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en_skoroszyt"/>
  <mc:AlternateContent xmlns:mc="http://schemas.openxmlformats.org/markup-compatibility/2006">
    <mc:Choice Requires="x15">
      <x15ac:absPath xmlns:x15ac="http://schemas.microsoft.com/office/spreadsheetml/2010/11/ac" url="C:\Cenniki\2022\"/>
    </mc:Choice>
  </mc:AlternateContent>
  <xr:revisionPtr revIDLastSave="0" documentId="8_{DEB9EE7F-B4BF-4137-B991-0CA735FF8CA1}" xr6:coauthVersionLast="47" xr6:coauthVersionMax="47" xr10:uidLastSave="{00000000-0000-0000-0000-000000000000}"/>
  <workbookProtection workbookAlgorithmName="SHA-512" workbookHashValue="ILLs4OHDWn2I1hArSJDVHjcnBcv+GNhPV6s3GH6wsDFHepBdhnWy2MBCYNXAj4pxGryP06THcwa2y5IVOuheBw==" workbookSaltValue="OZ2Hdz0NnMlcAQDuUpiRzA==" workbookSpinCount="100000" lockStructure="1"/>
  <bookViews>
    <workbookView xWindow="-120" yWindow="-120" windowWidth="29040" windowHeight="15840" activeTab="1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Dodatkowa gwarancja" sheetId="5" r:id="rId4"/>
    <sheet name="Uwagi Ogólne" sheetId="3" r:id="rId5"/>
    <sheet name="Fire EN 54" sheetId="8" state="hidden" r:id="rId6"/>
    <sheet name="Warranty Extension" sheetId="9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xlnm._FilterDatabase" localSheetId="5" hidden="1">'Fire EN 54'!$A$2:$U$500</definedName>
    <definedName name="_xlnm._FilterDatabase" localSheetId="6" hidden="1">'Warranty Extension'!$A$2:$W$20</definedName>
    <definedName name="ACC" localSheetId="5">'[1]EU prices'!#REF!</definedName>
    <definedName name="ACC" localSheetId="6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5">'[3]Video Systems 60Hz'!#REF!</definedName>
    <definedName name="ASA">'[3]Video Systems 60Hz'!#REF!</definedName>
    <definedName name="asdASDad" localSheetId="5">#REF!</definedName>
    <definedName name="asdASDad">#REF!</definedName>
    <definedName name="asdölfasdfklö" localSheetId="5" hidden="1">1/EUReXToBEF</definedName>
    <definedName name="asdölfasdfklö" localSheetId="6" hidden="1">1/EUReXToBEF</definedName>
    <definedName name="asdölfasdfklö" hidden="1">1/EUReXToBEF</definedName>
    <definedName name="asdolfasdfklo1" hidden="1">1/EUReXToBEF</definedName>
    <definedName name="ATSeXToEUR" localSheetId="5" hidden="1">1/EUReXToATS</definedName>
    <definedName name="ATSeXToEUR" localSheetId="6" hidden="1">1/EUReXToATS</definedName>
    <definedName name="ATSeXToEUR" hidden="1">1/EUReXToATS</definedName>
    <definedName name="BEFeXToEUR" localSheetId="5" hidden="1">1/EUReXToBEF</definedName>
    <definedName name="BEFeXToEUR" localSheetId="6" hidden="1">1/EUReXToBEF</definedName>
    <definedName name="BEFeXToEUR" hidden="1">1/EUReXToBEF</definedName>
    <definedName name="BU_Pl">[4]References!$F$3:$F$21</definedName>
    <definedName name="CameraEnclosuresMounts" localSheetId="5">'[3]Video Systems'!#REF!</definedName>
    <definedName name="CameraEnclosuresMounts">'[3]Video Systems'!#REF!</definedName>
    <definedName name="CameraEnclosuresMounts60Hz" localSheetId="5">'[3]Video Systems 60Hz'!#REF!</definedName>
    <definedName name="CameraEnclosuresMounts60Hz">'[3]Video Systems 60Hz'!#REF!</definedName>
    <definedName name="Changes_2021" localSheetId="5">'[3]Video Systems'!#REF!</definedName>
    <definedName name="Changes_2021">'[3]Video Systems'!#REF!</definedName>
    <definedName name="Countryuplift">'[5]Basic Data'!$H$10:$H$11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2" localSheetId="5">#REF!</definedName>
    <definedName name="DATA2">#REF!</definedName>
    <definedName name="DATA3" localSheetId="5">#REF!</definedName>
    <definedName name="DATA3">#REF!</definedName>
    <definedName name="DATA4" localSheetId="5">#REF!</definedName>
    <definedName name="DATA4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DEMeXToEUR" localSheetId="5" hidden="1">1/EUReXToDEM</definedName>
    <definedName name="DEMeXToEUR" localSheetId="6" hidden="1">1/EUReXToDEM</definedName>
    <definedName name="DEMeXToEUR" hidden="1">1/EUReXToDEM</definedName>
    <definedName name="DigitalRecordingStorage" localSheetId="5">'[3]Video Systems'!#REF!</definedName>
    <definedName name="DigitalRecordingStorage">'[3]Video Systems'!#REF!</definedName>
    <definedName name="Emmer_Type_Number" localSheetId="5">#REF!</definedName>
    <definedName name="Emmer_Type_Number" localSheetId="6">#REF!</definedName>
    <definedName name="Emmer_Type_Number">#REF!</definedName>
    <definedName name="EncodersDecoders" localSheetId="5">'[3]Video Systems'!#REF!</definedName>
    <definedName name="EncodersDecoders">'[3]Video Systems'!#REF!</definedName>
    <definedName name="ESPeXToEUR" localSheetId="5" hidden="1">1/EUReXToESP</definedName>
    <definedName name="ESPeXToEUR" localSheetId="6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5" hidden="1">1/EUReXToFIM</definedName>
    <definedName name="FIMeXToEUR" localSheetId="6" hidden="1">1/EUReXToFIM</definedName>
    <definedName name="FIMeXToEUR" hidden="1">1/EUReXToFIM</definedName>
    <definedName name="FixedCameras" localSheetId="5">'[3]Video Systems'!#REF!</definedName>
    <definedName name="FixedCameras">'[3]Video Systems'!#REF!</definedName>
    <definedName name="FixedCameras60Hz" localSheetId="5">'[3]Video Systems 60Hz'!#REF!</definedName>
    <definedName name="FixedCameras60Hz">'[3]Video Systems 60Hz'!#REF!</definedName>
    <definedName name="FRFeXToEUR" localSheetId="5" hidden="1">1/EUReXToFRF</definedName>
    <definedName name="FRFeXToEUR" localSheetId="6" hidden="1">1/EUReXToFRF</definedName>
    <definedName name="FRFeXToEUR" hidden="1">1/EUReXToFRF</definedName>
    <definedName name="IEPeXToEUR" localSheetId="5" hidden="1">1/EUReXToIEP</definedName>
    <definedName name="IEPeXToEUR" localSheetId="6" hidden="1">1/EUReXToIEP</definedName>
    <definedName name="IEPeXToEUR" hidden="1">1/EUReXToIEP</definedName>
    <definedName name="Illumination" localSheetId="5">'[3]Video Systems'!#REF!</definedName>
    <definedName name="Illumination">'[3]Video Systems'!#REF!</definedName>
    <definedName name="ITLeXToEUR" localSheetId="5" hidden="1">1/EUReXToITL</definedName>
    <definedName name="ITLeXToEUR" localSheetId="6" hidden="1">1/EUReXToITL</definedName>
    <definedName name="ITLeXToEUR" hidden="1">1/EUReXToITL</definedName>
    <definedName name="Lenses" localSheetId="5">'[3]Video Systems'!#REF!</definedName>
    <definedName name="Lenses">'[3]Video Systems'!#REF!</definedName>
    <definedName name="LicensePlateCameras" localSheetId="5">'[3]Video Systems'!#REF!</definedName>
    <definedName name="LicensePlateCameras">'[3]Video Systems'!#REF!</definedName>
    <definedName name="LicensePlateCameras60Hz" localSheetId="5">'[3]Video Systems 60Hz'!#REF!</definedName>
    <definedName name="LicensePlateCameras60Hz">'[3]Video Systems 60Hz'!#REF!</definedName>
    <definedName name="LUFeXToEUR" localSheetId="5" hidden="1">1/EUReXToLUF</definedName>
    <definedName name="LUFeXToEUR" localSheetId="6" hidden="1">1/EUReXToLUF</definedName>
    <definedName name="LUFeXToEUR" hidden="1">1/EUReXToLUF</definedName>
    <definedName name="ManagementSystems" localSheetId="5">'[3]Video Systems'!#REF!</definedName>
    <definedName name="ManagementSystems">'[3]Video Systems'!#REF!</definedName>
    <definedName name="MiniDomeCameras" localSheetId="5">'[3]Video Systems'!#REF!</definedName>
    <definedName name="MiniDomeCameras">'[3]Video Systems'!#REF!</definedName>
    <definedName name="MiniDomeCameras60Hz" localSheetId="5">'[3]Video Systems 60Hz'!#REF!</definedName>
    <definedName name="MiniDomeCameras60Hz">'[3]Video Systems 60Hz'!#REF!</definedName>
    <definedName name="Monitors" localSheetId="5">'[3]Video Systems'!#REF!</definedName>
    <definedName name="Monitors">'[3]Video Systems'!#REF!</definedName>
    <definedName name="MovingCameras" localSheetId="5">'[3]Video Systems'!#REF!</definedName>
    <definedName name="MovingCameras">'[3]Video Systems'!#REF!</definedName>
    <definedName name="MovingCameras60Hz">'[3]Video Systems 60Hz'!#REF!</definedName>
    <definedName name="NLGeXToEUR" localSheetId="5" hidden="1">1/EUReXToNLG</definedName>
    <definedName name="NLGeXToEUR" localSheetId="6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5">#REF!</definedName>
    <definedName name="Pc" localSheetId="6">#REF!</definedName>
    <definedName name="Pc">#REF!</definedName>
    <definedName name="PFemale">[2]Messages!$A$2:$A$14</definedName>
    <definedName name="PMale">[2]Messages!$B$2:$B$14</definedName>
    <definedName name="PowerSupplies60Hz" localSheetId="5">'[3]Video Systems 60Hz'!#REF!</definedName>
    <definedName name="PowerSupplies60Hz">'[3]Video Systems 60Hz'!#REF!</definedName>
    <definedName name="Product">[2]Product!$A$1:$A$184</definedName>
    <definedName name="PTEeXToEUR" localSheetId="5" hidden="1">1/EUReXToPTE</definedName>
    <definedName name="PTEeXToEUR" localSheetId="6" hidden="1">1/EUReXToPTE</definedName>
    <definedName name="PTEeXToEUR" hidden="1">1/EUReXToPTE</definedName>
    <definedName name="RackingPowerSupplies" localSheetId="5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5">#REF!</definedName>
    <definedName name="SAPCrosstab1">#REF!</definedName>
    <definedName name="sdasdfdsa" localSheetId="5" hidden="1">1/EUReXToDEM</definedName>
    <definedName name="sdasdfdsa" localSheetId="6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5">'[3]Video Systems 60Hz'!#REF!</definedName>
    <definedName name="Sony">'[3]Video Systems 60Hz'!#REF!</definedName>
    <definedName name="SupCen">[7]InpVal!$G$2:$G$7</definedName>
    <definedName name="SwitchingControl" localSheetId="5">'[3]Video Systems'!#REF!</definedName>
    <definedName name="SwitchingControl">'[3]Video Systems'!#REF!</definedName>
    <definedName name="SwitchingControl60Hz" localSheetId="5">'[3]Video Systems 60Hz'!#REF!</definedName>
    <definedName name="SwitchingControl60Hz">'[3]Video Systems 60Hz'!#REF!</definedName>
    <definedName name="TEST0" localSheetId="5">#REF!</definedName>
    <definedName name="TEST0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  <definedName name="uplift">'[5]Basic Data'!$H$2:$H$7</definedName>
    <definedName name="VideoTransmissionSystems" localSheetId="5">'[3]Video Systems'!#REF!</definedName>
    <definedName name="VideoTransmissionSystems">'[3]Video Systems'!#REF!</definedName>
    <definedName name="VideoTransmissionSystems60Hz" localSheetId="5">'[3]Video Systems 60Hz'!#REF!</definedName>
    <definedName name="VideoTransmissionSystems60Hz">'[3]Video Systems 60Hz'!#REF!</definedName>
    <definedName name="wrn.EAN2." localSheetId="5" hidden="1">{#N/A,#N/A,TRUE,"A"}</definedName>
    <definedName name="wrn.EAN2." localSheetId="6" hidden="1">{#N/A,#N/A,TRUE,"A"}</definedName>
    <definedName name="wrn.EAN2." hidden="1">{#N/A,#N/A,TRUE,"A"}</definedName>
    <definedName name="wrn.EAN3" localSheetId="5" hidden="1">{#N/A,#N/A,TRUE,"A"}</definedName>
    <definedName name="wrn.EAN3" localSheetId="6" hidden="1">{#N/A,#N/A,TRUE,"A"}</definedName>
    <definedName name="wrn.EAN3" hidden="1">{#N/A,#N/A,TRUE,"A"}</definedName>
  </definedNames>
  <calcPr calcId="191029" concurrentManualCount="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33" i="1" l="1"/>
  <c r="M332" i="1"/>
  <c r="M329" i="1"/>
  <c r="M328" i="1"/>
  <c r="M327" i="1"/>
  <c r="M326" i="1"/>
  <c r="M325" i="1"/>
  <c r="M324" i="1"/>
  <c r="M323" i="1"/>
  <c r="M322" i="1"/>
  <c r="M316" i="1"/>
  <c r="M315" i="1"/>
  <c r="M314" i="1"/>
  <c r="M229" i="1"/>
  <c r="M195" i="1"/>
  <c r="M194" i="1"/>
  <c r="M193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0" i="1"/>
  <c r="M169" i="1"/>
  <c r="M168" i="1"/>
  <c r="M167" i="1"/>
  <c r="M150" i="1"/>
  <c r="M87" i="1"/>
  <c r="M88" i="1"/>
  <c r="M89" i="1"/>
  <c r="M90" i="1"/>
  <c r="M91" i="1"/>
  <c r="M92" i="1"/>
  <c r="M86" i="1"/>
  <c r="M79" i="1"/>
  <c r="M76" i="1"/>
  <c r="M75" i="1"/>
  <c r="M74" i="1"/>
  <c r="M73" i="1"/>
  <c r="M70" i="1"/>
  <c r="M54" i="1"/>
  <c r="M27" i="1"/>
  <c r="M26" i="1"/>
  <c r="M25" i="1"/>
  <c r="M24" i="1"/>
  <c r="M23" i="1"/>
  <c r="M22" i="1"/>
  <c r="M21" i="1"/>
  <c r="M20" i="1"/>
  <c r="M19" i="1"/>
  <c r="M18" i="1"/>
  <c r="M17" i="1"/>
  <c r="M16" i="1"/>
  <c r="M13" i="1"/>
  <c r="M12" i="1"/>
  <c r="E7" i="5"/>
  <c r="E8" i="5"/>
  <c r="E9" i="5"/>
  <c r="E10" i="5"/>
  <c r="E11" i="5"/>
  <c r="E12" i="5"/>
  <c r="E13" i="5"/>
  <c r="E14" i="5"/>
  <c r="E15" i="5"/>
  <c r="E6" i="5"/>
  <c r="J142" i="8"/>
  <c r="J141" i="8"/>
  <c r="G65" i="1" l="1"/>
  <c r="G64" i="1"/>
  <c r="F65" i="1"/>
  <c r="F64" i="1"/>
  <c r="F333" i="1"/>
  <c r="G333" i="1" s="1"/>
  <c r="F332" i="1"/>
  <c r="G332" i="1" s="1"/>
  <c r="F324" i="1"/>
  <c r="G324" i="1" s="1"/>
  <c r="F325" i="1"/>
  <c r="G325" i="1" s="1"/>
  <c r="F326" i="1"/>
  <c r="G326" i="1" s="1"/>
  <c r="F327" i="1"/>
  <c r="G327" i="1" s="1"/>
  <c r="F328" i="1"/>
  <c r="G328" i="1" s="1"/>
  <c r="F329" i="1"/>
  <c r="G329" i="1" s="1"/>
  <c r="F323" i="1"/>
  <c r="G323" i="1" s="1"/>
  <c r="F322" i="1"/>
  <c r="G322" i="1" s="1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F3" i="9"/>
  <c r="F317" i="1"/>
  <c r="G317" i="1" s="1"/>
  <c r="F318" i="1"/>
  <c r="G318" i="1" s="1"/>
  <c r="F319" i="1"/>
  <c r="G319" i="1" s="1"/>
  <c r="F316" i="1"/>
  <c r="G316" i="1" s="1"/>
  <c r="F315" i="1"/>
  <c r="G315" i="1" s="1"/>
  <c r="F314" i="1"/>
  <c r="G314" i="1" s="1"/>
  <c r="F283" i="1"/>
  <c r="G283" i="1" s="1"/>
  <c r="F284" i="1"/>
  <c r="G284" i="1" s="1"/>
  <c r="F285" i="1"/>
  <c r="G285" i="1" s="1"/>
  <c r="F286" i="1"/>
  <c r="G286" i="1" s="1"/>
  <c r="F287" i="1"/>
  <c r="G287" i="1" s="1"/>
  <c r="F288" i="1"/>
  <c r="G288" i="1" s="1"/>
  <c r="F289" i="1"/>
  <c r="G289" i="1" s="1"/>
  <c r="F290" i="1"/>
  <c r="G290" i="1" s="1"/>
  <c r="F291" i="1"/>
  <c r="G291" i="1" s="1"/>
  <c r="F292" i="1"/>
  <c r="G292" i="1" s="1"/>
  <c r="F293" i="1"/>
  <c r="G293" i="1" s="1"/>
  <c r="F294" i="1"/>
  <c r="G294" i="1" s="1"/>
  <c r="F295" i="1"/>
  <c r="G295" i="1" s="1"/>
  <c r="F296" i="1"/>
  <c r="G296" i="1" s="1"/>
  <c r="F297" i="1"/>
  <c r="G297" i="1" s="1"/>
  <c r="F298" i="1"/>
  <c r="G298" i="1" s="1"/>
  <c r="F299" i="1"/>
  <c r="G299" i="1" s="1"/>
  <c r="F300" i="1"/>
  <c r="G300" i="1" s="1"/>
  <c r="F301" i="1"/>
  <c r="G301" i="1" s="1"/>
  <c r="F302" i="1"/>
  <c r="G302" i="1" s="1"/>
  <c r="F303" i="1"/>
  <c r="G303" i="1" s="1"/>
  <c r="F304" i="1"/>
  <c r="G304" i="1" s="1"/>
  <c r="F305" i="1"/>
  <c r="G305" i="1" s="1"/>
  <c r="F306" i="1"/>
  <c r="G306" i="1" s="1"/>
  <c r="F307" i="1"/>
  <c r="G307" i="1" s="1"/>
  <c r="F308" i="1"/>
  <c r="G308" i="1" s="1"/>
  <c r="F309" i="1"/>
  <c r="G309" i="1" s="1"/>
  <c r="F310" i="1"/>
  <c r="G310" i="1" s="1"/>
  <c r="F311" i="1"/>
  <c r="G311" i="1" s="1"/>
  <c r="F312" i="1"/>
  <c r="G312" i="1" s="1"/>
  <c r="F282" i="1"/>
  <c r="G282" i="1" s="1"/>
  <c r="F281" i="1"/>
  <c r="G281" i="1" s="1"/>
  <c r="F280" i="1"/>
  <c r="G280" i="1" s="1"/>
  <c r="F279" i="1"/>
  <c r="G279" i="1" s="1"/>
  <c r="F270" i="1"/>
  <c r="G270" i="1" s="1"/>
  <c r="F271" i="1"/>
  <c r="G271" i="1" s="1"/>
  <c r="F272" i="1"/>
  <c r="G272" i="1" s="1"/>
  <c r="F273" i="1"/>
  <c r="G273" i="1" s="1"/>
  <c r="F274" i="1"/>
  <c r="G274" i="1" s="1"/>
  <c r="F275" i="1"/>
  <c r="G275" i="1" s="1"/>
  <c r="F276" i="1"/>
  <c r="G276" i="1" s="1"/>
  <c r="F277" i="1"/>
  <c r="G277" i="1" s="1"/>
  <c r="F269" i="1"/>
  <c r="G269" i="1" s="1"/>
  <c r="F268" i="1"/>
  <c r="G268" i="1" s="1"/>
  <c r="F252" i="1"/>
  <c r="G252" i="1" s="1"/>
  <c r="F253" i="1"/>
  <c r="G253" i="1" s="1"/>
  <c r="F254" i="1"/>
  <c r="G254" i="1" s="1"/>
  <c r="F255" i="1"/>
  <c r="G255" i="1" s="1"/>
  <c r="F256" i="1"/>
  <c r="G256" i="1" s="1"/>
  <c r="F257" i="1"/>
  <c r="G257" i="1" s="1"/>
  <c r="F258" i="1"/>
  <c r="G258" i="1" s="1"/>
  <c r="F259" i="1"/>
  <c r="G259" i="1" s="1"/>
  <c r="F260" i="1"/>
  <c r="G260" i="1" s="1"/>
  <c r="F261" i="1"/>
  <c r="G261" i="1" s="1"/>
  <c r="F262" i="1"/>
  <c r="G262" i="1" s="1"/>
  <c r="F263" i="1"/>
  <c r="G263" i="1" s="1"/>
  <c r="F264" i="1"/>
  <c r="G264" i="1" s="1"/>
  <c r="F265" i="1"/>
  <c r="G265" i="1" s="1"/>
  <c r="F266" i="1"/>
  <c r="G266" i="1" s="1"/>
  <c r="F251" i="1"/>
  <c r="G251" i="1" s="1"/>
  <c r="F248" i="1"/>
  <c r="G248" i="1" s="1"/>
  <c r="F247" i="1"/>
  <c r="G247" i="1" s="1"/>
  <c r="F246" i="1"/>
  <c r="G246" i="1" s="1"/>
  <c r="F234" i="1"/>
  <c r="G234" i="1" s="1"/>
  <c r="F235" i="1"/>
  <c r="G235" i="1" s="1"/>
  <c r="F236" i="1"/>
  <c r="G236" i="1" s="1"/>
  <c r="F237" i="1"/>
  <c r="G237" i="1" s="1"/>
  <c r="F238" i="1"/>
  <c r="G238" i="1" s="1"/>
  <c r="F239" i="1"/>
  <c r="G239" i="1" s="1"/>
  <c r="F240" i="1"/>
  <c r="G240" i="1" s="1"/>
  <c r="F241" i="1"/>
  <c r="G241" i="1" s="1"/>
  <c r="F242" i="1"/>
  <c r="G242" i="1" s="1"/>
  <c r="F243" i="1"/>
  <c r="G243" i="1" s="1"/>
  <c r="F233" i="1"/>
  <c r="G233" i="1" s="1"/>
  <c r="F232" i="1"/>
  <c r="G232" i="1" s="1"/>
  <c r="F231" i="1"/>
  <c r="G231" i="1" s="1"/>
  <c r="F229" i="1"/>
  <c r="G229" i="1" s="1"/>
  <c r="F226" i="1"/>
  <c r="G226" i="1" s="1"/>
  <c r="F227" i="1"/>
  <c r="G227" i="1" s="1"/>
  <c r="F225" i="1"/>
  <c r="G225" i="1" s="1"/>
  <c r="F224" i="1"/>
  <c r="G224" i="1" s="1"/>
  <c r="F223" i="1"/>
  <c r="G223" i="1" s="1"/>
  <c r="F213" i="1"/>
  <c r="G213" i="1" s="1"/>
  <c r="F214" i="1"/>
  <c r="G214" i="1" s="1"/>
  <c r="F215" i="1"/>
  <c r="G215" i="1" s="1"/>
  <c r="F216" i="1"/>
  <c r="G216" i="1" s="1"/>
  <c r="F217" i="1"/>
  <c r="G217" i="1" s="1"/>
  <c r="F218" i="1"/>
  <c r="G218" i="1" s="1"/>
  <c r="F219" i="1"/>
  <c r="G219" i="1" s="1"/>
  <c r="F220" i="1"/>
  <c r="G220" i="1" s="1"/>
  <c r="F221" i="1"/>
  <c r="G221" i="1" s="1"/>
  <c r="F212" i="1"/>
  <c r="G212" i="1" s="1"/>
  <c r="F211" i="1"/>
  <c r="G211" i="1" s="1"/>
  <c r="F210" i="1"/>
  <c r="G210" i="1" s="1"/>
  <c r="F202" i="1"/>
  <c r="G202" i="1" s="1"/>
  <c r="F203" i="1"/>
  <c r="G203" i="1" s="1"/>
  <c r="F204" i="1"/>
  <c r="G204" i="1" s="1"/>
  <c r="F205" i="1"/>
  <c r="G205" i="1" s="1"/>
  <c r="F206" i="1"/>
  <c r="G206" i="1" s="1"/>
  <c r="F207" i="1"/>
  <c r="G207" i="1" s="1"/>
  <c r="F208" i="1"/>
  <c r="G208" i="1" s="1"/>
  <c r="F201" i="1"/>
  <c r="G201" i="1" s="1"/>
  <c r="F199" i="1"/>
  <c r="G199" i="1" s="1"/>
  <c r="F198" i="1"/>
  <c r="G198" i="1" s="1"/>
  <c r="F195" i="1"/>
  <c r="G195" i="1" s="1"/>
  <c r="F194" i="1"/>
  <c r="G194" i="1" s="1"/>
  <c r="F189" i="1"/>
  <c r="G189" i="1" s="1"/>
  <c r="F190" i="1"/>
  <c r="G190" i="1" s="1"/>
  <c r="F191" i="1"/>
  <c r="G191" i="1" s="1"/>
  <c r="F192" i="1"/>
  <c r="G192" i="1" s="1"/>
  <c r="F193" i="1"/>
  <c r="G193" i="1" s="1"/>
  <c r="F183" i="1"/>
  <c r="G183" i="1" s="1"/>
  <c r="F184" i="1"/>
  <c r="G184" i="1" s="1"/>
  <c r="F185" i="1"/>
  <c r="G185" i="1" s="1"/>
  <c r="F186" i="1"/>
  <c r="G186" i="1" s="1"/>
  <c r="F187" i="1"/>
  <c r="G187" i="1" s="1"/>
  <c r="F188" i="1"/>
  <c r="G188" i="1" s="1"/>
  <c r="F179" i="1"/>
  <c r="G179" i="1" s="1"/>
  <c r="F180" i="1"/>
  <c r="G180" i="1" s="1"/>
  <c r="F181" i="1"/>
  <c r="G181" i="1" s="1"/>
  <c r="F182" i="1"/>
  <c r="G182" i="1" s="1"/>
  <c r="F178" i="1"/>
  <c r="G178" i="1" s="1"/>
  <c r="F177" i="1"/>
  <c r="G177" i="1" s="1"/>
  <c r="F176" i="1"/>
  <c r="G176" i="1" s="1"/>
  <c r="F169" i="1"/>
  <c r="G169" i="1" s="1"/>
  <c r="F170" i="1"/>
  <c r="G170" i="1" s="1"/>
  <c r="F171" i="1"/>
  <c r="G171" i="1" s="1"/>
  <c r="F172" i="1"/>
  <c r="G172" i="1" s="1"/>
  <c r="F173" i="1"/>
  <c r="G173" i="1" s="1"/>
  <c r="F174" i="1"/>
  <c r="G174" i="1" s="1"/>
  <c r="F168" i="1"/>
  <c r="G168" i="1" s="1"/>
  <c r="F167" i="1"/>
  <c r="G167" i="1" s="1"/>
  <c r="F165" i="1"/>
  <c r="G165" i="1" s="1"/>
  <c r="F164" i="1"/>
  <c r="G164" i="1" s="1"/>
  <c r="F163" i="1"/>
  <c r="G163" i="1" s="1"/>
  <c r="F162" i="1"/>
  <c r="G162" i="1" s="1"/>
  <c r="F153" i="1"/>
  <c r="G153" i="1" s="1"/>
  <c r="F154" i="1"/>
  <c r="G154" i="1" s="1"/>
  <c r="F155" i="1"/>
  <c r="G155" i="1" s="1"/>
  <c r="F156" i="1"/>
  <c r="G156" i="1" s="1"/>
  <c r="F157" i="1"/>
  <c r="G157" i="1" s="1"/>
  <c r="F158" i="1"/>
  <c r="G158" i="1" s="1"/>
  <c r="F159" i="1"/>
  <c r="G159" i="1" s="1"/>
  <c r="F152" i="1"/>
  <c r="G152" i="1" s="1"/>
  <c r="F150" i="1"/>
  <c r="G150" i="1" s="1"/>
  <c r="F137" i="1"/>
  <c r="G137" i="1" s="1"/>
  <c r="F138" i="1"/>
  <c r="G138" i="1" s="1"/>
  <c r="F139" i="1"/>
  <c r="G139" i="1" s="1"/>
  <c r="F140" i="1"/>
  <c r="G140" i="1" s="1"/>
  <c r="F141" i="1"/>
  <c r="G141" i="1" s="1"/>
  <c r="F142" i="1"/>
  <c r="G142" i="1" s="1"/>
  <c r="F143" i="1"/>
  <c r="G143" i="1" s="1"/>
  <c r="F144" i="1"/>
  <c r="G144" i="1" s="1"/>
  <c r="F145" i="1"/>
  <c r="G145" i="1" s="1"/>
  <c r="F146" i="1"/>
  <c r="G146" i="1" s="1"/>
  <c r="F147" i="1"/>
  <c r="G147" i="1" s="1"/>
  <c r="F148" i="1"/>
  <c r="G148" i="1" s="1"/>
  <c r="F136" i="1"/>
  <c r="G136" i="1" s="1"/>
  <c r="F134" i="1"/>
  <c r="G134" i="1" s="1"/>
  <c r="F133" i="1"/>
  <c r="G133" i="1" s="1"/>
  <c r="F132" i="1"/>
  <c r="G132" i="1" s="1"/>
  <c r="F125" i="1"/>
  <c r="G125" i="1" s="1"/>
  <c r="F126" i="1"/>
  <c r="G126" i="1" s="1"/>
  <c r="F127" i="1"/>
  <c r="G127" i="1" s="1"/>
  <c r="F128" i="1"/>
  <c r="G128" i="1" s="1"/>
  <c r="F129" i="1"/>
  <c r="G129" i="1" s="1"/>
  <c r="F130" i="1"/>
  <c r="G130" i="1" s="1"/>
  <c r="F124" i="1"/>
  <c r="G124" i="1" s="1"/>
  <c r="F123" i="1"/>
  <c r="G123" i="1" s="1"/>
  <c r="F122" i="1"/>
  <c r="G122" i="1" s="1"/>
  <c r="F107" i="1"/>
  <c r="G107" i="1" s="1"/>
  <c r="F108" i="1"/>
  <c r="G108" i="1" s="1"/>
  <c r="F109" i="1"/>
  <c r="G109" i="1" s="1"/>
  <c r="F110" i="1"/>
  <c r="G110" i="1" s="1"/>
  <c r="F111" i="1"/>
  <c r="G111" i="1" s="1"/>
  <c r="F112" i="1"/>
  <c r="G112" i="1" s="1"/>
  <c r="F113" i="1"/>
  <c r="G113" i="1" s="1"/>
  <c r="F114" i="1"/>
  <c r="G114" i="1" s="1"/>
  <c r="F115" i="1"/>
  <c r="G115" i="1" s="1"/>
  <c r="F116" i="1"/>
  <c r="G116" i="1" s="1"/>
  <c r="F117" i="1"/>
  <c r="G117" i="1" s="1"/>
  <c r="F118" i="1"/>
  <c r="G118" i="1" s="1"/>
  <c r="F119" i="1"/>
  <c r="G119" i="1" s="1"/>
  <c r="F106" i="1"/>
  <c r="G106" i="1" s="1"/>
  <c r="F105" i="1"/>
  <c r="G105" i="1" s="1"/>
  <c r="F99" i="1"/>
  <c r="G99" i="1" s="1"/>
  <c r="F100" i="1"/>
  <c r="G100" i="1" s="1"/>
  <c r="F101" i="1"/>
  <c r="G101" i="1" s="1"/>
  <c r="F102" i="1"/>
  <c r="G102" i="1" s="1"/>
  <c r="F103" i="1"/>
  <c r="G103" i="1" s="1"/>
  <c r="F98" i="1"/>
  <c r="G98" i="1" s="1"/>
  <c r="F97" i="1"/>
  <c r="G97" i="1" s="1"/>
  <c r="F89" i="1"/>
  <c r="G89" i="1" s="1"/>
  <c r="F90" i="1"/>
  <c r="G90" i="1" s="1"/>
  <c r="F91" i="1"/>
  <c r="G91" i="1" s="1"/>
  <c r="F92" i="1"/>
  <c r="G92" i="1" s="1"/>
  <c r="F93" i="1"/>
  <c r="G93" i="1" s="1"/>
  <c r="F88" i="1"/>
  <c r="G88" i="1" s="1"/>
  <c r="F87" i="1"/>
  <c r="G87" i="1" s="1"/>
  <c r="F86" i="1"/>
  <c r="G86" i="1" s="1"/>
  <c r="F80" i="1"/>
  <c r="G80" i="1" s="1"/>
  <c r="F81" i="1"/>
  <c r="G81" i="1" s="1"/>
  <c r="F82" i="1"/>
  <c r="G82" i="1" s="1"/>
  <c r="F83" i="1"/>
  <c r="G83" i="1" s="1"/>
  <c r="F84" i="1"/>
  <c r="G84" i="1" s="1"/>
  <c r="F79" i="1"/>
  <c r="G79" i="1" s="1"/>
  <c r="F78" i="1"/>
  <c r="G78" i="1" s="1"/>
  <c r="F74" i="1"/>
  <c r="G74" i="1" s="1"/>
  <c r="F75" i="1"/>
  <c r="G75" i="1" s="1"/>
  <c r="F76" i="1"/>
  <c r="G76" i="1" s="1"/>
  <c r="F73" i="1"/>
  <c r="G73" i="1" s="1"/>
  <c r="F70" i="1"/>
  <c r="G70" i="1" s="1"/>
  <c r="F66" i="1"/>
  <c r="G66" i="1" s="1"/>
  <c r="F67" i="1"/>
  <c r="G67" i="1" s="1"/>
  <c r="F68" i="1"/>
  <c r="G68" i="1" s="1"/>
  <c r="F63" i="1"/>
  <c r="G63" i="1" s="1"/>
  <c r="F61" i="1"/>
  <c r="G61" i="1" s="1"/>
  <c r="F60" i="1"/>
  <c r="G60" i="1" s="1"/>
  <c r="F59" i="1"/>
  <c r="G59" i="1" s="1"/>
  <c r="F56" i="1"/>
  <c r="G56" i="1" s="1"/>
  <c r="F57" i="1"/>
  <c r="G57" i="1" s="1"/>
  <c r="F55" i="1"/>
  <c r="G55" i="1" s="1"/>
  <c r="F54" i="1"/>
  <c r="G54" i="1" s="1"/>
  <c r="F51" i="1"/>
  <c r="G51" i="1" s="1"/>
  <c r="F52" i="1"/>
  <c r="G52" i="1" s="1"/>
  <c r="F50" i="1"/>
  <c r="G50" i="1" s="1"/>
  <c r="F49" i="1"/>
  <c r="G49" i="1" s="1"/>
  <c r="F48" i="1"/>
  <c r="G48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33" i="1"/>
  <c r="G33" i="1" s="1"/>
  <c r="F32" i="1"/>
  <c r="G32" i="1" s="1"/>
  <c r="F30" i="1"/>
  <c r="G30" i="1" s="1"/>
  <c r="F29" i="1"/>
  <c r="G29" i="1" s="1"/>
  <c r="F17" i="1"/>
  <c r="G17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16" i="1"/>
  <c r="G16" i="1" s="1"/>
  <c r="F14" i="1"/>
  <c r="G14" i="1" s="1"/>
  <c r="F13" i="1"/>
  <c r="G13" i="1" s="1"/>
  <c r="F12" i="1"/>
  <c r="G12" i="1" s="1"/>
  <c r="F7" i="1"/>
  <c r="G7" i="1" s="1"/>
  <c r="F8" i="1"/>
  <c r="G8" i="1" s="1"/>
  <c r="F9" i="1"/>
  <c r="G9" i="1" s="1"/>
  <c r="F6" i="1"/>
  <c r="G6" i="1" s="1"/>
  <c r="I496" i="8"/>
  <c r="J496" i="8" s="1"/>
  <c r="J495" i="8"/>
  <c r="I495" i="8"/>
  <c r="I494" i="8"/>
  <c r="J494" i="8" s="1"/>
  <c r="J493" i="8"/>
  <c r="I493" i="8"/>
  <c r="I492" i="8"/>
  <c r="J492" i="8" s="1"/>
  <c r="J491" i="8"/>
  <c r="I491" i="8"/>
  <c r="I490" i="8"/>
  <c r="J490" i="8" s="1"/>
  <c r="J489" i="8"/>
  <c r="I489" i="8"/>
  <c r="I487" i="8"/>
  <c r="J487" i="8" s="1"/>
  <c r="J486" i="8"/>
  <c r="I486" i="8"/>
  <c r="I485" i="8"/>
  <c r="J485" i="8" s="1"/>
  <c r="J484" i="8"/>
  <c r="I484" i="8"/>
  <c r="I482" i="8"/>
  <c r="J482" i="8" s="1"/>
  <c r="J481" i="8"/>
  <c r="I481" i="8"/>
  <c r="I480" i="8"/>
  <c r="J480" i="8" s="1"/>
  <c r="J479" i="8"/>
  <c r="I479" i="8"/>
  <c r="I478" i="8"/>
  <c r="J478" i="8" s="1"/>
  <c r="J477" i="8"/>
  <c r="I477" i="8"/>
  <c r="I476" i="8"/>
  <c r="J476" i="8" s="1"/>
  <c r="J475" i="8"/>
  <c r="I475" i="8"/>
  <c r="I474" i="8"/>
  <c r="J474" i="8" s="1"/>
  <c r="J473" i="8"/>
  <c r="I473" i="8"/>
  <c r="I472" i="8"/>
  <c r="J472" i="8" s="1"/>
  <c r="J471" i="8"/>
  <c r="I471" i="8"/>
  <c r="I470" i="8"/>
  <c r="J470" i="8" s="1"/>
  <c r="J467" i="8"/>
  <c r="I467" i="8"/>
  <c r="I466" i="8"/>
  <c r="J466" i="8" s="1"/>
  <c r="J465" i="8"/>
  <c r="I465" i="8"/>
  <c r="I464" i="8"/>
  <c r="J464" i="8" s="1"/>
  <c r="J463" i="8"/>
  <c r="I463" i="8"/>
  <c r="I462" i="8"/>
  <c r="J462" i="8" s="1"/>
  <c r="J461" i="8"/>
  <c r="I461" i="8"/>
  <c r="I460" i="8"/>
  <c r="J460" i="8" s="1"/>
  <c r="J459" i="8"/>
  <c r="I459" i="8"/>
  <c r="I458" i="8"/>
  <c r="J458" i="8" s="1"/>
  <c r="J457" i="8"/>
  <c r="I457" i="8"/>
  <c r="I456" i="8"/>
  <c r="J456" i="8" s="1"/>
  <c r="J455" i="8"/>
  <c r="I455" i="8"/>
  <c r="I454" i="8"/>
  <c r="J454" i="8" s="1"/>
  <c r="J452" i="8"/>
  <c r="I452" i="8"/>
  <c r="I451" i="8"/>
  <c r="J451" i="8" s="1"/>
  <c r="J450" i="8"/>
  <c r="I450" i="8"/>
  <c r="I449" i="8"/>
  <c r="J449" i="8" s="1"/>
  <c r="J447" i="8"/>
  <c r="I447" i="8"/>
  <c r="I446" i="8"/>
  <c r="J446" i="8" s="1"/>
  <c r="J445" i="8"/>
  <c r="I445" i="8"/>
  <c r="I444" i="8"/>
  <c r="J444" i="8" s="1"/>
  <c r="J443" i="8"/>
  <c r="I443" i="8"/>
  <c r="I442" i="8"/>
  <c r="J442" i="8" s="1"/>
  <c r="J441" i="8"/>
  <c r="I441" i="8"/>
  <c r="I440" i="8"/>
  <c r="J440" i="8" s="1"/>
  <c r="J439" i="8"/>
  <c r="I439" i="8"/>
  <c r="I438" i="8"/>
  <c r="J438" i="8" s="1"/>
  <c r="J437" i="8"/>
  <c r="I437" i="8"/>
  <c r="I436" i="8"/>
  <c r="J436" i="8" s="1"/>
  <c r="J435" i="8"/>
  <c r="I435" i="8"/>
  <c r="I434" i="8"/>
  <c r="J434" i="8" s="1"/>
  <c r="J433" i="8"/>
  <c r="I433" i="8"/>
  <c r="I432" i="8"/>
  <c r="J432" i="8" s="1"/>
  <c r="J431" i="8"/>
  <c r="I431" i="8"/>
  <c r="I430" i="8"/>
  <c r="J430" i="8" s="1"/>
  <c r="J429" i="8"/>
  <c r="I429" i="8"/>
  <c r="I428" i="8"/>
  <c r="J428" i="8" s="1"/>
  <c r="J427" i="8"/>
  <c r="I427" i="8"/>
  <c r="I426" i="8"/>
  <c r="J426" i="8" s="1"/>
  <c r="J425" i="8"/>
  <c r="I425" i="8"/>
  <c r="I423" i="8"/>
  <c r="J423" i="8" s="1"/>
  <c r="J422" i="8"/>
  <c r="I422" i="8"/>
  <c r="I421" i="8"/>
  <c r="J421" i="8" s="1"/>
  <c r="J420" i="8"/>
  <c r="I420" i="8"/>
  <c r="I419" i="8"/>
  <c r="J419" i="8" s="1"/>
  <c r="J418" i="8"/>
  <c r="I418" i="8"/>
  <c r="I417" i="8"/>
  <c r="J417" i="8" s="1"/>
  <c r="J416" i="8"/>
  <c r="I416" i="8"/>
  <c r="I415" i="8"/>
  <c r="J415" i="8" s="1"/>
  <c r="J414" i="8"/>
  <c r="I414" i="8"/>
  <c r="I413" i="8"/>
  <c r="J413" i="8" s="1"/>
  <c r="J412" i="8"/>
  <c r="I412" i="8"/>
  <c r="I411" i="8"/>
  <c r="J411" i="8" s="1"/>
  <c r="J410" i="8"/>
  <c r="I410" i="8"/>
  <c r="I409" i="8"/>
  <c r="J409" i="8" s="1"/>
  <c r="J408" i="8"/>
  <c r="I408" i="8"/>
  <c r="I407" i="8"/>
  <c r="J407" i="8" s="1"/>
  <c r="J406" i="8"/>
  <c r="I406" i="8"/>
  <c r="I405" i="8"/>
  <c r="J405" i="8" s="1"/>
  <c r="J404" i="8"/>
  <c r="I404" i="8"/>
  <c r="I403" i="8"/>
  <c r="J403" i="8" s="1"/>
  <c r="J402" i="8"/>
  <c r="I402" i="8"/>
  <c r="I401" i="8"/>
  <c r="J401" i="8" s="1"/>
  <c r="J400" i="8"/>
  <c r="I400" i="8"/>
  <c r="I399" i="8"/>
  <c r="J399" i="8" s="1"/>
  <c r="J398" i="8"/>
  <c r="I398" i="8"/>
  <c r="I396" i="8"/>
  <c r="J396" i="8" s="1"/>
  <c r="J395" i="8"/>
  <c r="I395" i="8"/>
  <c r="I394" i="8"/>
  <c r="J394" i="8" s="1"/>
  <c r="J393" i="8"/>
  <c r="I393" i="8"/>
  <c r="I392" i="8"/>
  <c r="J392" i="8" s="1"/>
  <c r="J391" i="8"/>
  <c r="I391" i="8"/>
  <c r="I390" i="8"/>
  <c r="J390" i="8" s="1"/>
  <c r="J387" i="8"/>
  <c r="I387" i="8"/>
  <c r="I386" i="8"/>
  <c r="J386" i="8" s="1"/>
  <c r="J385" i="8"/>
  <c r="I385" i="8"/>
  <c r="I384" i="8"/>
  <c r="J384" i="8" s="1"/>
  <c r="J383" i="8"/>
  <c r="I383" i="8"/>
  <c r="I382" i="8"/>
  <c r="J382" i="8" s="1"/>
  <c r="J381" i="8"/>
  <c r="I381" i="8"/>
  <c r="I380" i="8"/>
  <c r="J380" i="8" s="1"/>
  <c r="J379" i="8"/>
  <c r="I379" i="8"/>
  <c r="I378" i="8"/>
  <c r="J378" i="8" s="1"/>
  <c r="J377" i="8"/>
  <c r="I377" i="8"/>
  <c r="I376" i="8"/>
  <c r="J376" i="8" s="1"/>
  <c r="J375" i="8"/>
  <c r="I375" i="8"/>
  <c r="I374" i="8"/>
  <c r="J374" i="8" s="1"/>
  <c r="J373" i="8"/>
  <c r="I373" i="8"/>
  <c r="I372" i="8"/>
  <c r="J372" i="8" s="1"/>
  <c r="J371" i="8"/>
  <c r="I371" i="8"/>
  <c r="I370" i="8"/>
  <c r="J370" i="8" s="1"/>
  <c r="J369" i="8"/>
  <c r="I369" i="8"/>
  <c r="I368" i="8"/>
  <c r="J368" i="8" s="1"/>
  <c r="J367" i="8"/>
  <c r="I367" i="8"/>
  <c r="I366" i="8"/>
  <c r="J366" i="8" s="1"/>
  <c r="J365" i="8"/>
  <c r="I365" i="8"/>
  <c r="I362" i="8"/>
  <c r="J362" i="8" s="1"/>
  <c r="J361" i="8"/>
  <c r="I361" i="8"/>
  <c r="I360" i="8"/>
  <c r="J360" i="8" s="1"/>
  <c r="J359" i="8"/>
  <c r="I359" i="8"/>
  <c r="I358" i="8"/>
  <c r="J358" i="8" s="1"/>
  <c r="J357" i="8"/>
  <c r="I357" i="8"/>
  <c r="I356" i="8"/>
  <c r="J356" i="8" s="1"/>
  <c r="J355" i="8"/>
  <c r="I355" i="8"/>
  <c r="I354" i="8"/>
  <c r="J354" i="8" s="1"/>
  <c r="J353" i="8"/>
  <c r="I353" i="8"/>
  <c r="I352" i="8"/>
  <c r="J352" i="8" s="1"/>
  <c r="J351" i="8"/>
  <c r="I351" i="8"/>
  <c r="I350" i="8"/>
  <c r="J350" i="8" s="1"/>
  <c r="J349" i="8"/>
  <c r="I349" i="8"/>
  <c r="I348" i="8"/>
  <c r="J348" i="8" s="1"/>
  <c r="J346" i="8"/>
  <c r="I346" i="8"/>
  <c r="I345" i="8"/>
  <c r="J345" i="8" s="1"/>
  <c r="J344" i="8"/>
  <c r="I344" i="8"/>
  <c r="I343" i="8"/>
  <c r="J343" i="8" s="1"/>
  <c r="J341" i="8"/>
  <c r="I341" i="8"/>
  <c r="I340" i="8"/>
  <c r="J340" i="8" s="1"/>
  <c r="J339" i="8"/>
  <c r="I339" i="8"/>
  <c r="I338" i="8"/>
  <c r="J338" i="8" s="1"/>
  <c r="J337" i="8"/>
  <c r="I337" i="8"/>
  <c r="I336" i="8"/>
  <c r="J336" i="8" s="1"/>
  <c r="J335" i="8"/>
  <c r="I335" i="8"/>
  <c r="I334" i="8"/>
  <c r="J334" i="8" s="1"/>
  <c r="J333" i="8"/>
  <c r="I333" i="8"/>
  <c r="I332" i="8"/>
  <c r="J332" i="8" s="1"/>
  <c r="J331" i="8"/>
  <c r="I331" i="8"/>
  <c r="I330" i="8"/>
  <c r="J330" i="8" s="1"/>
  <c r="J328" i="8"/>
  <c r="I328" i="8"/>
  <c r="I327" i="8"/>
  <c r="J327" i="8" s="1"/>
  <c r="J326" i="8"/>
  <c r="I326" i="8"/>
  <c r="I325" i="8"/>
  <c r="J325" i="8" s="1"/>
  <c r="J324" i="8"/>
  <c r="I324" i="8"/>
  <c r="I323" i="8"/>
  <c r="J323" i="8" s="1"/>
  <c r="J322" i="8"/>
  <c r="I322" i="8"/>
  <c r="I321" i="8"/>
  <c r="J321" i="8" s="1"/>
  <c r="J320" i="8"/>
  <c r="I320" i="8"/>
  <c r="I319" i="8"/>
  <c r="J319" i="8" s="1"/>
  <c r="J318" i="8"/>
  <c r="I318" i="8"/>
  <c r="I317" i="8"/>
  <c r="J317" i="8" s="1"/>
  <c r="J316" i="8"/>
  <c r="I316" i="8"/>
  <c r="I315" i="8"/>
  <c r="J315" i="8" s="1"/>
  <c r="J314" i="8"/>
  <c r="I314" i="8"/>
  <c r="I313" i="8"/>
  <c r="J313" i="8" s="1"/>
  <c r="J312" i="8"/>
  <c r="I312" i="8"/>
  <c r="I311" i="8"/>
  <c r="J311" i="8" s="1"/>
  <c r="J310" i="8"/>
  <c r="I310" i="8"/>
  <c r="I308" i="8"/>
  <c r="J308" i="8" s="1"/>
  <c r="J307" i="8"/>
  <c r="I307" i="8"/>
  <c r="I306" i="8"/>
  <c r="J306" i="8" s="1"/>
  <c r="J304" i="8"/>
  <c r="I304" i="8"/>
  <c r="I303" i="8"/>
  <c r="J303" i="8" s="1"/>
  <c r="J302" i="8"/>
  <c r="I302" i="8"/>
  <c r="I301" i="8"/>
  <c r="J301" i="8" s="1"/>
  <c r="J300" i="8"/>
  <c r="I300" i="8"/>
  <c r="I299" i="8"/>
  <c r="J299" i="8" s="1"/>
  <c r="J298" i="8"/>
  <c r="I298" i="8"/>
  <c r="I296" i="8"/>
  <c r="J296" i="8" s="1"/>
  <c r="J295" i="8"/>
  <c r="I295" i="8"/>
  <c r="I294" i="8"/>
  <c r="J294" i="8" s="1"/>
  <c r="J293" i="8"/>
  <c r="I293" i="8"/>
  <c r="I292" i="8"/>
  <c r="J292" i="8" s="1"/>
  <c r="J291" i="8"/>
  <c r="I291" i="8"/>
  <c r="I290" i="8"/>
  <c r="J290" i="8" s="1"/>
  <c r="J289" i="8"/>
  <c r="I289" i="8"/>
  <c r="I288" i="8"/>
  <c r="J288" i="8" s="1"/>
  <c r="J287" i="8"/>
  <c r="I287" i="8"/>
  <c r="I286" i="8"/>
  <c r="J286" i="8" s="1"/>
  <c r="J285" i="8"/>
  <c r="I285" i="8"/>
  <c r="I284" i="8"/>
  <c r="J284" i="8" s="1"/>
  <c r="J283" i="8"/>
  <c r="I283" i="8"/>
  <c r="I282" i="8"/>
  <c r="J282" i="8" s="1"/>
  <c r="J281" i="8"/>
  <c r="I281" i="8"/>
  <c r="I279" i="8"/>
  <c r="J279" i="8" s="1"/>
  <c r="J278" i="8"/>
  <c r="I278" i="8"/>
  <c r="I277" i="8"/>
  <c r="J277" i="8" s="1"/>
  <c r="J276" i="8"/>
  <c r="I276" i="8"/>
  <c r="I275" i="8"/>
  <c r="J275" i="8" s="1"/>
  <c r="J274" i="8"/>
  <c r="I274" i="8"/>
  <c r="I273" i="8"/>
  <c r="J273" i="8" s="1"/>
  <c r="J272" i="8"/>
  <c r="I272" i="8"/>
  <c r="I271" i="8"/>
  <c r="J271" i="8" s="1"/>
  <c r="J269" i="8"/>
  <c r="I269" i="8"/>
  <c r="I268" i="8"/>
  <c r="J268" i="8" s="1"/>
  <c r="J267" i="8"/>
  <c r="I267" i="8"/>
  <c r="I266" i="8"/>
  <c r="J266" i="8" s="1"/>
  <c r="J265" i="8"/>
  <c r="I265" i="8"/>
  <c r="I264" i="8"/>
  <c r="J264" i="8" s="1"/>
  <c r="J263" i="8"/>
  <c r="I263" i="8"/>
  <c r="I262" i="8"/>
  <c r="J262" i="8" s="1"/>
  <c r="J261" i="8"/>
  <c r="I261" i="8"/>
  <c r="I260" i="8"/>
  <c r="J260" i="8" s="1"/>
  <c r="J259" i="8"/>
  <c r="I259" i="8"/>
  <c r="I258" i="8"/>
  <c r="J258" i="8" s="1"/>
  <c r="J256" i="8"/>
  <c r="I256" i="8"/>
  <c r="J255" i="8"/>
  <c r="I255" i="8"/>
  <c r="J254" i="8"/>
  <c r="I254" i="8"/>
  <c r="J253" i="8"/>
  <c r="I253" i="8"/>
  <c r="J252" i="8"/>
  <c r="I252" i="8"/>
  <c r="J251" i="8"/>
  <c r="I251" i="8"/>
  <c r="J250" i="8"/>
  <c r="I250" i="8"/>
  <c r="J249" i="8"/>
  <c r="I249" i="8"/>
  <c r="J248" i="8"/>
  <c r="I248" i="8"/>
  <c r="J247" i="8"/>
  <c r="I247" i="8"/>
  <c r="J246" i="8"/>
  <c r="I246" i="8"/>
  <c r="J245" i="8"/>
  <c r="I245" i="8"/>
  <c r="J244" i="8"/>
  <c r="I244" i="8"/>
  <c r="J243" i="8"/>
  <c r="I243" i="8"/>
  <c r="J242" i="8"/>
  <c r="I242" i="8"/>
  <c r="J241" i="8"/>
  <c r="I241" i="8"/>
  <c r="J240" i="8"/>
  <c r="I240" i="8"/>
  <c r="J239" i="8"/>
  <c r="I239" i="8"/>
  <c r="J238" i="8"/>
  <c r="I238" i="8"/>
  <c r="J237" i="8"/>
  <c r="I237" i="8"/>
  <c r="J236" i="8"/>
  <c r="I236" i="8"/>
  <c r="J235" i="8"/>
  <c r="I235" i="8"/>
  <c r="J233" i="8"/>
  <c r="I233" i="8"/>
  <c r="J232" i="8"/>
  <c r="I232" i="8"/>
  <c r="J231" i="8"/>
  <c r="I231" i="8"/>
  <c r="J230" i="8"/>
  <c r="I230" i="8"/>
  <c r="J229" i="8"/>
  <c r="I229" i="8"/>
  <c r="J228" i="8"/>
  <c r="I228" i="8"/>
  <c r="J227" i="8"/>
  <c r="I227" i="8"/>
  <c r="J225" i="8"/>
  <c r="I225" i="8"/>
  <c r="J224" i="8"/>
  <c r="I224" i="8"/>
  <c r="J223" i="8"/>
  <c r="I223" i="8"/>
  <c r="J222" i="8"/>
  <c r="I222" i="8"/>
  <c r="J221" i="8"/>
  <c r="I221" i="8"/>
  <c r="J220" i="8"/>
  <c r="I220" i="8"/>
  <c r="J219" i="8"/>
  <c r="I219" i="8"/>
  <c r="J218" i="8"/>
  <c r="I218" i="8"/>
  <c r="J217" i="8"/>
  <c r="I217" i="8"/>
  <c r="J216" i="8"/>
  <c r="I216" i="8"/>
  <c r="J215" i="8"/>
  <c r="I215" i="8"/>
  <c r="J214" i="8"/>
  <c r="I214" i="8"/>
  <c r="J213" i="8"/>
  <c r="I213" i="8"/>
  <c r="J212" i="8"/>
  <c r="I212" i="8"/>
  <c r="J211" i="8"/>
  <c r="I211" i="8"/>
  <c r="J210" i="8"/>
  <c r="I210" i="8"/>
  <c r="J209" i="8"/>
  <c r="I209" i="8"/>
  <c r="J208" i="8"/>
  <c r="I208" i="8"/>
  <c r="J207" i="8"/>
  <c r="I207" i="8"/>
  <c r="J204" i="8"/>
  <c r="I204" i="8"/>
  <c r="J203" i="8"/>
  <c r="I203" i="8"/>
  <c r="J202" i="8"/>
  <c r="I202" i="8"/>
  <c r="J201" i="8"/>
  <c r="I201" i="8"/>
  <c r="J200" i="8"/>
  <c r="I200" i="8"/>
  <c r="J199" i="8"/>
  <c r="I199" i="8"/>
  <c r="J198" i="8"/>
  <c r="I198" i="8"/>
  <c r="J197" i="8"/>
  <c r="I197" i="8"/>
  <c r="J196" i="8"/>
  <c r="I196" i="8"/>
  <c r="J195" i="8"/>
  <c r="I195" i="8"/>
  <c r="J194" i="8"/>
  <c r="I194" i="8"/>
  <c r="J192" i="8"/>
  <c r="I192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6" i="8"/>
  <c r="I176" i="8"/>
  <c r="J175" i="8"/>
  <c r="I175" i="8"/>
  <c r="J174" i="8"/>
  <c r="I174" i="8"/>
  <c r="J173" i="8"/>
  <c r="I173" i="8"/>
  <c r="J172" i="8"/>
  <c r="I172" i="8"/>
  <c r="J171" i="8"/>
  <c r="I171" i="8"/>
  <c r="J169" i="8"/>
  <c r="I169" i="8"/>
  <c r="J168" i="8"/>
  <c r="I168" i="8"/>
  <c r="J167" i="8"/>
  <c r="I167" i="8"/>
  <c r="J166" i="8"/>
  <c r="I166" i="8"/>
  <c r="J165" i="8"/>
  <c r="I165" i="8"/>
  <c r="J164" i="8"/>
  <c r="I164" i="8"/>
  <c r="J163" i="8"/>
  <c r="I163" i="8"/>
  <c r="J162" i="8"/>
  <c r="I162" i="8"/>
  <c r="J161" i="8"/>
  <c r="I161" i="8"/>
  <c r="J160" i="8"/>
  <c r="I160" i="8"/>
  <c r="J159" i="8"/>
  <c r="I159" i="8"/>
  <c r="J156" i="8"/>
  <c r="I156" i="8"/>
  <c r="J155" i="8"/>
  <c r="I155" i="8"/>
  <c r="J154" i="8"/>
  <c r="I154" i="8"/>
  <c r="J153" i="8"/>
  <c r="I153" i="8"/>
  <c r="J152" i="8"/>
  <c r="I152" i="8"/>
  <c r="J151" i="8"/>
  <c r="I151" i="8"/>
  <c r="J150" i="8"/>
  <c r="I150" i="8"/>
  <c r="J149" i="8"/>
  <c r="I149" i="8"/>
  <c r="J148" i="8"/>
  <c r="I148" i="8"/>
  <c r="J147" i="8"/>
  <c r="I147" i="8"/>
  <c r="J146" i="8"/>
  <c r="I146" i="8"/>
  <c r="J145" i="8"/>
  <c r="I145" i="8"/>
  <c r="J144" i="8"/>
  <c r="I144" i="8"/>
  <c r="J143" i="8"/>
  <c r="I143" i="8"/>
  <c r="I142" i="8"/>
  <c r="I141" i="8"/>
  <c r="J140" i="8"/>
  <c r="I140" i="8"/>
  <c r="J139" i="8"/>
  <c r="I139" i="8"/>
  <c r="J138" i="8"/>
  <c r="I138" i="8"/>
  <c r="J136" i="8"/>
  <c r="I136" i="8"/>
  <c r="J135" i="8"/>
  <c r="I135" i="8"/>
  <c r="J134" i="8"/>
  <c r="I134" i="8"/>
  <c r="J133" i="8"/>
  <c r="I133" i="8"/>
  <c r="J132" i="8"/>
  <c r="I132" i="8"/>
  <c r="J131" i="8"/>
  <c r="I131" i="8"/>
  <c r="J130" i="8"/>
  <c r="F96" i="1" s="1"/>
  <c r="G96" i="1" s="1"/>
  <c r="J129" i="8"/>
  <c r="I129" i="8"/>
  <c r="J126" i="8"/>
  <c r="I126" i="8"/>
  <c r="J125" i="8"/>
  <c r="I125" i="8"/>
  <c r="J124" i="8"/>
  <c r="I124" i="8"/>
  <c r="J123" i="8"/>
  <c r="I123" i="8"/>
  <c r="J122" i="8"/>
  <c r="I122" i="8"/>
  <c r="J121" i="8"/>
  <c r="I121" i="8"/>
  <c r="J120" i="8"/>
  <c r="I120" i="8"/>
  <c r="J119" i="8"/>
  <c r="I119" i="8"/>
  <c r="J117" i="8"/>
  <c r="I117" i="8"/>
  <c r="J116" i="8"/>
  <c r="I116" i="8"/>
  <c r="J115" i="8"/>
  <c r="I115" i="8"/>
  <c r="J114" i="8"/>
  <c r="I114" i="8"/>
  <c r="J106" i="8"/>
  <c r="I106" i="8"/>
  <c r="J105" i="8"/>
  <c r="I105" i="8"/>
  <c r="J104" i="8"/>
  <c r="I104" i="8"/>
  <c r="J103" i="8"/>
  <c r="I103" i="8"/>
  <c r="J102" i="8"/>
  <c r="I102" i="8"/>
  <c r="J101" i="8"/>
  <c r="I101" i="8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1" i="8"/>
  <c r="I91" i="8"/>
  <c r="J89" i="8"/>
  <c r="I89" i="8"/>
  <c r="J88" i="8"/>
  <c r="I88" i="8"/>
  <c r="J87" i="8"/>
  <c r="I87" i="8"/>
  <c r="J86" i="8"/>
  <c r="I86" i="8"/>
  <c r="J85" i="8"/>
  <c r="I85" i="8"/>
  <c r="J84" i="8"/>
  <c r="I84" i="8"/>
  <c r="J82" i="8"/>
  <c r="I82" i="8"/>
  <c r="J81" i="8"/>
  <c r="I81" i="8"/>
  <c r="J79" i="8"/>
  <c r="I79" i="8"/>
  <c r="J77" i="8"/>
  <c r="I77" i="8"/>
  <c r="J76" i="8"/>
  <c r="I76" i="8"/>
  <c r="J75" i="8"/>
  <c r="I75" i="8"/>
  <c r="J73" i="8"/>
  <c r="I73" i="8"/>
  <c r="J72" i="8"/>
  <c r="I72" i="8"/>
  <c r="J71" i="8"/>
  <c r="I71" i="8"/>
  <c r="J70" i="8"/>
  <c r="I70" i="8"/>
  <c r="J69" i="8"/>
  <c r="I69" i="8"/>
  <c r="J67" i="8"/>
  <c r="I67" i="8"/>
  <c r="J66" i="8"/>
  <c r="I66" i="8"/>
  <c r="J65" i="8"/>
  <c r="I65" i="8"/>
  <c r="J64" i="8"/>
  <c r="I64" i="8"/>
  <c r="J62" i="8"/>
  <c r="I62" i="8"/>
  <c r="J61" i="8"/>
  <c r="I61" i="8"/>
  <c r="J60" i="8"/>
  <c r="I60" i="8"/>
  <c r="J59" i="8"/>
  <c r="I59" i="8"/>
  <c r="J58" i="8"/>
  <c r="I58" i="8"/>
  <c r="J57" i="8"/>
  <c r="I57" i="8"/>
  <c r="J56" i="8"/>
  <c r="I56" i="8"/>
  <c r="J55" i="8"/>
  <c r="I55" i="8"/>
  <c r="H54" i="8"/>
  <c r="I53" i="8"/>
  <c r="J53" i="8" s="1"/>
  <c r="J52" i="8"/>
  <c r="I52" i="8"/>
  <c r="I51" i="8"/>
  <c r="J51" i="8" s="1"/>
  <c r="I50" i="8"/>
  <c r="J50" i="8" s="1"/>
  <c r="I49" i="8"/>
  <c r="J49" i="8" s="1"/>
  <c r="J48" i="8"/>
  <c r="I48" i="8"/>
  <c r="I47" i="8"/>
  <c r="J47" i="8" s="1"/>
  <c r="I46" i="8"/>
  <c r="J46" i="8" s="1"/>
  <c r="I45" i="8"/>
  <c r="J45" i="8" s="1"/>
  <c r="H44" i="8"/>
  <c r="J43" i="8"/>
  <c r="I43" i="8"/>
  <c r="I42" i="8"/>
  <c r="J42" i="8" s="1"/>
  <c r="J41" i="8"/>
  <c r="I41" i="8"/>
  <c r="I40" i="8"/>
  <c r="J40" i="8" s="1"/>
  <c r="J39" i="8"/>
  <c r="I39" i="8"/>
  <c r="I38" i="8"/>
  <c r="J38" i="8" s="1"/>
  <c r="J37" i="8"/>
  <c r="I37" i="8"/>
  <c r="I36" i="8"/>
  <c r="J36" i="8" s="1"/>
  <c r="J35" i="8"/>
  <c r="I35" i="8"/>
  <c r="I34" i="8"/>
  <c r="J34" i="8" s="1"/>
  <c r="J33" i="8"/>
  <c r="I33" i="8"/>
  <c r="I32" i="8"/>
  <c r="J32" i="8" s="1"/>
  <c r="J31" i="8"/>
  <c r="I31" i="8"/>
  <c r="I30" i="8"/>
  <c r="J30" i="8" s="1"/>
  <c r="J29" i="8"/>
  <c r="I29" i="8"/>
  <c r="I28" i="8"/>
  <c r="J28" i="8" s="1"/>
  <c r="J27" i="8"/>
  <c r="I27" i="8"/>
  <c r="H26" i="8"/>
  <c r="J25" i="8"/>
  <c r="I25" i="8"/>
  <c r="I24" i="8"/>
  <c r="J24" i="8" s="1"/>
  <c r="H23" i="8"/>
  <c r="J22" i="8"/>
  <c r="I22" i="8"/>
  <c r="I21" i="8"/>
  <c r="J21" i="8" s="1"/>
  <c r="H20" i="8"/>
  <c r="I19" i="8"/>
  <c r="J19" i="8" s="1"/>
  <c r="I18" i="8"/>
  <c r="J18" i="8" s="1"/>
  <c r="I17" i="8"/>
  <c r="J17" i="8" s="1"/>
  <c r="I16" i="8"/>
  <c r="J16" i="8" s="1"/>
  <c r="I15" i="8"/>
  <c r="J15" i="8" s="1"/>
  <c r="J14" i="8"/>
  <c r="I14" i="8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J6" i="8"/>
  <c r="I6" i="8"/>
  <c r="I5" i="8"/>
  <c r="J5" i="8" s="1"/>
  <c r="M93" i="1"/>
</calcChain>
</file>

<file path=xl/sharedStrings.xml><?xml version="1.0" encoding="utf-8"?>
<sst xmlns="http://schemas.openxmlformats.org/spreadsheetml/2006/main" count="7777" uniqueCount="2784">
  <si>
    <t>SAP</t>
  </si>
  <si>
    <t>TYP</t>
  </si>
  <si>
    <t>OPIS</t>
  </si>
  <si>
    <t>A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</si>
  <si>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</si>
  <si>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</si>
  <si>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</si>
  <si>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</si>
  <si>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</si>
  <si>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</si>
  <si>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</si>
  <si>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</si>
  <si>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</si>
  <si>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</si>
  <si>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</si>
  <si>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</si>
  <si>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</si>
  <si>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</si>
  <si>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</si>
  <si>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</si>
  <si>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</si>
  <si>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</si>
  <si>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</si>
  <si>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</si>
  <si>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</si>
  <si>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</si>
  <si>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</si>
  <si>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</si>
  <si>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</si>
  <si>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</si>
  <si>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</si>
  <si>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</si>
  <si>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</si>
  <si>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</si>
  <si>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</si>
  <si>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</si>
  <si>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</si>
  <si>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</si>
  <si>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</si>
  <si>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</si>
  <si>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</si>
  <si>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</si>
  <si>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</si>
  <si>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</si>
  <si>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</si>
  <si>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</si>
  <si>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</si>
  <si>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</si>
  <si>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</si>
  <si>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</si>
  <si>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</si>
  <si>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</si>
  <si>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</si>
  <si>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</si>
  <si>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</si>
  <si>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</si>
  <si>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</si>
  <si>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</si>
  <si>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</si>
  <si>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</si>
  <si>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</si>
  <si>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</si>
  <si>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</si>
  <si>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</si>
  <si>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</si>
  <si>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</si>
  <si>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</si>
  <si>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</si>
  <si>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</si>
  <si>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</si>
  <si>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</si>
  <si>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</si>
  <si>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</si>
  <si>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</si>
  <si>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</si>
  <si>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</si>
  <si>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</si>
  <si>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</si>
  <si>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</si>
  <si>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</si>
  <si>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</si>
  <si>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</si>
  <si>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</si>
  <si>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</si>
  <si>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</si>
  <si>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</si>
  <si>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</si>
  <si>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</si>
  <si>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</si>
  <si>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</si>
  <si>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</si>
  <si>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</si>
  <si>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</si>
  <si>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</si>
  <si>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</si>
  <si>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</si>
  <si>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</si>
  <si>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</si>
  <si>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</si>
  <si>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</si>
  <si>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</si>
  <si>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</si>
  <si>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</si>
  <si>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</si>
  <si>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</si>
  <si>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</si>
  <si>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</si>
  <si>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</si>
  <si>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</si>
  <si>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</si>
  <si>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</si>
  <si>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</si>
  <si>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</si>
  <si>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</si>
  <si>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</si>
  <si>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</si>
  <si>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</si>
  <si>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</si>
  <si>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</si>
  <si>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</si>
  <si>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4.998.137.295</t>
  </si>
  <si>
    <t>THP 2020 A</t>
  </si>
  <si>
    <t>Drukarka termiczna centrali</t>
  </si>
  <si>
    <t>F.01U.500.372</t>
  </si>
  <si>
    <t>CPR 0001 A</t>
  </si>
  <si>
    <t>Kabel do drukarki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</si>
  <si>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</si>
  <si>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</si>
  <si>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</si>
  <si>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</si>
  <si>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</si>
  <si>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</si>
  <si>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</si>
  <si>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</si>
  <si>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</si>
  <si>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</si>
  <si>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</si>
  <si>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</si>
  <si>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</si>
  <si>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</si>
  <si>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</si>
  <si>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</si>
  <si>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</si>
  <si>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</si>
  <si>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</si>
  <si>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</si>
  <si>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</si>
  <si>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</si>
  <si>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</si>
  <si>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</si>
  <si>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</si>
  <si>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</si>
  <si>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</si>
  <si>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</si>
  <si>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</si>
  <si>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</si>
  <si>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</si>
  <si>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</si>
  <si>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</si>
  <si>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</si>
  <si>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</si>
  <si>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</si>
  <si>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</si>
  <si>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4.998.137.961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</si>
  <si>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</si>
  <si>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</si>
  <si>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</si>
  <si>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</si>
  <si>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</si>
  <si>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</si>
  <si>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</si>
  <si>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</si>
  <si>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</si>
  <si>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</si>
  <si>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</si>
  <si>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</si>
  <si>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</si>
  <si>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</si>
  <si>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</si>
  <si>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</si>
  <si>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</si>
  <si>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</si>
  <si>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</si>
  <si>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</si>
  <si>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</si>
  <si>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</si>
  <si>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</si>
  <si>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</si>
  <si>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</si>
  <si>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</si>
  <si>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</si>
  <si>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</si>
  <si>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</si>
  <si>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</si>
  <si>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</si>
  <si>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</si>
  <si>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</si>
  <si>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</si>
  <si>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</si>
  <si>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</si>
  <si>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</si>
  <si>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</si>
  <si>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</si>
  <si>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</si>
  <si>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</si>
  <si>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</si>
  <si>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</si>
  <si>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</si>
  <si>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</si>
  <si>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</si>
  <si>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</si>
  <si>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</si>
  <si>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</si>
  <si>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</si>
  <si>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</si>
  <si>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</si>
  <si>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</si>
  <si>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</si>
  <si>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</si>
  <si>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</si>
  <si>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</si>
  <si>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</si>
  <si>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</si>
  <si>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</si>
  <si>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</si>
  <si>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</si>
  <si>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</si>
  <si>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</si>
  <si>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</si>
  <si>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4.998.025.373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</si>
  <si>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</si>
  <si>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</si>
  <si>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</si>
  <si>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</si>
  <si>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</si>
  <si>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</si>
  <si>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</si>
  <si>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</si>
  <si>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</si>
  <si>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</si>
  <si>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</si>
  <si>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</si>
  <si>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</si>
  <si>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</si>
  <si>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</si>
  <si>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</si>
  <si>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</si>
  <si>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</si>
  <si>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</si>
  <si>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</si>
  <si>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</si>
  <si>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</si>
  <si>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</si>
  <si>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</si>
  <si>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</si>
  <si>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</si>
  <si>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</si>
  <si>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</si>
  <si>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</si>
  <si>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</si>
  <si>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</si>
  <si>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</si>
  <si>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</si>
  <si>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IR3 – czujka płomienia</t>
  </si>
  <si>
    <t>F.01U.279.880</t>
  </si>
  <si>
    <t>Uchwyt montażowy ze stali nierdzewnej</t>
  </si>
  <si>
    <t>F.01U.279.881</t>
  </si>
  <si>
    <t>Przenośne urządzenie testowe dla czujek płomienia</t>
  </si>
  <si>
    <t>Czujki EX (iskrobezpieczne)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</si>
  <si>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</si>
  <si>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</si>
  <si>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</si>
  <si>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</si>
  <si>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</si>
  <si>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</si>
  <si>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</si>
  <si>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</si>
  <si>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</si>
  <si>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</si>
  <si>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</si>
  <si>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</si>
  <si>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</si>
  <si>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</si>
  <si>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</si>
  <si>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</si>
  <si>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</si>
  <si>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</si>
  <si>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</si>
  <si>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</si>
  <si>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</si>
  <si>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</si>
  <si>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</si>
  <si>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</si>
  <si>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</si>
  <si>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</si>
  <si>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</si>
  <si>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</si>
  <si>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</si>
  <si>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</si>
  <si>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</si>
  <si>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</si>
  <si>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</si>
  <si>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</si>
  <si>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</si>
  <si>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</si>
  <si>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</si>
  <si>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</si>
  <si>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</si>
  <si>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</si>
  <si>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</si>
  <si>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</si>
  <si>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</si>
  <si>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</si>
  <si>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</si>
  <si>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</si>
  <si>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</si>
  <si>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</si>
  <si>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</si>
  <si>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</si>
  <si>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</si>
  <si>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</si>
  <si>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</si>
  <si>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</si>
  <si>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</si>
  <si>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</si>
  <si>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</si>
  <si>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</si>
  <si>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</si>
  <si>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</si>
  <si>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</si>
  <si>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</si>
  <si>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</si>
  <si>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</si>
  <si>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</si>
  <si>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</si>
  <si>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</si>
  <si>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</si>
  <si>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</si>
  <si>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</si>
  <si>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</si>
  <si>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</si>
  <si>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</si>
  <si>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</si>
  <si>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</si>
  <si>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</si>
  <si>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</si>
  <si>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</si>
  <si>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</si>
  <si>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</si>
  <si>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</si>
  <si>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</si>
  <si>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</si>
  <si>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</si>
  <si>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</si>
  <si>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</si>
  <si>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</si>
  <si>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</si>
  <si>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</si>
  <si>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</si>
  <si>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</si>
  <si>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</si>
  <si>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</si>
  <si>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</si>
  <si>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</si>
  <si>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</si>
  <si>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</si>
  <si>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</si>
  <si>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</si>
  <si>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</si>
  <si>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</si>
  <si>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</si>
  <si>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</si>
  <si>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</si>
  <si>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</si>
  <si>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</si>
  <si>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</si>
  <si>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</si>
  <si>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</si>
  <si>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</si>
  <si>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</si>
  <si>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</si>
  <si>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</si>
  <si>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</si>
  <si>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</si>
  <si>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</si>
  <si>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</si>
  <si>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</si>
  <si>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</si>
  <si>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</si>
  <si>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</si>
  <si>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</si>
  <si>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</si>
  <si>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</si>
  <si>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</si>
  <si>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</si>
  <si>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</si>
  <si>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</si>
  <si>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</si>
  <si>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</si>
  <si>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</si>
  <si>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</si>
  <si>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</si>
  <si>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</si>
  <si>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</si>
  <si>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</si>
  <si>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</si>
  <si>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Urządzenie testowe do czujek serii 500 z magnesem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</si>
  <si>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</si>
  <si>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</si>
  <si>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</si>
  <si>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</si>
  <si>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</si>
  <si>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</si>
  <si>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</si>
  <si>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</si>
  <si>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</si>
  <si>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</si>
  <si>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</si>
  <si>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</si>
  <si>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</si>
  <si>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</si>
  <si>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</si>
  <si>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</si>
  <si>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</si>
  <si>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</si>
  <si>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</si>
  <si>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</si>
  <si>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</si>
  <si>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</si>
  <si>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</si>
  <si>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</si>
  <si>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</si>
  <si>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</si>
  <si>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</si>
  <si>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</si>
  <si>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</si>
  <si>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</si>
  <si>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</si>
  <si>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</si>
  <si>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</si>
  <si>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</si>
  <si>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</si>
  <si>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</si>
  <si>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</si>
  <si>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</si>
  <si>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</si>
  <si>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</si>
  <si>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</si>
  <si>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</si>
  <si>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</si>
  <si>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</si>
  <si>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</si>
  <si>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</si>
  <si>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</si>
  <si>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</si>
  <si>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</si>
  <si>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</si>
  <si>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</si>
  <si>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</si>
  <si>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</si>
  <si>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</si>
  <si>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</si>
  <si>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</si>
  <si>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</si>
  <si>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</si>
  <si>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</si>
  <si>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</si>
  <si>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</si>
  <si>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</si>
  <si>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</si>
  <si>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</si>
  <si>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</si>
  <si>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</si>
  <si>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</si>
  <si>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</si>
  <si>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</si>
  <si>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</si>
  <si>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</si>
  <si>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</si>
  <si>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</si>
  <si>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</si>
  <si>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</si>
  <si>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</si>
  <si>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</si>
  <si>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</si>
  <si>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</si>
  <si>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</si>
  <si>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</si>
  <si>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</si>
  <si>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</si>
  <si>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</si>
  <si>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</si>
  <si>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</si>
  <si>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</si>
  <si>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</si>
  <si>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</si>
  <si>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</si>
  <si>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</si>
  <si>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</si>
  <si>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</si>
  <si>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</si>
  <si>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</si>
  <si>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</si>
  <si>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</si>
  <si>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</si>
  <si>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</si>
  <si>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</si>
  <si>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</si>
  <si>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</si>
  <si>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</si>
  <si>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</si>
  <si>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</si>
  <si>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</si>
  <si>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</si>
  <si>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</si>
  <si>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</si>
  <si>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</si>
  <si>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</si>
  <si>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</si>
  <si>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</si>
  <si>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</si>
  <si>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</si>
  <si>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</si>
  <si>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</si>
  <si>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</si>
  <si>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</si>
  <si>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</si>
  <si>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</si>
  <si>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</si>
  <si>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</si>
  <si>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</si>
  <si>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</si>
  <si>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</si>
  <si>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</si>
  <si>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</si>
  <si>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</si>
  <si>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</si>
  <si>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</si>
  <si>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</si>
  <si>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</si>
  <si>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</si>
  <si>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</si>
  <si>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</si>
  <si>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</si>
  <si>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</si>
  <si>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</si>
  <si>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</si>
  <si>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</si>
  <si>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</si>
  <si>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</si>
  <si>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</si>
  <si>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</si>
  <si>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</si>
  <si>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</si>
  <si>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</si>
  <si>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</si>
  <si>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</si>
  <si>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</si>
  <si>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</si>
  <si>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</si>
  <si>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</si>
  <si>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</si>
  <si>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</si>
  <si>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</si>
  <si>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</si>
  <si>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</si>
  <si>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</si>
  <si>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</si>
  <si>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</si>
  <si>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</si>
  <si>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</si>
  <si>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</si>
  <si>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</si>
  <si>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</si>
  <si>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</si>
  <si>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</si>
  <si>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</si>
  <si>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</si>
  <si>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</si>
  <si>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</si>
  <si>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</si>
  <si>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</si>
  <si>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</si>
  <si>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</si>
  <si>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</si>
  <si>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</si>
  <si>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</si>
  <si>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</si>
  <si>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</si>
  <si>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</si>
  <si>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</si>
  <si>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</si>
  <si>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</si>
  <si>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</si>
  <si>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</si>
  <si>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</si>
  <si>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</si>
  <si>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</si>
  <si>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</si>
  <si>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</si>
  <si>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</si>
  <si>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</si>
  <si>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</si>
  <si>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</si>
  <si>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</si>
  <si>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</si>
  <si>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</si>
  <si>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</si>
  <si>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</si>
  <si>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</si>
  <si>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</si>
  <si>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</si>
  <si>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</si>
  <si>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</si>
  <si>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Od stycznia 2005 okres gwarancji zintegrowany jest w cennikach BU Fire.</t>
  </si>
  <si>
    <t>-</t>
  </si>
  <si>
    <t>Okres GWARANCJI określany jest w miesiącach.</t>
  </si>
  <si>
    <t>Gwarancja OGRANICZONA dotyczy oprogramowania i oznacza, że w przypadku niedziałania od początku (Dead On Arrival, DOA) nowe oprogramowanie i/lub wsparcie jest wymieniane</t>
  </si>
  <si>
    <t>bezpłatnie. We wszystkich innych przypadkach (np. uszkodzenie płyty CD) gwarancja nie obowiązuje.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</si>
  <si>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</si>
  <si>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</si>
  <si>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</si>
  <si>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</si>
  <si>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</si>
  <si>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</si>
  <si>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</si>
  <si>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</si>
  <si>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</si>
  <si>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</si>
  <si>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</si>
  <si>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</si>
  <si>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</si>
  <si>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</si>
  <si>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</si>
  <si>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</si>
  <si>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</si>
  <si>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</si>
  <si>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</si>
  <si>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</si>
  <si>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</si>
  <si>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</si>
  <si>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</si>
  <si>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Uwaga:</t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</si>
  <si>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</si>
  <si>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</si>
  <si>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</si>
  <si>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</si>
  <si>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</si>
  <si>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</si>
  <si>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</si>
  <si>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</si>
  <si>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</si>
  <si>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</si>
  <si>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LSN do podłączania  syglalizatorów konwencjonalnych z obudową</t>
  </si>
  <si>
    <t xml:space="preserve">Moduł LSN do podłączania  syglalizatorów konwencjonalnych instalacja w szynie DIN 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</si>
  <si>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</si>
  <si>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</si>
  <si>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</si>
  <si>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</si>
  <si>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</si>
  <si>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</si>
  <si>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</si>
  <si>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</si>
  <si>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</si>
  <si>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</si>
  <si>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</si>
  <si>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</si>
  <si>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</si>
  <si>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</si>
  <si>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</si>
  <si>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</si>
  <si>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4.998.112.073</t>
  </si>
  <si>
    <t>SOLO610</t>
  </si>
  <si>
    <t xml:space="preserve">Torba na wyposażenie Solo </t>
  </si>
  <si>
    <t>ROP seria konwencjonalna FMC</t>
  </si>
  <si>
    <t>4.998.143.400</t>
  </si>
  <si>
    <t>4.998.143.401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</si>
  <si>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</si>
  <si>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</si>
  <si>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</si>
  <si>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</si>
  <si>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</si>
  <si>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</si>
  <si>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</si>
  <si>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</si>
  <si>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</si>
  <si>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</si>
  <si>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</si>
  <si>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</si>
  <si>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Okres oczekiwania dla produktów klasy  B i C wyrażony jest w dniach .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</si>
  <si>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</si>
  <si>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</si>
  <si>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</si>
  <si>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</si>
  <si>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</si>
  <si>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</si>
  <si>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</si>
  <si>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</si>
  <si>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</si>
  <si>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016589</t>
  </si>
  <si>
    <t>007127</t>
  </si>
  <si>
    <t>016091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</si>
  <si>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</si>
  <si>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</si>
  <si>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</si>
  <si>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</si>
  <si>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</si>
  <si>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</si>
  <si>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</si>
  <si>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</si>
  <si>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</si>
  <si>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</si>
  <si>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</si>
  <si>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</si>
  <si>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</si>
  <si>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</si>
  <si>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</si>
  <si>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</si>
  <si>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</si>
  <si>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</si>
  <si>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</si>
  <si>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</si>
  <si>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</si>
  <si>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</si>
  <si>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</si>
  <si>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</si>
  <si>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</si>
  <si>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</si>
  <si>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</si>
  <si>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</si>
  <si>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</si>
  <si>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</si>
  <si>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</si>
  <si>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</si>
  <si>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</si>
  <si>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</si>
  <si>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</si>
  <si>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</si>
  <si>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</si>
  <si>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</si>
  <si>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</si>
  <si>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</si>
  <si>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</si>
  <si>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</si>
  <si>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</si>
  <si>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</si>
  <si>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</si>
  <si>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</si>
  <si>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</si>
  <si>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</si>
  <si>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</si>
  <si>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</si>
  <si>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</si>
  <si>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F.01U.335.524</t>
  </si>
  <si>
    <t>Przedłużenie licencji zdalnych usług (1 rok)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</si>
  <si>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</si>
  <si>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</si>
  <si>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</si>
  <si>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</si>
  <si>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</si>
  <si>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</si>
  <si>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</si>
  <si>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</si>
  <si>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</si>
  <si>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</si>
  <si>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</si>
  <si>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</si>
  <si>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</si>
  <si>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</si>
  <si>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</si>
  <si>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</si>
  <si>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</si>
  <si>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</si>
  <si>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</si>
  <si>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</si>
  <si>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</si>
  <si>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</si>
  <si>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</si>
  <si>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</si>
  <si>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</si>
  <si>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</si>
  <si>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</si>
  <si>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</si>
  <si>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</si>
  <si>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</si>
  <si>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</si>
  <si>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</si>
  <si>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</si>
  <si>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</si>
  <si>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</si>
  <si>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</si>
  <si>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</si>
  <si>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</si>
  <si>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</si>
  <si>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</si>
  <si>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</si>
  <si>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Bezpieczna brama sieciowa do zdalnego połączenia (+licencja 3-msc)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</si>
  <si>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</si>
  <si>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</si>
  <si>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</si>
  <si>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</si>
  <si>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</si>
  <si>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</si>
  <si>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</si>
  <si>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</si>
  <si>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</si>
  <si>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</si>
  <si>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</si>
  <si>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</si>
  <si>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</si>
  <si>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</si>
  <si>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</si>
  <si>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CBS-BNDLE1-FIR</t>
  </si>
  <si>
    <t>ROP jednostadiowy czerwony</t>
  </si>
  <si>
    <t>ROP jednostadiowy czerwony z możliwością resetu</t>
  </si>
  <si>
    <t>FME-420-LSN-TTL</t>
  </si>
  <si>
    <t>Ceny projektowe Systemy Sygnalizacji Pożarowej</t>
  </si>
  <si>
    <t>Czujki bezprzewodowe</t>
  </si>
  <si>
    <t>F.01U.363.162</t>
  </si>
  <si>
    <t>Zapasowa bateria do SOLO461</t>
  </si>
  <si>
    <t>SOLO770</t>
  </si>
  <si>
    <t>F.01U.363.163</t>
  </si>
  <si>
    <t>Status EOL. Produkt dostępny do wyczerpania zapasów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</si>
  <si>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</si>
  <si>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</si>
  <si>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</si>
  <si>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</si>
  <si>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</si>
  <si>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</si>
  <si>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</si>
  <si>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</si>
  <si>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</si>
  <si>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</si>
  <si>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</si>
  <si>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</si>
  <si>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</si>
  <si>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</si>
  <si>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</si>
  <si>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</si>
  <si>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</si>
  <si>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</si>
  <si>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</si>
  <si>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</si>
  <si>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</si>
  <si>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</si>
  <si>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</si>
  <si>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</si>
  <si>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</si>
  <si>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</si>
  <si>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</si>
  <si>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EWE-FPDVC-IW</t>
  </si>
  <si>
    <t>EWE-LSN1500-IW</t>
  </si>
  <si>
    <t>EWE-FPA5MD-IW</t>
  </si>
  <si>
    <t>EWE-FAP520-IW</t>
  </si>
  <si>
    <t>EWE-FPC500-IW</t>
  </si>
  <si>
    <t>EWE-FPTDT-IW</t>
  </si>
  <si>
    <t>EWE-UPS2416-IW</t>
  </si>
  <si>
    <t>EWE-AVIOTEC-IW</t>
  </si>
  <si>
    <t>F.01U.360.726</t>
  </si>
  <si>
    <t>F.01U.360.727</t>
  </si>
  <si>
    <t>F.01U.360.729</t>
  </si>
  <si>
    <t>F.01U.360.730</t>
  </si>
  <si>
    <t>F.01U.360.731</t>
  </si>
  <si>
    <t>F.01U.360.733</t>
  </si>
  <si>
    <t>F.01U.360.735</t>
  </si>
  <si>
    <t>F.01U.360.736</t>
  </si>
  <si>
    <t>F.01U.360.742</t>
  </si>
  <si>
    <t>F.01U.360.765</t>
  </si>
  <si>
    <t>Przedłużenie gwarancji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</si>
  <si>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</si>
  <si>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</si>
  <si>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</si>
  <si>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</si>
  <si>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</si>
  <si>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</si>
  <si>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</si>
  <si>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</si>
  <si>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UPS2426 zasilacz centrali</t>
  </si>
  <si>
    <t>12 msc. rozszrzenie gwarancji na Aviotec starlight 8000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</si>
  <si>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</si>
  <si>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</si>
  <si>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</si>
  <si>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</si>
  <si>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</si>
  <si>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niedostępne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</si>
  <si>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</si>
  <si>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</si>
  <si>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</si>
  <si>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</si>
  <si>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</si>
  <si>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</si>
  <si>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</si>
  <si>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</si>
  <si>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</si>
  <si>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</si>
  <si>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</si>
  <si>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</si>
  <si>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</si>
  <si>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</si>
  <si>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</si>
  <si>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</si>
  <si>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</si>
  <si>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</si>
  <si>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</si>
  <si>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</si>
  <si>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</si>
  <si>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</si>
  <si>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</si>
  <si>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</si>
  <si>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</si>
  <si>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</si>
  <si>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</si>
  <si>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</si>
  <si>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</si>
  <si>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</si>
  <si>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</si>
  <si>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</si>
  <si>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</si>
  <si>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</si>
  <si>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</si>
  <si>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</si>
  <si>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</si>
  <si>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</si>
  <si>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</si>
  <si>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</si>
  <si>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</si>
  <si>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</si>
  <si>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</si>
  <si>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</si>
  <si>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</si>
  <si>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</si>
  <si>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</si>
  <si>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</si>
  <si>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</si>
  <si>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</si>
  <si>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</si>
  <si>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</si>
  <si>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</si>
  <si>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</si>
  <si>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</si>
  <si>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</si>
  <si>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</si>
  <si>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</si>
  <si>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</si>
  <si>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</si>
  <si>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</si>
  <si>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</si>
  <si>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</si>
  <si>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</si>
  <si>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</si>
  <si>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</si>
  <si>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</si>
  <si>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</si>
  <si>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</si>
  <si>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</si>
  <si>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</si>
  <si>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</si>
  <si>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</si>
  <si>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</si>
  <si>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</si>
  <si>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</si>
  <si>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</si>
  <si>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</si>
  <si>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</si>
  <si>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</si>
  <si>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</si>
  <si>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</si>
  <si>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</si>
  <si>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</si>
  <si>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</si>
  <si>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</si>
  <si>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</si>
  <si>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</si>
  <si>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</si>
  <si>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</si>
  <si>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</si>
  <si>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</si>
  <si>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</si>
  <si>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</si>
  <si>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</si>
  <si>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</si>
  <si>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</si>
  <si>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</si>
  <si>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</si>
  <si>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</si>
  <si>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</si>
  <si>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</si>
  <si>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</si>
  <si>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</si>
  <si>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</si>
  <si>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</si>
  <si>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</si>
  <si>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</si>
  <si>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</si>
  <si>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</si>
  <si>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</si>
  <si>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</si>
  <si>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</si>
  <si>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</si>
  <si>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</si>
  <si>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</si>
  <si>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</si>
  <si>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</si>
  <si>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</si>
  <si>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</si>
  <si>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</si>
  <si>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</si>
  <si>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</si>
  <si>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</si>
  <si>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</si>
  <si>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</si>
  <si>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</si>
  <si>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</si>
  <si>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</si>
  <si>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</si>
  <si>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</si>
  <si>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</si>
  <si>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</si>
  <si>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</si>
  <si>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</si>
  <si>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</si>
  <si>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</si>
  <si>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</si>
  <si>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</si>
  <si>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</si>
  <si>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</si>
  <si>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1 poakowanie zawiera 30 batteri; jeśli potrzebujesz 60 szt. zamów 2 opakowania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</si>
  <si>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</si>
  <si>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</si>
  <si>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</si>
  <si>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</si>
  <si>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</si>
  <si>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</si>
  <si>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</si>
  <si>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</si>
  <si>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</si>
  <si>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</si>
  <si>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</si>
  <si>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</si>
  <si>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</si>
  <si>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</si>
  <si>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</si>
  <si>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</si>
  <si>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</si>
  <si>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</si>
  <si>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</si>
  <si>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</si>
  <si>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</si>
  <si>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</si>
  <si>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</si>
  <si>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</si>
  <si>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</si>
  <si>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</si>
  <si>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</si>
  <si>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</si>
  <si>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</si>
  <si>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</si>
  <si>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</si>
  <si>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</si>
  <si>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</si>
  <si>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</si>
  <si>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</si>
  <si>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</si>
  <si>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</si>
  <si>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</si>
  <si>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</si>
  <si>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</si>
  <si>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</si>
  <si>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</si>
  <si>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</si>
  <si>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</si>
  <si>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</si>
  <si>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</si>
  <si>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</si>
  <si>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</si>
  <si>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</si>
  <si>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</si>
  <si>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</si>
  <si>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</si>
  <si>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</si>
  <si>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</si>
  <si>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</si>
  <si>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</si>
  <si>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</si>
  <si>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</si>
  <si>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</si>
  <si>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</si>
  <si>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</si>
  <si>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</si>
  <si>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</si>
  <si>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</si>
  <si>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</si>
  <si>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</si>
  <si>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</si>
  <si>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</si>
  <si>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</si>
  <si>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</si>
  <si>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</si>
  <si>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</si>
  <si>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</si>
  <si>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</si>
  <si>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</si>
  <si>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</si>
  <si>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</si>
  <si>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</si>
  <si>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</si>
  <si>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</si>
  <si>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</si>
  <si>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</si>
  <si>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</si>
  <si>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</si>
  <si>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</si>
  <si>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</si>
  <si>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</si>
  <si>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</si>
  <si>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</si>
  <si>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</si>
  <si>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</si>
  <si>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</si>
  <si>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</si>
  <si>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</si>
  <si>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</si>
  <si>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</si>
  <si>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</si>
  <si>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</si>
  <si>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</si>
  <si>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</si>
  <si>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</si>
  <si>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</si>
  <si>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</si>
  <si>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 xml:space="preserve">Proces uzyskiania Świadectwa Dopuszczenia w trakcie. Planowane na Q1 2022. </t>
  </si>
  <si>
    <t>należy zamawiac osobno dla poszczególnych elementów / modułów centrali; dla kontrolera indeks EWE-FPA5MPC-IW</t>
  </si>
  <si>
    <t>F.01U.400.533</t>
  </si>
  <si>
    <t>Czujka liniowa Fireray ONE</t>
  </si>
  <si>
    <t>Change Indicator</t>
  </si>
  <si>
    <t>BU Fire reference REUP List Q3-4 / 2022</t>
  </si>
  <si>
    <t>12 NC</t>
  </si>
  <si>
    <t>CTN</t>
  </si>
  <si>
    <t>SAPnumber</t>
  </si>
  <si>
    <t>Description</t>
  </si>
  <si>
    <t>Discount Category</t>
  </si>
  <si>
    <t>REUP EMEA 01/2022</t>
  </si>
  <si>
    <t>Price increase %</t>
  </si>
  <si>
    <t>REUP EMEA 07/2022</t>
  </si>
  <si>
    <t>REUP PL new as of 07/2022</t>
  </si>
  <si>
    <t>Status</t>
  </si>
  <si>
    <t>ABC Code</t>
  </si>
  <si>
    <t>Warranty Extension</t>
  </si>
  <si>
    <t>HS Code</t>
  </si>
  <si>
    <t>Country of Origin</t>
  </si>
  <si>
    <t>Spike order</t>
  </si>
  <si>
    <t>Net weight 
(kg)</t>
  </si>
  <si>
    <t>Order Info</t>
  </si>
  <si>
    <t>Repair process</t>
  </si>
  <si>
    <t>Remarks</t>
  </si>
  <si>
    <t>EAN code single</t>
  </si>
  <si>
    <t>Modular Panel</t>
  </si>
  <si>
    <t>Modules FPA-5000</t>
  </si>
  <si>
    <t>7050 000 81384</t>
  </si>
  <si>
    <t>BCM 0000 B  Battery Controller Module</t>
  </si>
  <si>
    <t>0.342</t>
  </si>
  <si>
    <t>SBN</t>
  </si>
  <si>
    <t>6649 981 37262</t>
  </si>
  <si>
    <t>ANI 0016 A  16 Point Annunciator internal</t>
  </si>
  <si>
    <t>0.26</t>
  </si>
  <si>
    <t>6649 981 37265</t>
  </si>
  <si>
    <t>RML 0008 A  Relay Low Voltage</t>
  </si>
  <si>
    <t>0.306</t>
  </si>
  <si>
    <t>6649 981 37266</t>
  </si>
  <si>
    <t>IOS 0020 A  20mA Communication Module</t>
  </si>
  <si>
    <t>0.594</t>
  </si>
  <si>
    <t>6649 981 37267</t>
  </si>
  <si>
    <t>IOS 0232 A  RS232 Communication Module</t>
  </si>
  <si>
    <t>0.233</t>
  </si>
  <si>
    <t>6649 981 37269</t>
  </si>
  <si>
    <t>IOP 0008 A  8 input/output OC module</t>
  </si>
  <si>
    <t>0.299</t>
  </si>
  <si>
    <t>6649 981 37270</t>
  </si>
  <si>
    <t>CZM 0004 A  4 Zone Conventional Zone Module</t>
  </si>
  <si>
    <t>0.333</t>
  </si>
  <si>
    <t>7050 000 63204</t>
  </si>
  <si>
    <t>ENO 0000 B</t>
  </si>
  <si>
    <t>F.01U.063.204</t>
  </si>
  <si>
    <t>ENO 0000 B (External Notification)</t>
  </si>
  <si>
    <t>0.27</t>
  </si>
  <si>
    <t>6649 981 37274</t>
  </si>
  <si>
    <t>RMH 0002 A  2 Zone Relay high voltage</t>
  </si>
  <si>
    <t>0.31</t>
  </si>
  <si>
    <t>6649 981 37275</t>
  </si>
  <si>
    <t>NZM 0002 A  2 Zone NAC Zone Module</t>
  </si>
  <si>
    <t>6650 000 28289</t>
  </si>
  <si>
    <t>UGM interface module</t>
  </si>
  <si>
    <t>no W-Extension</t>
  </si>
  <si>
    <t>6649 981 37277</t>
  </si>
  <si>
    <t>LSN 0300 A  LSN Module</t>
  </si>
  <si>
    <t>6649 981 37278</t>
  </si>
  <si>
    <t>LSN 1500 A, LSN improved Module</t>
  </si>
  <si>
    <t>0.68</t>
  </si>
  <si>
    <t>6649 981 37279</t>
  </si>
  <si>
    <t>PRS-0002-C  Panel Rail Short</t>
  </si>
  <si>
    <t>0.45</t>
  </si>
  <si>
    <t>6649 981 37280</t>
  </si>
  <si>
    <t>PRD 0004 A  Panel Rail long</t>
  </si>
  <si>
    <t>0.72</t>
  </si>
  <si>
    <t xml:space="preserve">AVENAR Panel 8000 </t>
  </si>
  <si>
    <t/>
  </si>
  <si>
    <t>7050 003 27090</t>
  </si>
  <si>
    <t>Panel controller, standard license</t>
  </si>
  <si>
    <t>N</t>
  </si>
  <si>
    <t>7050 003 52441</t>
  </si>
  <si>
    <t>Panel controller, premium license</t>
  </si>
  <si>
    <t>Panel Controller</t>
  </si>
  <si>
    <t>7050 002 75056</t>
  </si>
  <si>
    <t>MPC-5000-C</t>
  </si>
  <si>
    <t>F.01U.275.056</t>
  </si>
  <si>
    <t>MPC-5000-C Panel Controller FR NL</t>
  </si>
  <si>
    <t>S</t>
  </si>
  <si>
    <t>3.96</t>
  </si>
  <si>
    <t>n.a.</t>
  </si>
  <si>
    <t>Fire Panel Remote Services</t>
  </si>
  <si>
    <t>No physical product</t>
  </si>
  <si>
    <t>Annual Connectivity License.</t>
  </si>
  <si>
    <t>License includes Remote Connect, Maintenance, Alert feature</t>
  </si>
  <si>
    <t>426045108990</t>
  </si>
  <si>
    <t>Housings for Frame Installation FPA-5000</t>
  </si>
  <si>
    <t>6649 981 37290</t>
  </si>
  <si>
    <t>CPH 0006 A  Backbox CABT 1 rail</t>
  </si>
  <si>
    <t>12.34</t>
  </si>
  <si>
    <t>6649 981 37291</t>
  </si>
  <si>
    <t>MPH 0010 A  Backbox CABT 2 Rails</t>
  </si>
  <si>
    <t>13.85</t>
  </si>
  <si>
    <t>6649 981 37292</t>
  </si>
  <si>
    <t>EPH 0012 A  Backbox 3 rails</t>
  </si>
  <si>
    <t>14.55</t>
  </si>
  <si>
    <t>6649 981 37293</t>
  </si>
  <si>
    <t>PSF 0002 A  Power-small-frame</t>
  </si>
  <si>
    <t>7.723</t>
  </si>
  <si>
    <t>6650 005 11306</t>
  </si>
  <si>
    <t>PMF 0002 A</t>
  </si>
  <si>
    <t>F.01U.511.306</t>
  </si>
  <si>
    <t>PMF 0002 A  Power-medium-frame</t>
  </si>
  <si>
    <t>12.726</t>
  </si>
  <si>
    <t>6649 981 37294</t>
  </si>
  <si>
    <t>PMF 0004 A  Power-medium-frame</t>
  </si>
  <si>
    <t>12.132</t>
  </si>
  <si>
    <t>6649 981 47119</t>
  </si>
  <si>
    <t>USF 0000 A  Universal housing-small-frame</t>
  </si>
  <si>
    <t>7.489</t>
  </si>
  <si>
    <t>6649 981 37296</t>
  </si>
  <si>
    <t>FBH 0000 A  Mounting frame large</t>
  </si>
  <si>
    <t>4.822</t>
  </si>
  <si>
    <t>6649 981 37297</t>
  </si>
  <si>
    <t>FMH 0000 A  Mounting frame medium</t>
  </si>
  <si>
    <t>4.137</t>
  </si>
  <si>
    <t>6649 981 37298</t>
  </si>
  <si>
    <t>FSH 0000 A  Mounting frame small</t>
  </si>
  <si>
    <t>2.362</t>
  </si>
  <si>
    <t>7050 002 66845</t>
  </si>
  <si>
    <t>mounting kit for media converter</t>
  </si>
  <si>
    <t>0.86</t>
  </si>
  <si>
    <t>6650 005 11305</t>
  </si>
  <si>
    <t>HMP 0003 A</t>
  </si>
  <si>
    <t>F.01U.511.305</t>
  </si>
  <si>
    <t>HMP 0003 A, installation plate for mounting frame</t>
  </si>
  <si>
    <t>0.383</t>
  </si>
  <si>
    <t>6649 981 39498</t>
  </si>
  <si>
    <t>FRB 0019 A  19" Frame Rack X Rails</t>
  </si>
  <si>
    <t>4.813</t>
  </si>
  <si>
    <t>6649 981 39499</t>
  </si>
  <si>
    <t>FRM 0019 A  19" Frame Rack X Rails</t>
  </si>
  <si>
    <t>4.778</t>
  </si>
  <si>
    <t>6649 981 39500</t>
  </si>
  <si>
    <t>FRS 0019 A  19" Frame Rack X Rails</t>
  </si>
  <si>
    <t>3.14</t>
  </si>
  <si>
    <t>6650 005 00374</t>
  </si>
  <si>
    <t>FDP 0001 A    Front Dummy cover plate</t>
  </si>
  <si>
    <t>0.1</t>
  </si>
  <si>
    <t>6650 005 13251</t>
  </si>
  <si>
    <t xml:space="preserve">FPO-5000-EB earth bar </t>
  </si>
  <si>
    <t>0.111</t>
  </si>
  <si>
    <t>Housings for Wall Mounting FPA-5000</t>
  </si>
  <si>
    <t>6649 981 37285</t>
  </si>
  <si>
    <t>HCP 0006 A  CABT 1 Rail &amp; Common Control</t>
  </si>
  <si>
    <t>13.581</t>
  </si>
  <si>
    <t>6649 981 37286</t>
  </si>
  <si>
    <t>HBC 0010 A  CABT 2 Rails &amp; Common Control</t>
  </si>
  <si>
    <t>17.11</t>
  </si>
  <si>
    <t>6649 981 37287</t>
  </si>
  <si>
    <t>HBE 0012 A  CABT 3 Rails</t>
  </si>
  <si>
    <t>18.144</t>
  </si>
  <si>
    <t>6649 981 37288</t>
  </si>
  <si>
    <t>PSS 0002 A  CABT 1 power Slot 2 batterys</t>
  </si>
  <si>
    <t>7.452</t>
  </si>
  <si>
    <t>6649 981 37289</t>
  </si>
  <si>
    <t>PSB 0004 A  CABT 1 power Slot 4 batterys</t>
  </si>
  <si>
    <t>12.511</t>
  </si>
  <si>
    <t>6650 005 11304</t>
  </si>
  <si>
    <t>FRK 0019 A</t>
  </si>
  <si>
    <t>F.01U.511.304</t>
  </si>
  <si>
    <t>FRK 0019 A 19 inches fixing kit</t>
  </si>
  <si>
    <t>2.34</t>
  </si>
  <si>
    <t>7050 002 66844</t>
  </si>
  <si>
    <t>FPM-5000-KES mounting kit for Ethernet switch</t>
  </si>
  <si>
    <t>2.77</t>
  </si>
  <si>
    <t>7050 002 65641</t>
  </si>
  <si>
    <t>EL1141-10B-BH Ethernet Fibre Optics Converter MM</t>
  </si>
  <si>
    <t>TW</t>
  </si>
  <si>
    <t>0.58</t>
  </si>
  <si>
    <t>7050 002 65643</t>
  </si>
  <si>
    <t>EL1141-10B-BH Ethernet Fibre Optics Converter SM</t>
  </si>
  <si>
    <t>Power Supplies FPA-5000</t>
  </si>
  <si>
    <t>6650 005 00367</t>
  </si>
  <si>
    <t>UPS 2416 Power Supply 24V/6A NAC sync</t>
  </si>
  <si>
    <t>0.97</t>
  </si>
  <si>
    <t>6649 981 53243</t>
  </si>
  <si>
    <t xml:space="preserve">CPB 0000 A  Cable set P-Supply to BC </t>
  </si>
  <si>
    <t>0.198</t>
  </si>
  <si>
    <t>7050 000 78858</t>
  </si>
  <si>
    <t xml:space="preserve">PSB 1001 A  P-Supply Bracket US single </t>
  </si>
  <si>
    <t>1.03</t>
  </si>
  <si>
    <t>7050 000 78860</t>
  </si>
  <si>
    <t>CPB 1002 A  P-Supply Bracket CH US</t>
  </si>
  <si>
    <t>0.798</t>
  </si>
  <si>
    <t>FPP-3000</t>
  </si>
  <si>
    <t xml:space="preserve">F.01U.398.453 </t>
  </si>
  <si>
    <t>Power Supply</t>
  </si>
  <si>
    <t>PL</t>
  </si>
  <si>
    <t>6650 005 11307</t>
  </si>
  <si>
    <t>FPP 5000</t>
  </si>
  <si>
    <t>F.01U.511.307</t>
  </si>
  <si>
    <t>FPP 5000, AUX power supply kit</t>
  </si>
  <si>
    <t>NL</t>
  </si>
  <si>
    <t>20.7</t>
  </si>
  <si>
    <t>RC</t>
  </si>
  <si>
    <t>7050 000 73324</t>
  </si>
  <si>
    <t>FPP-5000-TI</t>
  </si>
  <si>
    <t>F.01U.073.324</t>
  </si>
  <si>
    <t>LSN trouble interface for FPP-5000</t>
  </si>
  <si>
    <t>7050 001 61679</t>
  </si>
  <si>
    <t>FPP-5000-TI13</t>
  </si>
  <si>
    <t>F.01U.161.679</t>
  </si>
  <si>
    <t>LSN interface for FPP-5000</t>
  </si>
  <si>
    <t>Cable Sets FPA-5000 / AVENAR Panel</t>
  </si>
  <si>
    <t>6649 981 53244</t>
  </si>
  <si>
    <t>CBB 0000 A  Cable set BC to Battery</t>
  </si>
  <si>
    <t>6649 981 53247</t>
  </si>
  <si>
    <t>CPA 0000 A</t>
  </si>
  <si>
    <t>4.998.153.247</t>
  </si>
  <si>
    <t>CPA 0000 A  Cable set PC to AT2000</t>
  </si>
  <si>
    <t>0.39</t>
  </si>
  <si>
    <t>7050 003 49391</t>
  </si>
  <si>
    <t>Cable set redundant panel controller</t>
  </si>
  <si>
    <t>7050 003 49392</t>
  </si>
  <si>
    <t>Cable redundant keypad</t>
  </si>
  <si>
    <t>Display Panels</t>
  </si>
  <si>
    <t>6649 980 00922</t>
  </si>
  <si>
    <t>BAT 100 LSN</t>
  </si>
  <si>
    <t>4.998.000.922</t>
  </si>
  <si>
    <t>BAT100 LSN, Remote display panel</t>
  </si>
  <si>
    <t>2.61</t>
  </si>
  <si>
    <t>One ATG-420-LSNi is now included</t>
  </si>
  <si>
    <t>ATB 420 LSNi</t>
  </si>
  <si>
    <t>F.01U.284.611</t>
  </si>
  <si>
    <t>ATB 420 LSNi for the connection to location map tableaus</t>
  </si>
  <si>
    <t>EWE-FDMOD-IW</t>
  </si>
  <si>
    <t>0.07</t>
  </si>
  <si>
    <t>6649 980 01941</t>
  </si>
  <si>
    <t>BAT100-LABELS</t>
  </si>
  <si>
    <t>4.998.001.941</t>
  </si>
  <si>
    <t>BS labeling strips for BAT 100</t>
  </si>
  <si>
    <t>0.266</t>
  </si>
  <si>
    <t>ATG 420 LSNI</t>
  </si>
  <si>
    <t>F.01U.284.610</t>
  </si>
  <si>
    <t>ATG 420 LSNi display module</t>
  </si>
  <si>
    <t>0.055</t>
  </si>
  <si>
    <t>not in MFG</t>
  </si>
  <si>
    <t>ATG100-LABEL</t>
  </si>
  <si>
    <t>3.902.102.662</t>
  </si>
  <si>
    <t>BS labeling membranes ATG 100</t>
  </si>
  <si>
    <t>0.349</t>
  </si>
  <si>
    <t>Accessories FPA-5000</t>
  </si>
  <si>
    <t xml:space="preserve"> </t>
  </si>
  <si>
    <t>7050 003 09110</t>
  </si>
  <si>
    <t>Secure Network Gateway</t>
  </si>
  <si>
    <t>0.87</t>
  </si>
  <si>
    <t>Gateway includes remote service licens valid for 3 months. Afterwards 12 month license has to be purchased</t>
  </si>
  <si>
    <t>FDP 0001 Dummy cover plate</t>
  </si>
  <si>
    <t>6650 005 00442</t>
  </si>
  <si>
    <t>SIV 28</t>
  </si>
  <si>
    <t>F.01U.500.442</t>
  </si>
  <si>
    <t xml:space="preserve">SIV 28V Fuse protected distributor           </t>
  </si>
  <si>
    <t>0.22</t>
  </si>
  <si>
    <t>Remote Keypad for AVENAR Panel Series</t>
  </si>
  <si>
    <t>7050 003 27092</t>
  </si>
  <si>
    <t>Remote Keypad</t>
  </si>
  <si>
    <t>Remote Keypads for FPA-5000</t>
  </si>
  <si>
    <t>7050 002 75064</t>
  </si>
  <si>
    <t>FMR-5000-C-05</t>
  </si>
  <si>
    <t>F.01U.275.064</t>
  </si>
  <si>
    <t>FMR-5000-C-05 REMOTE KEYPAD FR NL</t>
  </si>
  <si>
    <t>4.42</t>
  </si>
  <si>
    <t>8717332895205</t>
  </si>
  <si>
    <t>FMR-5000-C-W-RL</t>
  </si>
  <si>
    <t>F.01U.316.263</t>
  </si>
  <si>
    <t>Remote keypad for Wagner</t>
  </si>
  <si>
    <t>Sales only for Wagner in D</t>
  </si>
  <si>
    <t>8717332998685</t>
  </si>
  <si>
    <t>AVENAR Panel 2000 Series</t>
  </si>
  <si>
    <t>7050 003 27091</t>
  </si>
  <si>
    <t>FPE-2000-SPC</t>
  </si>
  <si>
    <t>F.01U.327.091</t>
  </si>
  <si>
    <t>Panel controller AVENAR panel 2000, standard license</t>
  </si>
  <si>
    <t>7050 003 52443</t>
  </si>
  <si>
    <t>FPE-2000-PPC</t>
  </si>
  <si>
    <t>F.01U.352.443</t>
  </si>
  <si>
    <t>Panel controller AVENAR panel 2000, premium license</t>
  </si>
  <si>
    <t>7050 003 83886</t>
  </si>
  <si>
    <t>Panel kit standard license, wall-mount</t>
  </si>
  <si>
    <t>7050 003 83887</t>
  </si>
  <si>
    <t>Panel kit standard license, frame-mount</t>
  </si>
  <si>
    <t>7050 003 83888</t>
  </si>
  <si>
    <t>Panel kit premium license, wall-mount</t>
  </si>
  <si>
    <t>7050 003 83893</t>
  </si>
  <si>
    <t>Panel kit premium license, frame-mount</t>
  </si>
  <si>
    <t>FPA-1200</t>
  </si>
  <si>
    <t>7050 002 75076</t>
  </si>
  <si>
    <t>FPA-1200-C-BE</t>
  </si>
  <si>
    <t>F.01U.275.076</t>
  </si>
  <si>
    <t>Fire panel, Belgium</t>
  </si>
  <si>
    <t>24.6</t>
  </si>
  <si>
    <t>8717332895328</t>
  </si>
  <si>
    <t>Fire Monitoring System</t>
  </si>
  <si>
    <t>7050 003 14991</t>
  </si>
  <si>
    <t>F.01U.314.991</t>
  </si>
  <si>
    <t>Fire Monitoring System 5000</t>
  </si>
  <si>
    <t>0.001</t>
  </si>
  <si>
    <t>Sold only in SEO. Outphased  for rest EMEA</t>
  </si>
  <si>
    <t>No repair</t>
  </si>
  <si>
    <t>7050 003 14990</t>
  </si>
  <si>
    <t>F.01U.314.990</t>
  </si>
  <si>
    <t>Fire Monitoring System 2500</t>
  </si>
  <si>
    <t>FSM-10K</t>
  </si>
  <si>
    <t>Fire Monitoring System 10000</t>
  </si>
  <si>
    <t>Cannot be sold in SEO</t>
  </si>
  <si>
    <t>F.01U.374.695</t>
  </si>
  <si>
    <t>F.01U.374.694</t>
  </si>
  <si>
    <t>7050 003 14992</t>
  </si>
  <si>
    <t>FSM-5000-EP</t>
  </si>
  <si>
    <t>F.01U.314.992</t>
  </si>
  <si>
    <t>Evolution pack FSM-5000</t>
  </si>
  <si>
    <t>7050 003 15067</t>
  </si>
  <si>
    <t>FSM-2500-EP</t>
  </si>
  <si>
    <t>F.01U.315.067</t>
  </si>
  <si>
    <t>Evolution pack FSM-2500</t>
  </si>
  <si>
    <t>Conventional panels</t>
  </si>
  <si>
    <t>2 zone conventional fire panel</t>
  </si>
  <si>
    <t>2.2</t>
  </si>
  <si>
    <t>4 zone conventional fire panel</t>
  </si>
  <si>
    <t>3.456</t>
  </si>
  <si>
    <t>8 zone conventional fire panel</t>
  </si>
  <si>
    <t>3.42</t>
  </si>
  <si>
    <t>Optional open collector board</t>
  </si>
  <si>
    <t>Optional relay board</t>
  </si>
  <si>
    <t>Optional access key level 2</t>
  </si>
  <si>
    <t>0.01</t>
  </si>
  <si>
    <t>Batteries</t>
  </si>
  <si>
    <t xml:space="preserve">Batteries </t>
  </si>
  <si>
    <t>IPS-BAT12V-12AH</t>
  </si>
  <si>
    <t>F.01U.579.778</t>
  </si>
  <si>
    <t>Battery 12 V / 10 - 12 Ah</t>
  </si>
  <si>
    <t>3.730</t>
  </si>
  <si>
    <t>Intrusion discount on TP</t>
  </si>
  <si>
    <t>IPS-BAT12V-27AH</t>
  </si>
  <si>
    <t>F.01U.579.781</t>
  </si>
  <si>
    <t>Battery 12 V / 24 - 27 Ah</t>
  </si>
  <si>
    <t>7.96</t>
  </si>
  <si>
    <t>IPS-BAT12V-45AH</t>
  </si>
  <si>
    <t>F.01U.579.782</t>
  </si>
  <si>
    <t>Battery 12 V / 38 - 45 Ah</t>
  </si>
  <si>
    <t>13.520</t>
  </si>
  <si>
    <t>LSN Detectors</t>
  </si>
  <si>
    <t>500 Series</t>
  </si>
  <si>
    <t>6650 005 10149</t>
  </si>
  <si>
    <t>FAP-O 520 opt smoke detector LSNi white</t>
  </si>
  <si>
    <t>0.170</t>
  </si>
  <si>
    <t>6650 005 10151</t>
  </si>
  <si>
    <t>FAP-OC 520 Multisensor detector LSNi wh</t>
  </si>
  <si>
    <t>0.180</t>
  </si>
  <si>
    <t>6650 005 10161</t>
  </si>
  <si>
    <t>FAP-O 520-P opt smoke detector LSNi tr</t>
  </si>
  <si>
    <t>6650 005 10162</t>
  </si>
  <si>
    <t>FAP-OC 520-P Multisens detector LSNi tr</t>
  </si>
  <si>
    <t>7050 003 07726</t>
  </si>
  <si>
    <t>Optical with Rotary-Switches</t>
  </si>
  <si>
    <t>500</t>
  </si>
  <si>
    <t>0.077</t>
  </si>
  <si>
    <t>7050 003 07728</t>
  </si>
  <si>
    <t>Optical/Thermal with Rotary-Switches</t>
  </si>
  <si>
    <t>7050 003 07732</t>
  </si>
  <si>
    <t>Heat with Rotary-Switches</t>
  </si>
  <si>
    <t>400</t>
  </si>
  <si>
    <t>7050 003 07729</t>
  </si>
  <si>
    <t>Dual-Optical with Rotary-Switches</t>
  </si>
  <si>
    <t>7050 003 07730</t>
  </si>
  <si>
    <t>Dual-Optical/Thermal with Rotary-Switches</t>
  </si>
  <si>
    <t>300</t>
  </si>
  <si>
    <t>7050 003 07731</t>
  </si>
  <si>
    <t>Dual-Optical/Thermal/Chemical with Rotary-Switches</t>
  </si>
  <si>
    <t>200</t>
  </si>
  <si>
    <t>0.082</t>
  </si>
  <si>
    <t>7050 003 07725</t>
  </si>
  <si>
    <t>Optical without Rotary-Switches</t>
  </si>
  <si>
    <t>5000</t>
  </si>
  <si>
    <t>0.075</t>
  </si>
  <si>
    <t>7050 003 07727</t>
  </si>
  <si>
    <t>Optical/Thermal without Rotary-Switches</t>
  </si>
  <si>
    <t>2500</t>
  </si>
  <si>
    <t>Accessories 500/400/300 series detectors</t>
  </si>
  <si>
    <t>Accessories for FAP-500 Series</t>
  </si>
  <si>
    <t>6650 005 08713</t>
  </si>
  <si>
    <t>FAA-500-CB, built-in housing for concrete ceiling</t>
  </si>
  <si>
    <t>0.2</t>
  </si>
  <si>
    <t>6649 981 51297</t>
  </si>
  <si>
    <t>FAA500, base LSN</t>
  </si>
  <si>
    <t>0.25</t>
  </si>
  <si>
    <t>6649 981 51302</t>
  </si>
  <si>
    <t>FAA-500-BB, mount back box</t>
  </si>
  <si>
    <t>0.166</t>
  </si>
  <si>
    <t>6649 981 51296</t>
  </si>
  <si>
    <t>FAA-500-TR-P, transperant iris with color insert</t>
  </si>
  <si>
    <t>0.049</t>
  </si>
  <si>
    <t>6649 981 51295</t>
  </si>
  <si>
    <t>Trim ring for 500 Series, iris white</t>
  </si>
  <si>
    <t>0.03</t>
  </si>
  <si>
    <t>6650 005 10166</t>
  </si>
  <si>
    <t xml:space="preserve">FAA-500-SB-H Surface mount back box with damp room seal </t>
  </si>
  <si>
    <t>8717332204748</t>
  </si>
  <si>
    <t>6650 005 10028</t>
  </si>
  <si>
    <t>FAA-500-SPRING for concrete / wooden ceilings</t>
  </si>
  <si>
    <t>0.116</t>
  </si>
  <si>
    <t>Price per piece. Order only 10 pcs or multiple of 10. E.g. needed 30 pcs, order 30 pcs</t>
  </si>
  <si>
    <t>8717332204793</t>
  </si>
  <si>
    <t>6649 981 51299</t>
  </si>
  <si>
    <t>FAA-500-R base LSN with relay</t>
  </si>
  <si>
    <t>0.24</t>
  </si>
  <si>
    <t>8717332283224</t>
  </si>
  <si>
    <t>Accessories for 300 and 400 series</t>
  </si>
  <si>
    <t>6650 005 08658</t>
  </si>
  <si>
    <t>FAA-MSR420</t>
  </si>
  <si>
    <t>FAA-420-R Base with Relay for 420 Series</t>
  </si>
  <si>
    <t>0.09</t>
  </si>
  <si>
    <t>8717332206896</t>
  </si>
  <si>
    <t>6649 980 25371</t>
  </si>
  <si>
    <t>MSS 300</t>
  </si>
  <si>
    <t>4.998.025.371</t>
  </si>
  <si>
    <t>Detector base sounder white, control via C-point of the detector, white</t>
  </si>
  <si>
    <t>0.208</t>
  </si>
  <si>
    <t>6649 981 20501</t>
  </si>
  <si>
    <t>MSS300-WH-EC</t>
  </si>
  <si>
    <t>4.998.120.501</t>
  </si>
  <si>
    <t>Detector base sounder white with separate activation</t>
  </si>
  <si>
    <t>0.216</t>
  </si>
  <si>
    <t>6649 980 21535</t>
  </si>
  <si>
    <t>MS 400, socket, surface/ flush mounted cable supply</t>
  </si>
  <si>
    <t>0.009</t>
  </si>
  <si>
    <t>7050 002 15139</t>
  </si>
  <si>
    <t>MS 400 Detector Base with Bosch Logo</t>
  </si>
  <si>
    <t>7050 002 15142</t>
  </si>
  <si>
    <t>FAA-420-SEAL Damp Room Seal MS400 (10ps)</t>
  </si>
  <si>
    <t>0.23</t>
  </si>
  <si>
    <t>One package unit contains 10 pcs. E.g. 50 pcs needed --&gt; order 5</t>
  </si>
  <si>
    <t>6649 981 13025</t>
  </si>
  <si>
    <t>MSC 420 Add base surface-mount</t>
  </si>
  <si>
    <t>6649 981 14565</t>
  </si>
  <si>
    <t>MSR 320 GLT, Base with Relay</t>
  </si>
  <si>
    <t>0.04</t>
  </si>
  <si>
    <t>6649 980 25369</t>
  </si>
  <si>
    <t>SK 400, Metal cage for protection MagicSens detectors</t>
  </si>
  <si>
    <t>0.3</t>
  </si>
  <si>
    <t>6649 980 35312</t>
  </si>
  <si>
    <t>SSK 400, dust cover (10ps)</t>
  </si>
  <si>
    <t>0.21</t>
  </si>
  <si>
    <t>done</t>
  </si>
  <si>
    <t>6649 980 84709</t>
  </si>
  <si>
    <t>TP4 400, lettering strip till 4 m hight, (Attention!!! Order multiple, read comment)</t>
  </si>
  <si>
    <t>0.006</t>
  </si>
  <si>
    <t>Order only 50 pcs or multiple of 50. E.g. needed 150 pcs, order 150 pcs</t>
  </si>
  <si>
    <t>6649 980 84710</t>
  </si>
  <si>
    <t>TP8 400, lettering strip till 8 m hight, (Attention!!! Order multiple, read comment)</t>
  </si>
  <si>
    <t>6649 980 25373</t>
  </si>
  <si>
    <t>MH 400, detector heating</t>
  </si>
  <si>
    <t>0.017</t>
  </si>
  <si>
    <t>6649 980 97924</t>
  </si>
  <si>
    <t>MK 400, detector console including socket</t>
  </si>
  <si>
    <t>0.199</t>
  </si>
  <si>
    <t>7050 002 89620</t>
  </si>
  <si>
    <t>Remote Indicator</t>
  </si>
  <si>
    <t>0.061</t>
  </si>
  <si>
    <t>7050 002 89120</t>
  </si>
  <si>
    <t>0.058</t>
  </si>
  <si>
    <t>6627 992 71257</t>
  </si>
  <si>
    <t>MOUNT BRACKfalse floor mounting bracket</t>
  </si>
  <si>
    <t>7050 002 39554</t>
  </si>
  <si>
    <t>FAA-420-CAP-V0</t>
  </si>
  <si>
    <t>F.01U.239.554</t>
  </si>
  <si>
    <t>Detector cap, V0 rating (200 pcs)</t>
  </si>
  <si>
    <t>0.023</t>
  </si>
  <si>
    <t>One unit contains 200 pcs. Minimum order quantity is 5 units (= 1.000 caps). Delivery time 3-4 months.</t>
  </si>
  <si>
    <t>Mainly used for Israel</t>
  </si>
  <si>
    <t>7050 002 14891</t>
  </si>
  <si>
    <t>MS 400 V0</t>
  </si>
  <si>
    <t>F.01U.214.891</t>
  </si>
  <si>
    <t>Detector base, V0 rating</t>
  </si>
  <si>
    <t>0.081</t>
  </si>
  <si>
    <t>Conventional detectors</t>
  </si>
  <si>
    <t>320 Series</t>
  </si>
  <si>
    <t>7050 000 26293</t>
  </si>
  <si>
    <t>FCP-O320 optical conventional (820Ω)</t>
  </si>
  <si>
    <t>0.072</t>
  </si>
  <si>
    <t>7050 000 26292</t>
  </si>
  <si>
    <t>FCP-OC 320 optical/ chemical conv. det. (820Ω)</t>
  </si>
  <si>
    <t>7050 000 26295</t>
  </si>
  <si>
    <t>FCP-OT 320 optical/ heat conv. Detector (820Ω)</t>
  </si>
  <si>
    <t>7050 000 26291</t>
  </si>
  <si>
    <t>FCH-T 320 conv. RoR heat detector (820Ω)</t>
  </si>
  <si>
    <t>0.069</t>
  </si>
  <si>
    <t>7050 000 26294</t>
  </si>
  <si>
    <t>FCH-T320-FSA</t>
  </si>
  <si>
    <t>F.01U.026.294</t>
  </si>
  <si>
    <t>FCH-T 320-FSA Heat, RoR conv. Detector (820Ω)</t>
  </si>
  <si>
    <t>7850 000 29857</t>
  </si>
  <si>
    <t>FCP-O 320-R470 optical smoke detector (470Ω)</t>
  </si>
  <si>
    <t>7850 000 29867</t>
  </si>
  <si>
    <t>FCP-OC 320-R470 Combined opt/gas det. (470Ω)</t>
  </si>
  <si>
    <t>7850 000 29862</t>
  </si>
  <si>
    <t>FCP-OT 320-R470 optical/heat detector (470Ω)</t>
  </si>
  <si>
    <t>0.091</t>
  </si>
  <si>
    <t>7850 000 29861</t>
  </si>
  <si>
    <t>FCH-T 320-R470 heat detector (470Ω)</t>
  </si>
  <si>
    <t>0.099</t>
  </si>
  <si>
    <t>7050 000 83619</t>
  </si>
  <si>
    <t>FLM-320-EOL2W</t>
  </si>
  <si>
    <t>F.01U.083.619</t>
  </si>
  <si>
    <t>FLM-320-EOL2W Conv EOL Module 2-Wire</t>
  </si>
  <si>
    <t>FLM-320-EOL4W-S</t>
  </si>
  <si>
    <t>F.01U.083.620</t>
  </si>
  <si>
    <t>FLM-320-EOL4W-S Conv EOL Module 4-Wire</t>
  </si>
  <si>
    <t>0.48</t>
  </si>
  <si>
    <t>7850 005 10647</t>
  </si>
  <si>
    <t>FCA-500-EU</t>
  </si>
  <si>
    <t>F.01U.510.647</t>
  </si>
  <si>
    <t>FCA-500-EU base conventional for EU</t>
  </si>
  <si>
    <t>0.218</t>
  </si>
  <si>
    <t>7850 005 10648</t>
  </si>
  <si>
    <t>FCA-500-E-EU</t>
  </si>
  <si>
    <t>F.01U.510.648</t>
  </si>
  <si>
    <t>FCA-500-E-EU base conv-EOL for EU</t>
  </si>
  <si>
    <t>7850 005 12649</t>
  </si>
  <si>
    <t>FCP-O 500</t>
  </si>
  <si>
    <t>F.01U.510.649</t>
  </si>
  <si>
    <t>FCP-O 500 conv opt smoke detector EU wh</t>
  </si>
  <si>
    <t>EWE-FCP500-IW</t>
  </si>
  <si>
    <t>0.308</t>
  </si>
  <si>
    <t>7850 005 10653</t>
  </si>
  <si>
    <t>FCP-OC 500</t>
  </si>
  <si>
    <t>F.01U.510.653</t>
  </si>
  <si>
    <t>FCP-OC 500 Multisens detect conv EU wh</t>
  </si>
  <si>
    <t>0.217</t>
  </si>
  <si>
    <t>7850 005 10654</t>
  </si>
  <si>
    <t>FCP-O 500-P</t>
  </si>
  <si>
    <t>F.01U.510.654</t>
  </si>
  <si>
    <t>FCP-O 500-P conv opt smoke det EU tr</t>
  </si>
  <si>
    <t>0.36</t>
  </si>
  <si>
    <t>7850 005 10656</t>
  </si>
  <si>
    <t>FCP-OC 500-P</t>
  </si>
  <si>
    <t>F.01U.510.656</t>
  </si>
  <si>
    <t>FCP-OC 500-P conv multisen detect EU tr</t>
  </si>
  <si>
    <t>0.35</t>
  </si>
  <si>
    <t>Detectors for explosive areas</t>
  </si>
  <si>
    <t>7050 002 79764</t>
  </si>
  <si>
    <t>Flameproof (Exd) IR3 Flame Detector</t>
  </si>
  <si>
    <t>2.5</t>
  </si>
  <si>
    <t>Dual-optical detector, explosive area</t>
  </si>
  <si>
    <t>0.124</t>
  </si>
  <si>
    <t>Ready for delivery expected by July/August 2017</t>
  </si>
  <si>
    <t>Base for Dual-Optical Detector for Ex Area</t>
  </si>
  <si>
    <t>0.025</t>
  </si>
  <si>
    <t>Base attachment</t>
  </si>
  <si>
    <t>0.036</t>
  </si>
  <si>
    <t>Base attachment wet</t>
  </si>
  <si>
    <t>0.286</t>
  </si>
  <si>
    <t>Metal cable gland</t>
  </si>
  <si>
    <t>0.354</t>
  </si>
  <si>
    <t>Order only 10 pcs or multiple of 10. E.g. needed 30 pcs, order 30 pcs</t>
  </si>
  <si>
    <t>Detector exchanger</t>
  </si>
  <si>
    <t>0.480</t>
  </si>
  <si>
    <t>Designation plate</t>
  </si>
  <si>
    <t>0.024</t>
  </si>
  <si>
    <t>Detector locking device</t>
  </si>
  <si>
    <t>0.026</t>
  </si>
  <si>
    <t>Order only 100 pcs or multiple of 100. E.g. needed 60 pcs, order 100 pcs</t>
  </si>
  <si>
    <t>Sealing element</t>
  </si>
  <si>
    <t>0.037</t>
  </si>
  <si>
    <t>Detector dust cap</t>
  </si>
  <si>
    <t>0.045</t>
  </si>
  <si>
    <t>6649 981 12085</t>
  </si>
  <si>
    <t>SB3, Safety barrier (including input/output module DCA1192)</t>
  </si>
  <si>
    <t>1.19</t>
  </si>
  <si>
    <t>6649 981 15785</t>
  </si>
  <si>
    <t>DOW1171-ident</t>
  </si>
  <si>
    <t>DBZ1193A,  DOW1171 Det identifier</t>
  </si>
  <si>
    <t>Price per piece. Order only 10 pcs or multiple of 10. E.g. needed 30 pcs, order 30 pcs.</t>
  </si>
  <si>
    <t>Video-based Fire Detection</t>
  </si>
  <si>
    <t>7050  003 17536</t>
  </si>
  <si>
    <t>AVIOTEC IP starlight 8000</t>
  </si>
  <si>
    <t>1.196</t>
  </si>
  <si>
    <t>Wireless Devices</t>
  </si>
  <si>
    <t>66F01U349134</t>
  </si>
  <si>
    <t>Radio gateway</t>
  </si>
  <si>
    <t>0.260</t>
  </si>
  <si>
    <t>66F01U349135</t>
  </si>
  <si>
    <t>Radio fire detector</t>
  </si>
  <si>
    <t>0.134</t>
  </si>
  <si>
    <t>66F01U349136</t>
  </si>
  <si>
    <t>Base radio fire detector</t>
  </si>
  <si>
    <t>0.039</t>
  </si>
  <si>
    <t>66F01U349137</t>
  </si>
  <si>
    <t>Radio manual call point housing</t>
  </si>
  <si>
    <t>0.285</t>
  </si>
  <si>
    <t>66F01U349249</t>
  </si>
  <si>
    <t>Radio manual call point switching unit</t>
  </si>
  <si>
    <t>0.108</t>
  </si>
  <si>
    <t>66F01U349248</t>
  </si>
  <si>
    <t>Li-SOCl2 battery pack 3.6V, 10 Ah</t>
  </si>
  <si>
    <t>66F01U349251</t>
  </si>
  <si>
    <t>FDM275-O</t>
  </si>
  <si>
    <t>F.01U.349.251</t>
  </si>
  <si>
    <t>Radio manual call point</t>
  </si>
  <si>
    <t>0.224</t>
  </si>
  <si>
    <t>66F01U349250</t>
  </si>
  <si>
    <t>Spare glass FDM273-O</t>
  </si>
  <si>
    <t>0.117</t>
  </si>
  <si>
    <t xml:space="preserve">Price of 1 Pc.
But can be only ordered in set of 10 Pieces </t>
  </si>
  <si>
    <t>66F01U349252</t>
  </si>
  <si>
    <t>FDMG295</t>
  </si>
  <si>
    <t>F.01U.349.252</t>
  </si>
  <si>
    <t>Spare glass FDM275-O</t>
  </si>
  <si>
    <t>0.066</t>
  </si>
  <si>
    <t xml:space="preserve">Price of 1 Pc.
But can be only ordered in set of 5 Pieces </t>
  </si>
  <si>
    <t>66F01U349253</t>
  </si>
  <si>
    <t>FDMP295</t>
  </si>
  <si>
    <t>F.01U.349.253</t>
  </si>
  <si>
    <t>Spare plastic FDM275-O</t>
  </si>
  <si>
    <t>66F01U349254</t>
  </si>
  <si>
    <t>MCL USB ADAPTER</t>
  </si>
  <si>
    <t>0.197</t>
  </si>
  <si>
    <t>Special detectors</t>
  </si>
  <si>
    <t>Titanus Smoke extraction systems Systems</t>
  </si>
  <si>
    <t>7050 000 78495</t>
  </si>
  <si>
    <t>Smoke System</t>
  </si>
  <si>
    <t>0.576</t>
  </si>
  <si>
    <t>7050 000 78496</t>
  </si>
  <si>
    <t>FAS-420-TM-R aspirating smoke detector</t>
  </si>
  <si>
    <t>0.47</t>
  </si>
  <si>
    <t>7050 000 78497</t>
  </si>
  <si>
    <t>FAS-420-TM-RVB aspirating smoke detector</t>
  </si>
  <si>
    <t>7050 000 78494 </t>
  </si>
  <si>
    <t>FAS-420-TM series housing base</t>
  </si>
  <si>
    <t>0.468</t>
  </si>
  <si>
    <t>6650 000 29252</t>
  </si>
  <si>
    <t>Titanus Top Sens TT1, LSNi</t>
  </si>
  <si>
    <t>1.341</t>
  </si>
  <si>
    <t>6650 000 29253</t>
  </si>
  <si>
    <t>Titanus Top Sens TT2, LSNi</t>
  </si>
  <si>
    <t>1.45</t>
  </si>
  <si>
    <t>6650 000 29255</t>
  </si>
  <si>
    <t>1.53</t>
  </si>
  <si>
    <t>6650 000 29256</t>
  </si>
  <si>
    <t>7050 000 83877</t>
  </si>
  <si>
    <t>Titanus Pro Sens Basic TP1 Silent</t>
  </si>
  <si>
    <t>7050 000 83876</t>
  </si>
  <si>
    <t>Titanus Pro Sens Basic TP2 Silent</t>
  </si>
  <si>
    <t>1.55</t>
  </si>
  <si>
    <t>7050 000 83875</t>
  </si>
  <si>
    <t>Titanus Top Sens Basic TT1 Silent</t>
  </si>
  <si>
    <t>7050 000 83874</t>
  </si>
  <si>
    <t>Titanus Top Sens Basic TT2 Silent</t>
  </si>
  <si>
    <t>1.57</t>
  </si>
  <si>
    <t>7050 000 90252</t>
  </si>
  <si>
    <t>Sound Suppressor for Aspirating</t>
  </si>
  <si>
    <t>0.43</t>
  </si>
  <si>
    <t>6649 981 43394</t>
  </si>
  <si>
    <t>Detector module DM-TP-50(80)-LB/a INCOMPATIBLE WITH FAS-420 TP/TT</t>
  </si>
  <si>
    <t>0.11</t>
  </si>
  <si>
    <t xml:space="preserve"> INCOMPATIBLE WITH FAS-420 TP/TT</t>
  </si>
  <si>
    <t>6649 981 43395</t>
  </si>
  <si>
    <t>Detector module DM-TP-10(25)-LB/a INCOMPATIBLE WITH FAS-420 TP/TT</t>
  </si>
  <si>
    <t>6649 981 43396</t>
  </si>
  <si>
    <t>Detector module DM-TP-01(05)-LB/a INCOMPATIBLE WITH FAS-420 TP/TT</t>
  </si>
  <si>
    <t>6649 981 43400</t>
  </si>
  <si>
    <t>Detector module DM-TT-50(80)-LB/a</t>
  </si>
  <si>
    <t>6649 981 43401</t>
  </si>
  <si>
    <t>Detector module DM-TT-10(25)-LB/a</t>
  </si>
  <si>
    <t>0.14</t>
  </si>
  <si>
    <t>6649 981 43402</t>
  </si>
  <si>
    <t>Detector module DM-TT-01(05)-LB/a</t>
  </si>
  <si>
    <t>0.125</t>
  </si>
  <si>
    <t xml:space="preserve">Conventional smoke extraction systems </t>
  </si>
  <si>
    <t>7050 001 41195</t>
  </si>
  <si>
    <t>FCS-320-TM Conventional ASD</t>
  </si>
  <si>
    <t>EWE-FCS320-IW</t>
  </si>
  <si>
    <t>0.53</t>
  </si>
  <si>
    <t>7051 001 41196</t>
  </si>
  <si>
    <t>FCS-320-TM-R Conventional ASD</t>
  </si>
  <si>
    <t>7052 001 41197</t>
  </si>
  <si>
    <t>FCS-320-TP1 Conventional ASD</t>
  </si>
  <si>
    <t>1.282</t>
  </si>
  <si>
    <t>7053 001 41198</t>
  </si>
  <si>
    <t>FCS-320-TP2 Conventional ASD</t>
  </si>
  <si>
    <t>1.324</t>
  </si>
  <si>
    <t>7050 001 41199</t>
  </si>
  <si>
    <t>Reset Board for FCS-320 series</t>
  </si>
  <si>
    <t>0.02</t>
  </si>
  <si>
    <t>7050 001 41200</t>
  </si>
  <si>
    <t>Relay Module Type RU-1 for FCS-320-TM-R</t>
  </si>
  <si>
    <t>7054 001 41201</t>
  </si>
  <si>
    <t>Installation Kid for add. modules</t>
  </si>
  <si>
    <t>0.033</t>
  </si>
  <si>
    <t xml:space="preserve">Titanus Accessories and reduction foils </t>
  </si>
  <si>
    <t>6649 981 43410</t>
  </si>
  <si>
    <t>Fixing unit MT-1</t>
  </si>
  <si>
    <t>0.971</t>
  </si>
  <si>
    <t>6649 981 43413</t>
  </si>
  <si>
    <t>fixing foil</t>
  </si>
  <si>
    <t>6649 981 43416</t>
  </si>
  <si>
    <t>reduction foil 2,0mm</t>
  </si>
  <si>
    <t>6649 981 43417</t>
  </si>
  <si>
    <t>reduction foil 2,5mm</t>
  </si>
  <si>
    <t>6649 981 43418</t>
  </si>
  <si>
    <t>reduction foil 3,0mm</t>
  </si>
  <si>
    <t>6649 981 43419</t>
  </si>
  <si>
    <t>reduction foil 3,2mm</t>
  </si>
  <si>
    <t>0.012</t>
  </si>
  <si>
    <t>6649 981 43420</t>
  </si>
  <si>
    <t>reduction foil 3,4mm</t>
  </si>
  <si>
    <t>6649 981 43422</t>
  </si>
  <si>
    <t>reduction foil 3,6mm</t>
  </si>
  <si>
    <t>6649 981 43423</t>
  </si>
  <si>
    <t>reduction foil 3,8mm</t>
  </si>
  <si>
    <t>0.366</t>
  </si>
  <si>
    <t>6649 981 43424</t>
  </si>
  <si>
    <t>reduction foil 4,0mm</t>
  </si>
  <si>
    <t>6649 981 43425</t>
  </si>
  <si>
    <t>reduction foil 4,2mm</t>
  </si>
  <si>
    <t>6649 981 43426</t>
  </si>
  <si>
    <t>reduction foil 4,4mm</t>
  </si>
  <si>
    <t>6649 981 43427</t>
  </si>
  <si>
    <t>reduction foil 4,6mm</t>
  </si>
  <si>
    <t>6649 981 43428</t>
  </si>
  <si>
    <t>reduction foil 5,0mm</t>
  </si>
  <si>
    <t>0.042</t>
  </si>
  <si>
    <t>6649 981 43429</t>
  </si>
  <si>
    <t>reduction foil 5,2mm</t>
  </si>
  <si>
    <t>0.008</t>
  </si>
  <si>
    <t>6649 981 43430</t>
  </si>
  <si>
    <t>reduction foil 5,6mm</t>
  </si>
  <si>
    <t>0.003</t>
  </si>
  <si>
    <t>6649 981 43431</t>
  </si>
  <si>
    <t>reduction foil 6,0mm</t>
  </si>
  <si>
    <t>6649 981 43432</t>
  </si>
  <si>
    <t>reduction foil 6,8mm</t>
  </si>
  <si>
    <t>6649 981 43433</t>
  </si>
  <si>
    <t>reduction foil 7,0mm</t>
  </si>
  <si>
    <t>6649 981 48848</t>
  </si>
  <si>
    <t>Test tube</t>
  </si>
  <si>
    <t>0.12</t>
  </si>
  <si>
    <t>6649 981 48849</t>
  </si>
  <si>
    <t>Test adapter</t>
  </si>
  <si>
    <t>6650 000 33505</t>
  </si>
  <si>
    <t>Diagnostic cable incl. software DIAG 3</t>
  </si>
  <si>
    <t>0.6</t>
  </si>
  <si>
    <t xml:space="preserve">Accessories for Titanus </t>
  </si>
  <si>
    <t>6650 000 29727</t>
  </si>
  <si>
    <t>Aspiration hose for ceiling let through</t>
  </si>
  <si>
    <t>1.98</t>
  </si>
  <si>
    <t>6650 000 29725</t>
  </si>
  <si>
    <t>Ceiling let through</t>
  </si>
  <si>
    <t>Delivereed in packages of 10 pcs. If 30 pcs needed, order 30 pcs. BLP is per piece.</t>
  </si>
  <si>
    <t>6650 000 29724</t>
  </si>
  <si>
    <t>Aspiration Reduction</t>
  </si>
  <si>
    <t>6650 000 29722</t>
  </si>
  <si>
    <t>Flange</t>
  </si>
  <si>
    <t>6650 000 29721</t>
  </si>
  <si>
    <t>Threaded ring, PG 16</t>
  </si>
  <si>
    <t>6650 000 29720</t>
  </si>
  <si>
    <t>Connection straight line</t>
  </si>
  <si>
    <t>6650 000 29719</t>
  </si>
  <si>
    <t>Polywell hose flexible, PG 16</t>
  </si>
  <si>
    <t>2.42</t>
  </si>
  <si>
    <t>6650 000 29718</t>
  </si>
  <si>
    <t>Three way tap</t>
  </si>
  <si>
    <t>6650 000 29717</t>
  </si>
  <si>
    <t>Water Separator</t>
  </si>
  <si>
    <t>6650 000 29716</t>
  </si>
  <si>
    <t>Detonation Safety barrier</t>
  </si>
  <si>
    <t>6650 000 29715</t>
  </si>
  <si>
    <t>Replacement Filter Large</t>
  </si>
  <si>
    <t>0.018</t>
  </si>
  <si>
    <t>6650 000 29714</t>
  </si>
  <si>
    <t>Filterbox Large</t>
  </si>
  <si>
    <t>Fireray Linear Smoke Detectors</t>
  </si>
  <si>
    <t>7050 002 90195</t>
  </si>
  <si>
    <t>Fireray 3000 End-To-End Linear Beam</t>
  </si>
  <si>
    <t>1.62</t>
  </si>
  <si>
    <t>Successor of Fireray 2000</t>
  </si>
  <si>
    <t>7050 004 00533</t>
  </si>
  <si>
    <t>FRAY-ONE-EN</t>
  </si>
  <si>
    <t>Linear Beam, standalone reflective</t>
  </si>
  <si>
    <t>0.800</t>
  </si>
  <si>
    <t>Successor of FR50/100</t>
  </si>
  <si>
    <t>7050 002 90196</t>
  </si>
  <si>
    <t>Fireray 3000 additional Head</t>
  </si>
  <si>
    <t>0.65</t>
  </si>
  <si>
    <t>7050 002 90197</t>
  </si>
  <si>
    <t>Fireray 5000 Refl. linear beam detector</t>
  </si>
  <si>
    <t>2.106</t>
  </si>
  <si>
    <t>Successor of FRAY 5000 Types</t>
  </si>
  <si>
    <t>7050 001 43257</t>
  </si>
  <si>
    <t>Additional head for FRAY5000-EN</t>
  </si>
  <si>
    <t>0.666</t>
  </si>
  <si>
    <t>Fireray5000 long range kit 50m extension</t>
  </si>
  <si>
    <t>0.18</t>
  </si>
  <si>
    <t>7050 000 98240</t>
  </si>
  <si>
    <t>Universal Bracket Accessory for Fray5000</t>
  </si>
  <si>
    <t>7050 000 98241</t>
  </si>
  <si>
    <t>Prism Plate for  4 prism</t>
  </si>
  <si>
    <t>7050 000 98242</t>
  </si>
  <si>
    <t>Prism Plate for 1 Prism</t>
  </si>
  <si>
    <t>Heat detectors</t>
  </si>
  <si>
    <t>x</t>
  </si>
  <si>
    <t>7050 003 32846</t>
  </si>
  <si>
    <t>FCS-LHD-2EN </t>
  </si>
  <si>
    <t>F.01U.393.476</t>
  </si>
  <si>
    <t>Linear heat detector, VdS</t>
  </si>
  <si>
    <t>0.950</t>
  </si>
  <si>
    <t>7050 003 95474</t>
  </si>
  <si>
    <t>FCS-LHDSC-EN100</t>
  </si>
  <si>
    <t>F.01U.395.474</t>
  </si>
  <si>
    <t>Sensor cable PVC, VdS, 100m</t>
  </si>
  <si>
    <t>2.470</t>
  </si>
  <si>
    <t>Sensor cable on reel 100m</t>
  </si>
  <si>
    <t>7051 003 95475</t>
  </si>
  <si>
    <t>FCS-LHDSC-EN250</t>
  </si>
  <si>
    <t>F.01U.395.475</t>
  </si>
  <si>
    <t>Sensor cable PVC, VdS, 250m</t>
  </si>
  <si>
    <t>6.180</t>
  </si>
  <si>
    <t>Sensor cable on reel 250m</t>
  </si>
  <si>
    <t>7052 003 95476</t>
  </si>
  <si>
    <t>FCS-LHDSC-EN500</t>
  </si>
  <si>
    <t>F.01U.395.476</t>
  </si>
  <si>
    <t>Sensor cable PVC, VdS, 500m</t>
  </si>
  <si>
    <t>12.350</t>
  </si>
  <si>
    <t>Sensor cable on reel 500m</t>
  </si>
  <si>
    <t>7050 004 03515</t>
  </si>
  <si>
    <t>FCS-LHDSC-NYL100</t>
  </si>
  <si>
    <t>F.01U.403.515</t>
  </si>
  <si>
    <t>Sensor cable nylon, VdS, 100m</t>
  </si>
  <si>
    <t>3.510</t>
  </si>
  <si>
    <t>7051 004 03516</t>
  </si>
  <si>
    <t>FCS-LHDSC-NYL250</t>
  </si>
  <si>
    <t>F.01U.403.516</t>
  </si>
  <si>
    <t>Sensor cable nylon, VdS, 250m</t>
  </si>
  <si>
    <t>8.780</t>
  </si>
  <si>
    <t>7052 004 03517</t>
  </si>
  <si>
    <t>FCS-LHDSC-NYL500</t>
  </si>
  <si>
    <t>F.01U.403.517</t>
  </si>
  <si>
    <t>Sensor cable nylon, VdS, 500m</t>
  </si>
  <si>
    <t>17.550</t>
  </si>
  <si>
    <t>7053 004 03518</t>
  </si>
  <si>
    <t>FCS-LHDSC-STL100</t>
  </si>
  <si>
    <t>F.01U.403.518</t>
  </si>
  <si>
    <t>Sensor cable steel, VdS, 100m</t>
  </si>
  <si>
    <t>3.770</t>
  </si>
  <si>
    <t>7054 004 03519</t>
  </si>
  <si>
    <t>FCS-LHDSC-STL250</t>
  </si>
  <si>
    <t>F.01U.403.519</t>
  </si>
  <si>
    <t>Sensor cable steel, VdS, 250m</t>
  </si>
  <si>
    <t>9.430</t>
  </si>
  <si>
    <t>7055 004 03520</t>
  </si>
  <si>
    <t>FCS-LHDSC-STL500</t>
  </si>
  <si>
    <t>F.01U.403.520</t>
  </si>
  <si>
    <t>Sensor cable steel, VdS, 500m</t>
  </si>
  <si>
    <t>18.850</t>
  </si>
  <si>
    <t>xx</t>
  </si>
  <si>
    <t>7050 003 95477</t>
  </si>
  <si>
    <t>FCS-LHD2EN-EOL</t>
  </si>
  <si>
    <t>F.01U.395.477</t>
  </si>
  <si>
    <t>End-of-line module, VdS</t>
  </si>
  <si>
    <t>0.112</t>
  </si>
  <si>
    <t>7051 003 95478</t>
  </si>
  <si>
    <t>FCS-LHD2EN-CONN</t>
  </si>
  <si>
    <t>F.01U.395.478</t>
  </si>
  <si>
    <t>Connection module, VdS</t>
  </si>
  <si>
    <t>0.211</t>
  </si>
  <si>
    <t>7050 003 98503</t>
  </si>
  <si>
    <t>FCS-LHD2EN-FIX</t>
  </si>
  <si>
    <t>F.01U.398.503</t>
  </si>
  <si>
    <t>Fixing base, 20mm</t>
  </si>
  <si>
    <t>0.240</t>
  </si>
  <si>
    <t>7051 003 98504</t>
  </si>
  <si>
    <t>FCS-LHD2EN-DOW</t>
  </si>
  <si>
    <t>F.01U.398.504</t>
  </si>
  <si>
    <t>Dowel collar</t>
  </si>
  <si>
    <t>0.140</t>
  </si>
  <si>
    <t>7050 003 95480</t>
  </si>
  <si>
    <t>FCS-LHD2EN-CLIP</t>
  </si>
  <si>
    <t>F.01U.395.480</t>
  </si>
  <si>
    <t>L-Clip, 50mm</t>
  </si>
  <si>
    <t>0.040</t>
  </si>
  <si>
    <t>7050 003 95479</t>
  </si>
  <si>
    <t>FCS-LHD2EN-SLE</t>
  </si>
  <si>
    <t>F.01U.395.479</t>
  </si>
  <si>
    <t>Silicone sleeves</t>
  </si>
  <si>
    <t>1.590</t>
  </si>
  <si>
    <t>Duct detector</t>
  </si>
  <si>
    <t>7850 000 29411</t>
  </si>
  <si>
    <t>Air sampling housing with MS400 base</t>
  </si>
  <si>
    <t>1.944</t>
  </si>
  <si>
    <t>7050 003 08231</t>
  </si>
  <si>
    <t>Detector for use in air sampling housing</t>
  </si>
  <si>
    <t>30</t>
  </si>
  <si>
    <t>6650 000 29219</t>
  </si>
  <si>
    <t>DUCT SAMPLE TUBE 1.5 FEET</t>
  </si>
  <si>
    <t>6650 000 29175</t>
  </si>
  <si>
    <t>DUCT SAMPLE TUBE 3 FOOT</t>
  </si>
  <si>
    <t>6650 000 29174</t>
  </si>
  <si>
    <t>SAMPLE TUBE 5FT (DS290)</t>
  </si>
  <si>
    <t>1826 950 89828</t>
  </si>
  <si>
    <t>DUCT TUBE FILTERS 20/PK</t>
  </si>
  <si>
    <t>7850 000 29619</t>
  </si>
  <si>
    <t>Relay board for DIBT application</t>
  </si>
  <si>
    <t>Infrared flame detector</t>
  </si>
  <si>
    <t>7050 002 79762</t>
  </si>
  <si>
    <t>IR3 Flame Detector</t>
  </si>
  <si>
    <t>2.0</t>
  </si>
  <si>
    <t>7050 002 79880</t>
  </si>
  <si>
    <t>Mounting Bracket Flame Detector</t>
  </si>
  <si>
    <t>0.655</t>
  </si>
  <si>
    <t>7050 002 79881</t>
  </si>
  <si>
    <t>Portable Flame Detector Test Unit</t>
  </si>
  <si>
    <t>3.6</t>
  </si>
  <si>
    <t>Addressable manual call points</t>
  </si>
  <si>
    <t>6650 000 11956</t>
  </si>
  <si>
    <t>FMC-210-DM-G-R MCP LSN indoor red</t>
  </si>
  <si>
    <t>0.237</t>
  </si>
  <si>
    <t>6650 000 11958</t>
  </si>
  <si>
    <t>FMC-210-DM-H-R MCP LSN outdoor red</t>
  </si>
  <si>
    <t>0.244</t>
  </si>
  <si>
    <t>6650 000 11959</t>
  </si>
  <si>
    <t>FMC-210-DM-G-B</t>
  </si>
  <si>
    <t>F.01U.011.959</t>
  </si>
  <si>
    <t>FMC-210-DM-G-B MCP LSN Indoor blue</t>
  </si>
  <si>
    <t>0.252</t>
  </si>
  <si>
    <t>6650 000 11960</t>
  </si>
  <si>
    <t>FMC-210-DM-H-B</t>
  </si>
  <si>
    <t>F.01U.011.960</t>
  </si>
  <si>
    <t>FMC-210-DM-H-B MCP LSN outdoor blue</t>
  </si>
  <si>
    <t>0.249</t>
  </si>
  <si>
    <t>6650 000 11961</t>
  </si>
  <si>
    <t>FMC-210-DM-G-Y</t>
  </si>
  <si>
    <t>F.01U.011.961</t>
  </si>
  <si>
    <t>FMC-210-DM-G-Y MCP LSN indoor yellow</t>
  </si>
  <si>
    <t>0.241</t>
  </si>
  <si>
    <t>6650 000 11962</t>
  </si>
  <si>
    <t>FMC-210-SM-G-R</t>
  </si>
  <si>
    <t>F.01U.011.962</t>
  </si>
  <si>
    <t>FMC-210-SM-G-R single action indoor red</t>
  </si>
  <si>
    <t>0.236</t>
  </si>
  <si>
    <t>7850 000 27317</t>
  </si>
  <si>
    <t>FMC-210-SM-G-B</t>
  </si>
  <si>
    <t>F.01U.027.317</t>
  </si>
  <si>
    <t>FMC-210-SM-G-B single action indoor blue</t>
  </si>
  <si>
    <t xml:space="preserve">7050 003 28502 </t>
  </si>
  <si>
    <t>FMC-210-DM-G-GR</t>
  </si>
  <si>
    <t>F.01U.328.502</t>
  </si>
  <si>
    <t>FMC-210-DM-G-GR MCP LSN Indoor green</t>
  </si>
  <si>
    <t>6650 000 12781</t>
  </si>
  <si>
    <t>MCP_LSNi_INDOOR_SURFACE_GLASS_RED</t>
  </si>
  <si>
    <t>0.835</t>
  </si>
  <si>
    <t>6650 000 12782</t>
  </si>
  <si>
    <t>MCP_LSNi_INDOOR_SURFMT_RESET_RED</t>
  </si>
  <si>
    <t>0.183</t>
  </si>
  <si>
    <t>6650 000 12783</t>
  </si>
  <si>
    <t>MCP_LSNi_INDOOR_FLUSHMOUNT_GLASS_RED</t>
  </si>
  <si>
    <t>6650 000 12784</t>
  </si>
  <si>
    <t>MCP_LSNi_INDOOR_FLUSHMOUNT_RESET_RED</t>
  </si>
  <si>
    <t>0.17</t>
  </si>
  <si>
    <t>6650 000 12707</t>
  </si>
  <si>
    <t>FMC-420RW-GSGBU</t>
  </si>
  <si>
    <t>F.01U.012.707</t>
  </si>
  <si>
    <t>MCP_LSNi_INDOOR_SURFMT_GLASS_BLUE</t>
  </si>
  <si>
    <t>8717332259199</t>
  </si>
  <si>
    <t>6650 000 12708</t>
  </si>
  <si>
    <t>FMC-420RW-GSRBU</t>
  </si>
  <si>
    <t>F.01U.012.708</t>
  </si>
  <si>
    <t>MCP_LSNi_INDOOR_SURFMT_RESET_BLUE</t>
  </si>
  <si>
    <t>8717332259205</t>
  </si>
  <si>
    <t>6650 000 12787</t>
  </si>
  <si>
    <t>FMC-420RW-GSGYE</t>
  </si>
  <si>
    <t>F.01U.012.787</t>
  </si>
  <si>
    <t>MCP_LSNi_INDOOR_SURFMT_GLASS_YEL</t>
  </si>
  <si>
    <t>8717332259274</t>
  </si>
  <si>
    <t>6650 000 12788</t>
  </si>
  <si>
    <t>FMC-420RW-GSRYE</t>
  </si>
  <si>
    <t>F.01U.012.788</t>
  </si>
  <si>
    <t>MCP_LSNi_INDOOR_SURFMT_RESET_YEL</t>
  </si>
  <si>
    <t>8717332259281</t>
  </si>
  <si>
    <t>FMC-420RW-HSGRD</t>
  </si>
  <si>
    <t>F.01U.012.709</t>
  </si>
  <si>
    <t>MCP LSNi, Outdoor (H), Surface mounted, Glass, Red</t>
  </si>
  <si>
    <t>FMC-420RW-HSRRD</t>
  </si>
  <si>
    <t>F.01U.012.780</t>
  </si>
  <si>
    <t>MCP LSNi, Outdoor (H), Surface mounted, Resettable, Red</t>
  </si>
  <si>
    <t>7050 002 49820</t>
  </si>
  <si>
    <t>FMC-420IS-GSRRD</t>
  </si>
  <si>
    <t>F.01U.249.820</t>
  </si>
  <si>
    <t>Manual call point resettable red, Israel</t>
  </si>
  <si>
    <t>Conventional manual call points</t>
  </si>
  <si>
    <t>6650 000 11951</t>
  </si>
  <si>
    <t>FMC-120-DKM-G-R</t>
  </si>
  <si>
    <t>F.01U.011.951</t>
  </si>
  <si>
    <t>FMC-120-DKM-G-R MCP conv indoor red</t>
  </si>
  <si>
    <t>0.243</t>
  </si>
  <si>
    <t>6650 000 11952</t>
  </si>
  <si>
    <t>FMC-120-DKM-H-R</t>
  </si>
  <si>
    <t>F.01U.011.952</t>
  </si>
  <si>
    <t>FMC-120-DKM-H-R MCP conv outdoor red</t>
  </si>
  <si>
    <t>6650 000 11953</t>
  </si>
  <si>
    <t>FMC-120-DKM-G-B</t>
  </si>
  <si>
    <t>F.01U.011.953</t>
  </si>
  <si>
    <t>FMC-120-DKM-G-B MCP conv Indoor blue</t>
  </si>
  <si>
    <t>6650 000 11954</t>
  </si>
  <si>
    <t>FMC-120-DKM-H-B</t>
  </si>
  <si>
    <t>F.01U.011.954</t>
  </si>
  <si>
    <t>FMC-120-DKM-H-B MCP conv Outdoor blue</t>
  </si>
  <si>
    <t>6650 000 12763</t>
  </si>
  <si>
    <t>FMC-120-EST-G-B</t>
  </si>
  <si>
    <t>F.01U.012.763</t>
  </si>
  <si>
    <t>FMC-120-EST-G-B Stop dev. indoor, blue</t>
  </si>
  <si>
    <t>6650 000 11955</t>
  </si>
  <si>
    <t>FMC-120-DKM-G-Y</t>
  </si>
  <si>
    <t>F.01U.011.955</t>
  </si>
  <si>
    <t>FMC-120-DKM-G-Y MCP conv Indoor yellow</t>
  </si>
  <si>
    <t>0.222</t>
  </si>
  <si>
    <t>6650 000 12771</t>
  </si>
  <si>
    <t>MCP_CONV_820_INDOOR_SURFMT_GLASS_RED</t>
  </si>
  <si>
    <t>6650 000 12777</t>
  </si>
  <si>
    <t>MCP_CONV_820_INDOOR_SURFMT_RESET_RED</t>
  </si>
  <si>
    <t>6650 000 12724</t>
  </si>
  <si>
    <t>FMC-300RW-GSGBU</t>
  </si>
  <si>
    <t>F.01U.012.724</t>
  </si>
  <si>
    <t>MCP_CONV_820_INDOOR_SURFMT_GLASS_BLUE</t>
  </si>
  <si>
    <t>8717332259144</t>
  </si>
  <si>
    <t>6650 000 12770</t>
  </si>
  <si>
    <t>FMC-300RW-GSRBU</t>
  </si>
  <si>
    <t>F.01U.012.770</t>
  </si>
  <si>
    <t>MCP_CONV_820_INDOOR_SURFMT_RESET_BLUE</t>
  </si>
  <si>
    <t>8717332259083</t>
  </si>
  <si>
    <t>6650 000 12778</t>
  </si>
  <si>
    <t>FMC-300RW-GSGYE</t>
  </si>
  <si>
    <t>F.01U.012.778</t>
  </si>
  <si>
    <t>MCP_CONV_820_INDOOR_SURFMT_GLASS_YEL</t>
  </si>
  <si>
    <t>8717332259175</t>
  </si>
  <si>
    <t>6650 000 12779</t>
  </si>
  <si>
    <t>FMC-300RW-GSRYE</t>
  </si>
  <si>
    <t>F.01U.012.779</t>
  </si>
  <si>
    <t>MCP_CONV_820_INDOOR_SURFMT_RESET_YEL</t>
  </si>
  <si>
    <t>8717332259182</t>
  </si>
  <si>
    <t>Conventional manual call points for ex areas</t>
  </si>
  <si>
    <t>6649 980 10934</t>
  </si>
  <si>
    <t>DKM 2014/2-ex-UGM</t>
  </si>
  <si>
    <t>4.998.010.934</t>
  </si>
  <si>
    <t>Ex DKM Type K f UGM-GLT conv manual call point</t>
  </si>
  <si>
    <t>1.552</t>
  </si>
  <si>
    <t>6649 980 10933</t>
  </si>
  <si>
    <t>DKM 2014/2-ex</t>
  </si>
  <si>
    <t>4.998.010.933</t>
  </si>
  <si>
    <t>double action button, form K, red</t>
  </si>
  <si>
    <t>1.527</t>
  </si>
  <si>
    <t>6627 992 90160</t>
  </si>
  <si>
    <t>FMX-7743.0.0500</t>
  </si>
  <si>
    <t>Key type 774300500 for type K call points</t>
  </si>
  <si>
    <t>6649 981 12084</t>
  </si>
  <si>
    <t>DM1103B-Ex</t>
  </si>
  <si>
    <t>DM 1103B-EXP, manual call point, double action, red, connect to ex-barrier SB3</t>
  </si>
  <si>
    <t>Accessories - manual call points LSN and conventional</t>
  </si>
  <si>
    <t>6650 000 12951</t>
  </si>
  <si>
    <t>FMC-FST-DE</t>
  </si>
  <si>
    <t>F.01U.012.951</t>
  </si>
  <si>
    <t>FMC-FST-DE Foil set transp</t>
  </si>
  <si>
    <t>8717332250202</t>
  </si>
  <si>
    <t>7750 000 25845</t>
  </si>
  <si>
    <t>Spare glass pane for MCP, 5 glasses</t>
  </si>
  <si>
    <t>6649 981 03969</t>
  </si>
  <si>
    <t>SM210-SPARE-GLASS</t>
  </si>
  <si>
    <t>4.998.103.969</t>
  </si>
  <si>
    <t>spare glass, SM 210 LSN RW / SM 120 RW (10 pc)</t>
  </si>
  <si>
    <t>6649 980 01364</t>
  </si>
  <si>
    <t>FMM-plate-blue</t>
  </si>
  <si>
    <t>4.998.001.364</t>
  </si>
  <si>
    <t>Insert plate DKM120 blue for test call points</t>
  </si>
  <si>
    <t>6637 566 30007</t>
  </si>
  <si>
    <t>Key for Manual Callpoint</t>
  </si>
  <si>
    <t>7733 022 00737</t>
  </si>
  <si>
    <t>FMM-SEAL-RED</t>
  </si>
  <si>
    <t>3.302.200.737</t>
  </si>
  <si>
    <t>seal red</t>
  </si>
  <si>
    <t>6649 981 03190</t>
  </si>
  <si>
    <t>DKM120-LABEL</t>
  </si>
  <si>
    <t>4.998.103.190</t>
  </si>
  <si>
    <t>stickers without text for own lettering, 10 foils with 6 pc each (for laser printer)</t>
  </si>
  <si>
    <t>0.15</t>
  </si>
  <si>
    <t>Delivereed in packages of 10 pcs. If 30 pcs needed, order 3 pcs.</t>
  </si>
  <si>
    <t>7050 000 73045</t>
  </si>
  <si>
    <t>FMC-BEZEL-RD Bezel for MCP RW, red </t>
  </si>
  <si>
    <t>0.175</t>
  </si>
  <si>
    <t>Delivereed in packages of 4 pcs. If 12 pcs needed, order 3 pcs.</t>
  </si>
  <si>
    <t>7050 000 73046</t>
  </si>
  <si>
    <t>FMC-BEZEL-WH</t>
  </si>
  <si>
    <t>F.01U.073.046</t>
  </si>
  <si>
    <t>FMC-BEZEL-WH Bezel for MCP RW, white</t>
  </si>
  <si>
    <t>6650 000 13460</t>
  </si>
  <si>
    <t>FMC-Spacer-RWRD</t>
  </si>
  <si>
    <t>F.01U.013.460</t>
  </si>
  <si>
    <t>FMC-SPACER-RWRD Spacer for MCP RW, red</t>
  </si>
  <si>
    <t>8717332259304</t>
  </si>
  <si>
    <t>6650 000 13504</t>
  </si>
  <si>
    <t>FMC-SPGL-RW Spare glass for MCP RW</t>
  </si>
  <si>
    <t>Delivereed in packages of 5 pcs. If 15 pcs needed, order 3 pcs.</t>
  </si>
  <si>
    <t>8717332259045</t>
  </si>
  <si>
    <t>6650 000 28195</t>
  </si>
  <si>
    <t>FMC-SIGN-RW</t>
  </si>
  <si>
    <t>F.01U.028.195</t>
  </si>
  <si>
    <t>FMC-SIGN-RW Out of order sign for MCP RW</t>
  </si>
  <si>
    <t>0.05</t>
  </si>
  <si>
    <t>8717332259601</t>
  </si>
  <si>
    <t>6650 000 28227</t>
  </si>
  <si>
    <t>FMC-KEY-RW Test key for MCP RW</t>
  </si>
  <si>
    <t>8717332259724</t>
  </si>
  <si>
    <t>6650 000 28194</t>
  </si>
  <si>
    <t>FMC-FLAP-RW clear hinged flap for MCP RW (1 unit= 5 pieces)</t>
  </si>
  <si>
    <t>8717332259595</t>
  </si>
  <si>
    <t>7050 000 73214</t>
  </si>
  <si>
    <t>FMC-SEAL-RW</t>
  </si>
  <si>
    <t>F.01U.073.214</t>
  </si>
  <si>
    <t>FMC-SEAL-RW Seal for MCP RW</t>
  </si>
  <si>
    <t>LSN interface modules</t>
  </si>
  <si>
    <t>Series 420</t>
  </si>
  <si>
    <t>6650 000 33255</t>
  </si>
  <si>
    <t>FLM-420-O8I2-S</t>
  </si>
  <si>
    <t>F.01U.033.255</t>
  </si>
  <si>
    <t>Interface 8 OC outputs + 2 inputs, surface mount</t>
  </si>
  <si>
    <t>0.563</t>
  </si>
  <si>
    <t>6650 000 33257</t>
  </si>
  <si>
    <t>FLM-420-O1I1-E</t>
  </si>
  <si>
    <t>F.01U.033.257</t>
  </si>
  <si>
    <t>Interface 1 OC output + 1 input, integration mount</t>
  </si>
  <si>
    <t>0.133</t>
  </si>
  <si>
    <t>6650 000 33256</t>
  </si>
  <si>
    <t>FLM-420-O1I1-D</t>
  </si>
  <si>
    <t>F.01U.033.256</t>
  </si>
  <si>
    <t>Interface 1 OC output + 1 input, DIN rail</t>
  </si>
  <si>
    <t>0.316</t>
  </si>
  <si>
    <t>7050 000 80970</t>
  </si>
  <si>
    <t>Interface for extinguishing panels, surface mount &amp; DIN rail</t>
  </si>
  <si>
    <t>6650 000 33247</t>
  </si>
  <si>
    <t>Interface 8 relay outputs, surface mount</t>
  </si>
  <si>
    <t>0.648</t>
  </si>
  <si>
    <t>6650 000 33251</t>
  </si>
  <si>
    <t>Interface 8 inputs, 1 relay output, surface mount</t>
  </si>
  <si>
    <t>6650 005 08715</t>
  </si>
  <si>
    <t>Interface output for signaling devices, surface mount</t>
  </si>
  <si>
    <t>0.513</t>
  </si>
  <si>
    <t>6650 005 08717</t>
  </si>
  <si>
    <t>Interface output for signaling devices, DIN rail</t>
  </si>
  <si>
    <t>0.196</t>
  </si>
  <si>
    <t>6650 005 08710</t>
  </si>
  <si>
    <t>Interface 2 high voltage relay outputs + 2 inputs, surface mount</t>
  </si>
  <si>
    <t>0.5</t>
  </si>
  <si>
    <t>6650 005 08714</t>
  </si>
  <si>
    <t>Interface 2 high voltage relay outputs + 2 inputs, DIN rail</t>
  </si>
  <si>
    <t>0.324</t>
  </si>
  <si>
    <t>6650 000 12534</t>
  </si>
  <si>
    <t>Interface two conventional zones, surface mount</t>
  </si>
  <si>
    <t>0.504</t>
  </si>
  <si>
    <t>6650 000 12535</t>
  </si>
  <si>
    <t>Interface two conventional zones, DIN rail</t>
  </si>
  <si>
    <t>0.115</t>
  </si>
  <si>
    <t>7850 005 08711</t>
  </si>
  <si>
    <t>Stand alone short cicuit isolator, surface mount</t>
  </si>
  <si>
    <t>0.466</t>
  </si>
  <si>
    <t>6650 000 12542</t>
  </si>
  <si>
    <t>Interface 2 inputs, wall mount</t>
  </si>
  <si>
    <t>6650 000 12571</t>
  </si>
  <si>
    <t>Interface 2 inputs, integration mount</t>
  </si>
  <si>
    <t>6650 000 12578</t>
  </si>
  <si>
    <t>Interface 2 inputs, DIN rail</t>
  </si>
  <si>
    <t>6650 000 12591</t>
  </si>
  <si>
    <t>Interface 1 relay output, integration mount</t>
  </si>
  <si>
    <t>0.106</t>
  </si>
  <si>
    <t>6650 000 12594</t>
  </si>
  <si>
    <t>Interface 1 relay output, DIN rail</t>
  </si>
  <si>
    <t>0.302</t>
  </si>
  <si>
    <t>6650 000 12595</t>
  </si>
  <si>
    <t>Round surface mount box for wall mount</t>
  </si>
  <si>
    <t>0.029</t>
  </si>
  <si>
    <t>6650 000 29614</t>
  </si>
  <si>
    <t>Square surface mount box for DIN rail modules</t>
  </si>
  <si>
    <t>7050 000 96884</t>
  </si>
  <si>
    <t>End of line module 2 wire LSN stub, wall mount</t>
  </si>
  <si>
    <t xml:space="preserve">7050 000 83617 </t>
  </si>
  <si>
    <t>End of line module 4 wire LSN stub, surface mount</t>
  </si>
  <si>
    <t>7050 000 83618</t>
  </si>
  <si>
    <t>End of line module 4 wire LSN stub, DIN rail</t>
  </si>
  <si>
    <t>0.28</t>
  </si>
  <si>
    <t>Signalling Devices</t>
  </si>
  <si>
    <t>Addressabl Sounder-Strobe Combination</t>
  </si>
  <si>
    <t>FNX-425U-WFWH</t>
  </si>
  <si>
    <t>F.01U.359.432</t>
  </si>
  <si>
    <t>Acoustic/visual alarm wh, wh</t>
  </si>
  <si>
    <t>8531103000</t>
  </si>
  <si>
    <t>0.473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</si>
  <si>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</si>
  <si>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4060039071873</t>
  </si>
  <si>
    <t>FNX-425U-RFWH</t>
  </si>
  <si>
    <t>F.01U.359.433</t>
  </si>
  <si>
    <t>Acoustic/visual alarm rd, wh</t>
  </si>
  <si>
    <t>4060039071880</t>
  </si>
  <si>
    <t>FNX-425U-WFRD</t>
  </si>
  <si>
    <t>F.01U.359.434</t>
  </si>
  <si>
    <t>Acoustic/visual alarm wh, rd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</si>
  <si>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</si>
  <si>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4060039071897</t>
  </si>
  <si>
    <t>Acoustic/visual alarm rd, rd</t>
  </si>
  <si>
    <t>4060039071903</t>
  </si>
  <si>
    <t>Battery for AVENAR all-in-one 4000</t>
  </si>
  <si>
    <t>8506501090</t>
  </si>
  <si>
    <t>0.051</t>
  </si>
  <si>
    <t>1 unit contains 30 batteries; e.g. if 60 pcs needed, order unit = 2</t>
  </si>
  <si>
    <t>4060039071934</t>
  </si>
  <si>
    <t>FNX-425U-COVWH</t>
  </si>
  <si>
    <t>F.01U.359.436</t>
  </si>
  <si>
    <t>Cover white for AVENAR all-in-one 4000</t>
  </si>
  <si>
    <t>8531900000</t>
  </si>
  <si>
    <t>1 unit contains 10 covers; if 50 pcs needed, order unit = 5</t>
  </si>
  <si>
    <t>4060039071910</t>
  </si>
  <si>
    <t>FNX-425U-COVRD</t>
  </si>
  <si>
    <t>F.01U.359.437</t>
  </si>
  <si>
    <t>Cover red for AVENAR all-in-one 4000</t>
  </si>
  <si>
    <t>4060039071927</t>
  </si>
  <si>
    <t>Acoustic Signalling Devices</t>
  </si>
  <si>
    <t>7050 002 68723</t>
  </si>
  <si>
    <t>LSN Voice Sounder Indoor, Red</t>
  </si>
  <si>
    <t>Delivery without battery. 
Order batteries separately (FNM-BATTERIES; F.01U.168.622 )</t>
  </si>
  <si>
    <t>7051 002 68724</t>
  </si>
  <si>
    <t>LSN Voice Sounder Indoor, White</t>
  </si>
  <si>
    <t>7050 001 68575</t>
  </si>
  <si>
    <t>Base Sounder Indoor uninterruptible, wh</t>
  </si>
  <si>
    <t>0.215</t>
  </si>
  <si>
    <r>
      <t xml:space="preserve">Battery is included; Cover is </t>
    </r>
    <r>
      <rPr>
        <u/>
        <sz val="6"/>
        <rFont val="Arial"/>
        <family val="2"/>
      </rPr>
      <t>not</t>
    </r>
    <r>
      <rPr>
        <sz val="6"/>
        <rFont val="Arial"/>
        <family val="2"/>
      </rPr>
      <t xml:space="preserve"> included</t>
    </r>
  </si>
  <si>
    <t>7050 001 68576</t>
  </si>
  <si>
    <t>Base Sounder Indoor uninterruptible, rd</t>
  </si>
  <si>
    <t>Battery is included;  Cover is included</t>
  </si>
  <si>
    <t>7050 001 68577</t>
  </si>
  <si>
    <t>Sounder Indoor uninterruptible, red</t>
  </si>
  <si>
    <t>0.245</t>
  </si>
  <si>
    <t>7050 001 68578</t>
  </si>
  <si>
    <t>Sounder Indoor uninterruptible, white</t>
  </si>
  <si>
    <t>7050 001 68579</t>
  </si>
  <si>
    <t>Sounder Outdoor uninterruptible, red</t>
  </si>
  <si>
    <t>0.325</t>
  </si>
  <si>
    <t>7050 001 68622</t>
  </si>
  <si>
    <t>Batteries for FNM-420U Sounders (20pcs multipack)</t>
  </si>
  <si>
    <t>JP</t>
  </si>
  <si>
    <t>Delivered in packages of 20 pcs. If 40 pcs needed, order 2 pcs.</t>
  </si>
  <si>
    <t>7050 006 64687</t>
  </si>
  <si>
    <t>FNM-420-A-BS-WH</t>
  </si>
  <si>
    <t>F.01U.064.687</t>
  </si>
  <si>
    <t>Base Sounder Indoor, White</t>
  </si>
  <si>
    <r>
      <t xml:space="preserve">Cover is </t>
    </r>
    <r>
      <rPr>
        <u/>
        <sz val="6"/>
        <rFont val="Arial"/>
        <family val="2"/>
      </rPr>
      <t>not</t>
    </r>
    <r>
      <rPr>
        <sz val="6"/>
        <rFont val="Arial"/>
        <family val="2"/>
      </rPr>
      <t xml:space="preserve"> included</t>
    </r>
  </si>
  <si>
    <t>7050 006 64688</t>
  </si>
  <si>
    <t>FNM-420-A-BS-RD</t>
  </si>
  <si>
    <t xml:space="preserve">F.01U.064.688 </t>
  </si>
  <si>
    <t>Base Sounder Indoor, Red, LSNimpr.</t>
  </si>
  <si>
    <t>Cover is included</t>
  </si>
  <si>
    <t>7050 006 64689</t>
  </si>
  <si>
    <t>FNM-420-A-WH</t>
  </si>
  <si>
    <t>F.01U.064.689</t>
  </si>
  <si>
    <t>Sounder Indoor, White</t>
  </si>
  <si>
    <t>7050 006 64690</t>
  </si>
  <si>
    <t>FNM-420-A-RD</t>
  </si>
  <si>
    <t>F.01U.064.690</t>
  </si>
  <si>
    <t>Sounder Indoor, Red</t>
  </si>
  <si>
    <t>7050 006 64691</t>
  </si>
  <si>
    <t>FNM-420-B-RD</t>
  </si>
  <si>
    <t>F.01U.064.691</t>
  </si>
  <si>
    <t>Sounder Outdoor, Red</t>
  </si>
  <si>
    <t>7050 006 64694</t>
  </si>
  <si>
    <t>Cover for Base Sounder, Red</t>
  </si>
  <si>
    <t>Slovakia</t>
  </si>
  <si>
    <t>7050 006 64695</t>
  </si>
  <si>
    <t>Cover for Base Sounder, White</t>
  </si>
  <si>
    <t>7050 006 64692</t>
  </si>
  <si>
    <t>Spacer for Surf. Cabl., White, FNM-420</t>
  </si>
  <si>
    <t>0.49</t>
  </si>
  <si>
    <t>7050 006 64693</t>
  </si>
  <si>
    <t>Spacer for Surf. Cabl., Red, FNM-420</t>
  </si>
  <si>
    <t>6627 993 50351</t>
  </si>
  <si>
    <t>DS10-24V</t>
  </si>
  <si>
    <t>2.799.350.351</t>
  </si>
  <si>
    <t>DS 10 DIN-tone sounder, 24 V, 110 dB, surface mounted</t>
  </si>
  <si>
    <t>EWE-DS10-IW</t>
  </si>
  <si>
    <t>1.935</t>
  </si>
  <si>
    <t>6627 993 50352</t>
  </si>
  <si>
    <t>DS10-230V</t>
  </si>
  <si>
    <t>2.799.350.352</t>
  </si>
  <si>
    <t>DS 10 DIN-tone sounder, 220V 110dB,  surface mounted</t>
  </si>
  <si>
    <t>2.217</t>
  </si>
  <si>
    <t>7050 001 43878</t>
  </si>
  <si>
    <t>FNM-320-SRD Sounder, Surface-mount, Red</t>
  </si>
  <si>
    <t>7050 001 43879</t>
  </si>
  <si>
    <t>FNM-320-FRD Sounder, Flush-mount, Red</t>
  </si>
  <si>
    <t>0.238</t>
  </si>
  <si>
    <t>7050 001 43880</t>
  </si>
  <si>
    <t>FNM-320-SRD Sounder, Surface-mount, Whit</t>
  </si>
  <si>
    <t>0.242</t>
  </si>
  <si>
    <t>7050 001 43881</t>
  </si>
  <si>
    <t>FNM-320-FRD Sounder, Flush-mount, White</t>
  </si>
  <si>
    <t>7050 001 43882</t>
  </si>
  <si>
    <t>FNM-320LED-SRD</t>
  </si>
  <si>
    <t>FNM-320LED-SRD Sounder with LED, Surface</t>
  </si>
  <si>
    <t>0.292</t>
  </si>
  <si>
    <t>7050 003 93222</t>
  </si>
  <si>
    <t>Industrial sounder, high</t>
  </si>
  <si>
    <t>1.060</t>
  </si>
  <si>
    <t>7050 003 93223</t>
  </si>
  <si>
    <t>Industrial sounder, low</t>
  </si>
  <si>
    <t>0.640</t>
  </si>
  <si>
    <t>Optical Signalling Devices</t>
  </si>
  <si>
    <t>7050 002 88456</t>
  </si>
  <si>
    <t>SOL-LX-C-WF-W-S</t>
  </si>
  <si>
    <t>F.01U.288.456</t>
  </si>
  <si>
    <t>Beacon Ceiling, white flash/ white/ shallow</t>
  </si>
  <si>
    <t>0.105</t>
  </si>
  <si>
    <t>7050 002 88457</t>
  </si>
  <si>
    <t>SOL-LX-C-RF-W-S</t>
  </si>
  <si>
    <t>F.01U.288.457</t>
  </si>
  <si>
    <t>Beacon Ceiling, red flash/ white/ shallow</t>
  </si>
  <si>
    <t>7050 002 88458</t>
  </si>
  <si>
    <t>SOL-LX-C-WF-W-D</t>
  </si>
  <si>
    <t>F.01U.288.458</t>
  </si>
  <si>
    <t>Beacon Ceiling, white flash/ white/deep</t>
  </si>
  <si>
    <t>0.136</t>
  </si>
  <si>
    <t>7051 002 88459</t>
  </si>
  <si>
    <t>SOL-LX-C-RF-W-D</t>
  </si>
  <si>
    <t>F.01U.288.459</t>
  </si>
  <si>
    <t>Beacon Ceiling, red flash/ white/deep</t>
  </si>
  <si>
    <t>7051 002 88460</t>
  </si>
  <si>
    <t>SOL-LX-W-WF-W-S</t>
  </si>
  <si>
    <t>F.01U.288.460</t>
  </si>
  <si>
    <t>Beacon Wall, white flash /white/shallow</t>
  </si>
  <si>
    <t>7051 002 88461</t>
  </si>
  <si>
    <t>SOL-LX-W-RF-W-S</t>
  </si>
  <si>
    <t>F.01U.288.461</t>
  </si>
  <si>
    <t>Beacon Wall, red flash /white/shallow</t>
  </si>
  <si>
    <t>7052 002 88462</t>
  </si>
  <si>
    <t>SOL-LX-W-WF-W-D</t>
  </si>
  <si>
    <t>F.01U.288.462</t>
  </si>
  <si>
    <t>Beacon Wall, white flash /white/deep</t>
  </si>
  <si>
    <t>7052 002 88463</t>
  </si>
  <si>
    <t>SOL-LX-W-RF-W-D</t>
  </si>
  <si>
    <t>F.01U.288.463</t>
  </si>
  <si>
    <t>Beacon Wall, red flash /white/deep</t>
  </si>
  <si>
    <t>7052 002 88464</t>
  </si>
  <si>
    <t>SOL-LX-W-WF-R-S</t>
  </si>
  <si>
    <t>F.01U.288.464</t>
  </si>
  <si>
    <t>Beacon Wall, white flash /red/shallow</t>
  </si>
  <si>
    <t>7053 002 88465</t>
  </si>
  <si>
    <t>Beacon Wall, red flash /red/shallow</t>
  </si>
  <si>
    <t>7053 002 88466</t>
  </si>
  <si>
    <t>SOL-LX-W-WF-R-D</t>
  </si>
  <si>
    <t>F.01U.288.466</t>
  </si>
  <si>
    <t>Beacon Wall, white flash /red/deep</t>
  </si>
  <si>
    <t>7053 002 88467</t>
  </si>
  <si>
    <t>Beacon Wall, red flash /red/deep</t>
  </si>
  <si>
    <t>6627 993 80143</t>
  </si>
  <si>
    <t>PB 2005</t>
  </si>
  <si>
    <t>2.799.380.143</t>
  </si>
  <si>
    <t>PB 2005/24V, flash</t>
  </si>
  <si>
    <t>not EN54-23 conform</t>
  </si>
  <si>
    <t>7050 001 24386</t>
  </si>
  <si>
    <t>FNS-P400RTH-R</t>
  </si>
  <si>
    <t>F.01U.124.386</t>
  </si>
  <si>
    <t>Rotating Beacon Red</t>
  </si>
  <si>
    <t>0.818</t>
  </si>
  <si>
    <t>7050 001 24387</t>
  </si>
  <si>
    <t>FNS-P400RTH-Y</t>
  </si>
  <si>
    <t>F.01U.124.387</t>
  </si>
  <si>
    <t>Rotating Beacon Yellow</t>
  </si>
  <si>
    <t>0.801</t>
  </si>
  <si>
    <t>7050 001 43883</t>
  </si>
  <si>
    <t>FNS-320-SRD Beacon, Surface-mount, Red</t>
  </si>
  <si>
    <t>7050 001 43884</t>
  </si>
  <si>
    <t>FNS-320-SYE</t>
  </si>
  <si>
    <t>F.01U.143.884</t>
  </si>
  <si>
    <t>FNS-320-SYE Beacon, Surface-mount, Amber</t>
  </si>
  <si>
    <t>0.172</t>
  </si>
  <si>
    <t>7050 001 43885</t>
  </si>
  <si>
    <t>FNS-320-SWH Beacon, Surface-mount, White</t>
  </si>
  <si>
    <t>0.291</t>
  </si>
  <si>
    <t>7050 001 43886</t>
  </si>
  <si>
    <t>FNS-320-SGR</t>
  </si>
  <si>
    <t>F.01U.143.886</t>
  </si>
  <si>
    <t>FNS-320-SGR Beacon, Surface-mount, Green</t>
  </si>
  <si>
    <t>6650 005 16089</t>
  </si>
  <si>
    <t>Strobe for base sounder red</t>
  </si>
  <si>
    <t>Not allowed for fire applications within the EU.</t>
  </si>
  <si>
    <t>7050 001 32440</t>
  </si>
  <si>
    <t>FNA-P400RBA-MB</t>
  </si>
  <si>
    <t>F.01U.132.440</t>
  </si>
  <si>
    <t>Mounting Bracket for FNS-P400RTH</t>
  </si>
  <si>
    <t>0.095</t>
  </si>
  <si>
    <t>7050 003 93220</t>
  </si>
  <si>
    <t>Industrial strobe SSM, red</t>
  </si>
  <si>
    <t>0.440</t>
  </si>
  <si>
    <t>7050 003 93221</t>
  </si>
  <si>
    <t>PY X-M-10-SSM W</t>
  </si>
  <si>
    <t>F.01U.393.221</t>
  </si>
  <si>
    <t>Industrial strobe SSM, white</t>
  </si>
  <si>
    <t>Optical + Acoustical Signalling Devices Combination</t>
  </si>
  <si>
    <t>7050 002 88468</t>
  </si>
  <si>
    <t>ROLP-W-LX-W-WF</t>
  </si>
  <si>
    <t>F.01U.288.468</t>
  </si>
  <si>
    <t>Sounder Beacon, white /wall/white flash</t>
  </si>
  <si>
    <t>0.283</t>
  </si>
  <si>
    <t>7050 002 88469</t>
  </si>
  <si>
    <t>ROLP-W-LX-W-RF</t>
  </si>
  <si>
    <t>F.01U.288.469</t>
  </si>
  <si>
    <t>Sounder Beacon, white/wall/red flash</t>
  </si>
  <si>
    <t>7050 002 88470</t>
  </si>
  <si>
    <t>ROLP-R-LX-W-WF</t>
  </si>
  <si>
    <t>F.01U.288.470</t>
  </si>
  <si>
    <t>Sounder Beacon, red/wall/white flash</t>
  </si>
  <si>
    <t>7050 002 88471</t>
  </si>
  <si>
    <t>Sounder Beacon, red/wall/red flash</t>
  </si>
  <si>
    <t>Test Equipments</t>
  </si>
  <si>
    <t>6650 005 08720</t>
  </si>
  <si>
    <t>FAA-500-RTL removal tool</t>
  </si>
  <si>
    <t>0.785</t>
  </si>
  <si>
    <t>8717332097692</t>
  </si>
  <si>
    <t>6650 005 08725</t>
  </si>
  <si>
    <t xml:space="preserve">FAA-TTL Test adapter with magnet  </t>
  </si>
  <si>
    <t>8717332097708</t>
  </si>
  <si>
    <t>7050 003 63162</t>
  </si>
  <si>
    <t>Cordless heat detector test kit</t>
  </si>
  <si>
    <t>2.35</t>
  </si>
  <si>
    <t>6649 981 12071</t>
  </si>
  <si>
    <t>Test device for optical smoke detectors</t>
  </si>
  <si>
    <t>0.73</t>
  </si>
  <si>
    <t>7050 003 45557</t>
  </si>
  <si>
    <t>Test Aerosol spray for Optical Smoke Detectors</t>
  </si>
  <si>
    <t>Order only 12 pcs or multiple of 12. E.g. needed 30 pcs, order 36 pcs</t>
  </si>
  <si>
    <t>7050 003 01469</t>
  </si>
  <si>
    <t>FME-TEST-CO</t>
  </si>
  <si>
    <t>Spray with CO testing gas for multisensor detectors with C-component</t>
  </si>
  <si>
    <t>6649 981 12073</t>
  </si>
  <si>
    <t>Carry bag for Solo service kit</t>
  </si>
  <si>
    <t>2.52</t>
  </si>
  <si>
    <t>7050 003 63163</t>
  </si>
  <si>
    <t>SOLO 770</t>
  </si>
  <si>
    <t>SOLO770 Spare battery- pack</t>
  </si>
  <si>
    <t>6649 981 12113</t>
  </si>
  <si>
    <t>Universal detector removal tool without pole</t>
  </si>
  <si>
    <t>1.221</t>
  </si>
  <si>
    <t>6649 981 12069</t>
  </si>
  <si>
    <t>SOLO100</t>
  </si>
  <si>
    <t>Extension pole for detector removal tool - 1-3,4m</t>
  </si>
  <si>
    <t>1.04</t>
  </si>
  <si>
    <t>In US the product is called SOLO 100, in other countries SOLO106-126, see changed datasheet</t>
  </si>
  <si>
    <t>6649 981 12070</t>
  </si>
  <si>
    <t>Fibreglass extension rod (1m)</t>
  </si>
  <si>
    <t>0.38</t>
  </si>
  <si>
    <t>6649 980 82502</t>
  </si>
  <si>
    <t>Plastic cap for detector removal tool, 2 pcs are needed</t>
  </si>
  <si>
    <t>0.083</t>
  </si>
  <si>
    <t>6650 005 10318</t>
  </si>
  <si>
    <t>FME-420-ADAP</t>
  </si>
  <si>
    <t>F.01U.510.318</t>
  </si>
  <si>
    <t>FME-420-ADAP Tool adapter f MS420(GB)</t>
  </si>
  <si>
    <t>LSN improved Test Tool</t>
  </si>
  <si>
    <t>5.092</t>
  </si>
  <si>
    <t>Fire Service Control Panel and Door Control Units</t>
  </si>
  <si>
    <t>Fire Service Control Panel</t>
  </si>
  <si>
    <t>6649 981 26953</t>
  </si>
  <si>
    <t>FBF 100 LSN</t>
  </si>
  <si>
    <t>4.998.126.953</t>
  </si>
  <si>
    <t>FBF 100 LSN fire serv. operating panel</t>
  </si>
  <si>
    <t>2.32</t>
  </si>
  <si>
    <t>only German version</t>
  </si>
  <si>
    <t>6649 981 26952</t>
  </si>
  <si>
    <t>FAT 2002</t>
  </si>
  <si>
    <t>4.998.126.952</t>
  </si>
  <si>
    <t>FAT 2002 fire service display panel</t>
  </si>
  <si>
    <t>FAT2002RE</t>
  </si>
  <si>
    <t>F.01U.502.436</t>
  </si>
  <si>
    <t>FAT2002RE Fire Service displ.panel red.</t>
  </si>
  <si>
    <t>2.751</t>
  </si>
  <si>
    <t>6649 981 42207</t>
  </si>
  <si>
    <t>FIBS 100</t>
  </si>
  <si>
    <t>4.998.142.207</t>
  </si>
  <si>
    <t>Fire brigade information  system FIBS 100</t>
  </si>
  <si>
    <t>18.03</t>
  </si>
  <si>
    <t>6649 981 49387</t>
  </si>
  <si>
    <t>FIBS 100 DINA3</t>
  </si>
  <si>
    <t>4.998.149.387</t>
  </si>
  <si>
    <t>20.475</t>
  </si>
  <si>
    <t>7050 001 69669</t>
  </si>
  <si>
    <t>FMF-420-FBF-CH</t>
  </si>
  <si>
    <t>F.01U.169.669</t>
  </si>
  <si>
    <t>Feuerwehrbedien- und Anzeigeteil Schweiz</t>
  </si>
  <si>
    <t>0.85</t>
  </si>
  <si>
    <t>only Swiss version</t>
  </si>
  <si>
    <t>FMF-ADP-TTY</t>
  </si>
  <si>
    <t>F.01U.288.669</t>
  </si>
  <si>
    <t>Fire Brigade Peripheral Ring Bus Module TTY interface</t>
  </si>
  <si>
    <t>0.184</t>
  </si>
  <si>
    <t>FMF-ADP-FBF</t>
  </si>
  <si>
    <t>F.01U.317.733</t>
  </si>
  <si>
    <t>Fire Brigade Peripheral Ring Bus Module for UEZ-2000 and BZ-500</t>
  </si>
  <si>
    <t>F.01U.288.674</t>
  </si>
  <si>
    <t>FMF-FBF-FAT</t>
  </si>
  <si>
    <t>Fire Brigade Peripheral FAT and FBF</t>
  </si>
  <si>
    <t>F.01U.288.675</t>
  </si>
  <si>
    <t>FMF-ESPA</t>
  </si>
  <si>
    <t>ESPA interface</t>
  </si>
  <si>
    <t>F.01U.288.676</t>
  </si>
  <si>
    <t>FMF-FIBS-A4</t>
  </si>
  <si>
    <t>Fire brigade information center A4</t>
  </si>
  <si>
    <t>F.01U.288.677</t>
  </si>
  <si>
    <t>FMF-FIBS-A3</t>
  </si>
  <si>
    <t>Fire brigade information center A3</t>
  </si>
  <si>
    <t>F.01U.288.706</t>
  </si>
  <si>
    <t>FMF-FAT</t>
  </si>
  <si>
    <t>Fire Brigade Peripheral FAT</t>
  </si>
  <si>
    <t>Accessories Fire Service Control Panel</t>
  </si>
  <si>
    <t>SD-A</t>
  </si>
  <si>
    <t>2.799.360.424</t>
  </si>
  <si>
    <t>FSK-A, with housing</t>
  </si>
  <si>
    <t>0.828</t>
  </si>
  <si>
    <t>FMS-KR-BASIC-RPF</t>
  </si>
  <si>
    <t>F.01U.033.702</t>
  </si>
  <si>
    <t>Key deposit Kruse FSD 2003 12/24V-Rain</t>
  </si>
  <si>
    <t>12.623</t>
  </si>
  <si>
    <t>6650 000 33703</t>
  </si>
  <si>
    <t>FMS-KR-BASIC</t>
  </si>
  <si>
    <t>F.01U.033.703</t>
  </si>
  <si>
    <t>Key deposit Kruse FSD 2003 12/24V</t>
  </si>
  <si>
    <t>14.0</t>
  </si>
  <si>
    <t>BS DKM/FIPS</t>
  </si>
  <si>
    <t>4.998.149.388</t>
  </si>
  <si>
    <t>BS for installation DKM in FIBS</t>
  </si>
  <si>
    <t>Door Control Unit</t>
  </si>
  <si>
    <t>6627 993 30300</t>
  </si>
  <si>
    <t>TSZ 0400 LSN</t>
  </si>
  <si>
    <t>2.799.330.300</t>
  </si>
  <si>
    <t>TSZ 0400 Door control unit</t>
  </si>
  <si>
    <t>0.642</t>
  </si>
  <si>
    <t>6627 993 20540</t>
  </si>
  <si>
    <t>FMD-432</t>
  </si>
  <si>
    <t>2.799.320.540</t>
  </si>
  <si>
    <t>Push button type 432 flush-mount</t>
  </si>
  <si>
    <t>6627 993 20541</t>
  </si>
  <si>
    <t>FMD-432-S</t>
  </si>
  <si>
    <t>2.799.320.541</t>
  </si>
  <si>
    <t>TYPE 432 PUSH BUTTON FOR SURFACE MOUNTING</t>
  </si>
  <si>
    <t>6627 993 20503</t>
  </si>
  <si>
    <t>FMD-F.GT60</t>
  </si>
  <si>
    <t>2.799.320.503</t>
  </si>
  <si>
    <t>ASS65 ANCHOR PLATE FOR GT60</t>
  </si>
  <si>
    <t>6627 993 20504</t>
  </si>
  <si>
    <t>FMD-GT60</t>
  </si>
  <si>
    <t>2.799.320.504</t>
  </si>
  <si>
    <t xml:space="preserve">GT60R DOOR HOLD MAGNET 24V/686N, WALL MOUNTING </t>
  </si>
  <si>
    <t>6627 993 20532</t>
  </si>
  <si>
    <t>FMD-GT50</t>
  </si>
  <si>
    <t>2.799.320.532</t>
  </si>
  <si>
    <t>GT50R DOOR HOLD MAGNET 24V/490N, FLOOR MOUNTING</t>
  </si>
  <si>
    <t>0.59</t>
  </si>
  <si>
    <t>6627 993 20536</t>
  </si>
  <si>
    <t>FMD-F.GT50</t>
  </si>
  <si>
    <t>2.799.320.536</t>
  </si>
  <si>
    <t>ASS55 ANCHOR PLATE FOR GT50</t>
  </si>
  <si>
    <t>0.098</t>
  </si>
  <si>
    <t>6627 993 20539</t>
  </si>
  <si>
    <t>FMD-GT50-space</t>
  </si>
  <si>
    <t>2.799.320.539</t>
  </si>
  <si>
    <t>GT50R WITH SPACER PIPE DOOR HOLD MAGNET, UNIV</t>
  </si>
  <si>
    <t>1.41</t>
  </si>
  <si>
    <t xml:space="preserve">Training </t>
  </si>
  <si>
    <t>TRA-FIR-FL</t>
  </si>
  <si>
    <t>F.01U.328.621</t>
  </si>
  <si>
    <t>Training Fire Alarm Systems</t>
  </si>
  <si>
    <t>900 (net price!)</t>
  </si>
  <si>
    <t>n.a</t>
  </si>
  <si>
    <t>Price per person for 1 training / local, customized training organized by BU</t>
  </si>
  <si>
    <t>TRA-FPA-FE</t>
  </si>
  <si>
    <t>F.01U.350.356</t>
  </si>
  <si>
    <t>Training FPA-5000 - Expert</t>
  </si>
  <si>
    <t>600 (net price!)</t>
  </si>
  <si>
    <t>Price per person for a 2-day FPA training / organized by BU</t>
  </si>
  <si>
    <t>TRA-FPA-FM</t>
  </si>
  <si>
    <t>F.01U.350.357</t>
  </si>
  <si>
    <t>Training FPA-5000 - Master</t>
  </si>
  <si>
    <t>Note: For Warranty extension only base discount can be applied</t>
  </si>
  <si>
    <t>Commercial Type Number (CTN)</t>
  </si>
  <si>
    <t>Material Number (Mat/N)</t>
  </si>
  <si>
    <t>Short Description</t>
  </si>
  <si>
    <t>Currency</t>
  </si>
  <si>
    <t>Price [per packaging unit]</t>
  </si>
  <si>
    <t>Price PLN</t>
  </si>
  <si>
    <t>Price valid from [date]</t>
  </si>
  <si>
    <t>Discount category</t>
  </si>
  <si>
    <t>Delivery status</t>
  </si>
  <si>
    <t>Last change of delivery status [date]</t>
  </si>
  <si>
    <t>Last date of availability</t>
  </si>
  <si>
    <t>Orders placed up to [units]</t>
  </si>
  <si>
    <t>Order shipping occurrence within working [days]</t>
  </si>
  <si>
    <t>Stocking location</t>
  </si>
  <si>
    <t>Minimum Order Quantity [in pieces]</t>
  </si>
  <si>
    <t>Multipack Quantity [in pieces]</t>
  </si>
  <si>
    <t>Packaging Unit [in pieces]</t>
  </si>
  <si>
    <t>Successor or Substitute Product</t>
  </si>
  <si>
    <t>Country of origin</t>
  </si>
  <si>
    <t>European Article Number (EAN)</t>
  </si>
  <si>
    <t>Universal Product Code (UPC)</t>
  </si>
  <si>
    <t>Commodity code</t>
  </si>
  <si>
    <t>Dual use</t>
  </si>
  <si>
    <t>12mths wrty ext FPA-5000 Main Panel Con.</t>
  </si>
  <si>
    <t>EUR</t>
  </si>
  <si>
    <t>S3 - available</t>
  </si>
  <si>
    <t>Contact Customer Service</t>
  </si>
  <si>
    <t>Software/Service</t>
  </si>
  <si>
    <t>No</t>
  </si>
  <si>
    <t>12mths wrty ext FPA-5000 Remote Keypad</t>
  </si>
  <si>
    <t>EWE-FPA1200-IW</t>
  </si>
  <si>
    <t>F.01U.360.728</t>
  </si>
  <si>
    <t>12mths wrty ext FPA-1200</t>
  </si>
  <si>
    <t>12mths wrty ext Fire Peripheral Device</t>
  </si>
  <si>
    <t>12mths wrty ext  FPA-5000 LSN 1500 Mod.</t>
  </si>
  <si>
    <t>12mths wrty ext  FPA-5000 Panel Module</t>
  </si>
  <si>
    <t>F.01U.360.732</t>
  </si>
  <si>
    <t>12mths wrty ext DS10 DIN tone sounder</t>
  </si>
  <si>
    <t>12mths wrty ext FAP520 detector</t>
  </si>
  <si>
    <t>F.01U.360.734</t>
  </si>
  <si>
    <t>12mths wrty ext FAP500 detector</t>
  </si>
  <si>
    <t>12mths wrty ext  Conventional Fire panel</t>
  </si>
  <si>
    <t>12mths wrty ext Fire Point Detector</t>
  </si>
  <si>
    <t>12mths wrty ext UPS2426 Power Supply</t>
  </si>
  <si>
    <t>F.01U.360.756</t>
  </si>
  <si>
    <t>12mths wrty ext  FCS-320</t>
  </si>
  <si>
    <t>EWE-FAS420-IW</t>
  </si>
  <si>
    <t>F.01U.360.760</t>
  </si>
  <si>
    <t xml:space="preserve">12mths wrty ext  FAS-420 TM </t>
  </si>
  <si>
    <t>12mths wrty ext Aviotec starlight 8000</t>
  </si>
  <si>
    <t>EWE-D296-IW</t>
  </si>
  <si>
    <t>F.01U.360.767</t>
  </si>
  <si>
    <t>12mths wrty ext D296</t>
  </si>
  <si>
    <t>EWE-FPA100-IW</t>
  </si>
  <si>
    <t>F.01U.360.773</t>
  </si>
  <si>
    <t>12mths wrty ext FPA 1000 panel</t>
  </si>
  <si>
    <t>F.01U.360.774</t>
  </si>
  <si>
    <t>12mths wrty ext Fire Display Module</t>
  </si>
  <si>
    <t>stara CENA REUP PLN</t>
  </si>
  <si>
    <t>poprzednia CENA REUP PLN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</si>
</sst>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[$PLN]"/>
    <numFmt numFmtId="165" formatCode="_(* #,##0.00_);_(* \(#,##0.00\);_(* &quot;-&quot;??_);_(@_)"/>
    <numFmt numFmtId="166" formatCode="0.000"/>
  </numFmts>
  <fonts count="68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name val="Bosch Office Sans"/>
      <family val="2"/>
      <charset val="238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theme="0" tint="-0.499984740745262"/>
      <name val="Bosch Office Sans"/>
      <family val="2"/>
      <charset val="238"/>
    </font>
    <font>
      <b/>
      <sz val="8"/>
      <color theme="4" tint="-0.249977111117893"/>
      <name val="Arial"/>
      <family val="2"/>
    </font>
    <font>
      <sz val="8"/>
      <color rgb="FFFF0000"/>
      <name val="Bosch Office Sans"/>
      <family val="2"/>
      <charset val="238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sz val="8"/>
      <color theme="0" tint="-0.34998626667073579"/>
      <name val="Bosch Office Sans"/>
      <family val="2"/>
      <charset val="238"/>
    </font>
    <font>
      <sz val="8"/>
      <color rgb="FF0070C0"/>
      <name val="Arial"/>
      <family val="2"/>
    </font>
    <font>
      <sz val="6"/>
      <color rgb="FF0070C0"/>
      <name val="Arial"/>
      <family val="2"/>
    </font>
    <font>
      <b/>
      <sz val="8"/>
      <color rgb="FF0070C0"/>
      <name val="Arial"/>
      <family val="2"/>
    </font>
    <font>
      <b/>
      <sz val="8"/>
      <color rgb="FF002060"/>
      <name val="Arial"/>
      <family val="2"/>
    </font>
    <font>
      <b/>
      <sz val="14"/>
      <color rgb="FF00008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color rgb="FF006100"/>
      <name val="Arial"/>
      <family val="2"/>
    </font>
    <font>
      <b/>
      <sz val="7"/>
      <name val="Arial"/>
      <family val="2"/>
    </font>
    <font>
      <sz val="6"/>
      <color rgb="FF0000FF"/>
      <name val="Arial"/>
      <family val="2"/>
    </font>
    <font>
      <sz val="8"/>
      <color rgb="FF0000FF"/>
      <name val="Arial"/>
      <family val="2"/>
    </font>
    <font>
      <b/>
      <sz val="6"/>
      <color rgb="FF0000FF"/>
      <name val="Arial"/>
      <family val="2"/>
    </font>
    <font>
      <sz val="7"/>
      <color theme="1"/>
      <name val="Arial"/>
      <family val="2"/>
    </font>
    <font>
      <sz val="6"/>
      <name val="Bosch Office Sans"/>
      <family val="2"/>
    </font>
    <font>
      <b/>
      <sz val="6"/>
      <name val="Arial"/>
      <family val="2"/>
    </font>
    <font>
      <u/>
      <sz val="6"/>
      <name val="Arial"/>
      <family val="2"/>
    </font>
    <font>
      <sz val="8"/>
      <color theme="1"/>
      <name val="Bosch Office Sans"/>
      <family val="2"/>
      <charset val="238"/>
    </font>
    <font>
      <sz val="8"/>
      <color theme="1"/>
      <name val="Arial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99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5">
    <xf numFmtId="0" fontId="0" fillId="0" borderId="0"/>
    <xf numFmtId="0" fontId="4" fillId="0" borderId="0"/>
    <xf numFmtId="0" fontId="5" fillId="0" borderId="0"/>
    <xf numFmtId="0" fontId="4" fillId="0" borderId="0"/>
    <xf numFmtId="44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40" fillId="11" borderId="0" applyNumberFormat="0" applyBorder="0" applyAlignment="0" applyProtection="0"/>
    <xf numFmtId="0" fontId="39" fillId="0" borderId="0" applyNumberFormat="0" applyFill="0" applyAlignment="0" applyProtection="0"/>
    <xf numFmtId="0" fontId="39" fillId="0" borderId="0" applyNumberFormat="0" applyFill="0" applyAlignment="0" applyProtection="0"/>
    <xf numFmtId="43" fontId="39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</cellStyleXfs>
  <cellXfs count="669">
    <xf numFmtId="0" fontId="0" fillId="0" borderId="0" xfId="0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 applyProtection="1">
      <alignment horizontal="left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0" fillId="5" borderId="21" xfId="0" applyFill="1" applyBorder="1"/>
    <xf numFmtId="0" fontId="0" fillId="5" borderId="22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10" xfId="0" applyFont="1" applyFill="1" applyBorder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/>
    <xf numFmtId="0" fontId="3" fillId="0" borderId="0" xfId="0" applyFont="1" applyFill="1" applyBorder="1" applyProtection="1"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7" fillId="5" borderId="0" xfId="0" applyFont="1" applyFill="1" applyBorder="1"/>
    <xf numFmtId="0" fontId="18" fillId="5" borderId="0" xfId="0" applyFont="1" applyFill="1" applyBorder="1"/>
    <xf numFmtId="0" fontId="19" fillId="0" borderId="0" xfId="0" applyFont="1" applyFill="1" applyBorder="1" applyProtection="1">
      <protection locked="0"/>
    </xf>
    <xf numFmtId="1" fontId="2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/>
      <protection locked="0"/>
    </xf>
    <xf numFmtId="1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2" fontId="2" fillId="0" borderId="10" xfId="1" applyNumberFormat="1" applyFont="1" applyFill="1" applyBorder="1" applyAlignment="1">
      <alignment horizontal="center" vertical="center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0" borderId="0" xfId="0" applyFont="1" applyFill="1" applyBorder="1" applyProtection="1">
      <protection locked="0"/>
    </xf>
    <xf numFmtId="1" fontId="23" fillId="0" borderId="0" xfId="0" applyNumberFormat="1" applyFont="1" applyBorder="1" applyAlignment="1">
      <alignment horizontal="left" vertical="center"/>
    </xf>
    <xf numFmtId="0" fontId="25" fillId="0" borderId="0" xfId="0" applyFont="1" applyFill="1" applyBorder="1" applyProtection="1">
      <protection locked="0"/>
    </xf>
    <xf numFmtId="1" fontId="25" fillId="0" borderId="0" xfId="0" applyNumberFormat="1" applyFont="1" applyBorder="1" applyAlignment="1">
      <alignment horizontal="left" vertical="center"/>
    </xf>
    <xf numFmtId="0" fontId="26" fillId="0" borderId="0" xfId="0" applyFont="1" applyFill="1" applyBorder="1" applyProtection="1">
      <protection locked="0"/>
    </xf>
    <xf numFmtId="1" fontId="26" fillId="0" borderId="0" xfId="0" applyNumberFormat="1" applyFont="1" applyFill="1" applyBorder="1" applyAlignment="1">
      <alignment horizontal="left" vertical="center"/>
    </xf>
    <xf numFmtId="0" fontId="24" fillId="0" borderId="10" xfId="0" applyFont="1" applyBorder="1"/>
    <xf numFmtId="0" fontId="28" fillId="8" borderId="10" xfId="0" applyFont="1" applyFill="1" applyBorder="1" applyAlignment="1">
      <alignment vertical="center"/>
    </xf>
    <xf numFmtId="0" fontId="28" fillId="8" borderId="10" xfId="0" applyFont="1" applyFill="1" applyBorder="1" applyAlignment="1">
      <alignment horizontal="center" vertical="center"/>
    </xf>
    <xf numFmtId="0" fontId="28" fillId="8" borderId="10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31" fillId="8" borderId="10" xfId="0" applyFont="1" applyFill="1" applyBorder="1" applyAlignment="1">
      <alignment horizontal="left"/>
    </xf>
    <xf numFmtId="0" fontId="32" fillId="8" borderId="10" xfId="0" applyFont="1" applyFill="1" applyBorder="1" applyAlignment="1">
      <alignment vertical="center"/>
    </xf>
    <xf numFmtId="0" fontId="24" fillId="0" borderId="0" xfId="0" applyFont="1" applyFill="1" applyBorder="1"/>
    <xf numFmtId="0" fontId="24" fillId="0" borderId="0" xfId="0" applyFont="1"/>
    <xf numFmtId="0" fontId="24" fillId="0" borderId="10" xfId="0" applyFont="1" applyFill="1" applyBorder="1" applyProtection="1">
      <protection locked="0"/>
    </xf>
    <xf numFmtId="0" fontId="24" fillId="0" borderId="0" xfId="0" applyFont="1" applyFill="1" applyBorder="1" applyProtection="1">
      <protection locked="0"/>
    </xf>
    <xf numFmtId="0" fontId="24" fillId="0" borderId="0" xfId="0" applyFont="1" applyFill="1" applyProtection="1">
      <protection locked="0"/>
    </xf>
    <xf numFmtId="0" fontId="24" fillId="0" borderId="10" xfId="0" applyFont="1" applyBorder="1" applyProtection="1">
      <protection locked="0"/>
    </xf>
    <xf numFmtId="0" fontId="24" fillId="0" borderId="1" xfId="0" applyFont="1" applyBorder="1" applyProtection="1">
      <protection locked="0"/>
    </xf>
    <xf numFmtId="0" fontId="24" fillId="4" borderId="10" xfId="0" applyFont="1" applyFill="1" applyBorder="1" applyProtection="1">
      <protection locked="0"/>
    </xf>
    <xf numFmtId="0" fontId="24" fillId="0" borderId="1" xfId="0" applyFont="1" applyFill="1" applyBorder="1" applyProtection="1">
      <protection locked="0"/>
    </xf>
    <xf numFmtId="0" fontId="24" fillId="0" borderId="0" xfId="0" applyFont="1" applyBorder="1" applyProtection="1">
      <protection locked="0"/>
    </xf>
    <xf numFmtId="0" fontId="24" fillId="0" borderId="0" xfId="0" applyFont="1" applyProtection="1">
      <protection locked="0"/>
    </xf>
    <xf numFmtId="0" fontId="24" fillId="4" borderId="10" xfId="0" applyFont="1" applyFill="1" applyBorder="1"/>
    <xf numFmtId="0" fontId="24" fillId="0" borderId="11" xfId="0" applyFont="1" applyBorder="1"/>
    <xf numFmtId="0" fontId="24" fillId="0" borderId="0" xfId="0" applyFont="1" applyFill="1"/>
    <xf numFmtId="0" fontId="34" fillId="0" borderId="10" xfId="0" applyFont="1" applyFill="1" applyBorder="1" applyAlignment="1">
      <alignment vertical="center"/>
    </xf>
    <xf numFmtId="0" fontId="24" fillId="0" borderId="0" xfId="0" applyFont="1" applyFill="1" applyBorder="1" applyAlignment="1" applyProtection="1">
      <alignment wrapText="1"/>
      <protection locked="0"/>
    </xf>
    <xf numFmtId="0" fontId="24" fillId="0" borderId="0" xfId="0" applyFont="1" applyFill="1" applyAlignment="1" applyProtection="1">
      <alignment wrapText="1"/>
      <protection locked="0"/>
    </xf>
    <xf numFmtId="0" fontId="24" fillId="0" borderId="0" xfId="0" applyFont="1" applyFill="1" applyBorder="1" applyAlignment="1" applyProtection="1">
      <alignment horizontal="left" vertical="top"/>
      <protection locked="0"/>
    </xf>
    <xf numFmtId="0" fontId="24" fillId="0" borderId="18" xfId="0" applyFont="1" applyBorder="1"/>
    <xf numFmtId="0" fontId="33" fillId="0" borderId="10" xfId="0" applyFont="1" applyFill="1" applyBorder="1" applyProtection="1">
      <protection locked="0"/>
    </xf>
    <xf numFmtId="0" fontId="33" fillId="0" borderId="10" xfId="0" applyFont="1" applyFill="1" applyBorder="1" applyAlignment="1">
      <alignment horizontal="center" vertical="center"/>
    </xf>
    <xf numFmtId="0" fontId="33" fillId="0" borderId="0" xfId="0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49" fontId="2" fillId="0" borderId="10" xfId="0" applyNumberFormat="1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1" fontId="2" fillId="0" borderId="10" xfId="0" applyNumberFormat="1" applyFont="1" applyBorder="1" applyAlignment="1">
      <alignment horizontal="left" vertical="center"/>
    </xf>
    <xf numFmtId="2" fontId="2" fillId="0" borderId="10" xfId="0" applyNumberFormat="1" applyFont="1" applyBorder="1" applyAlignment="1">
      <alignment horizontal="center" vertical="center"/>
    </xf>
    <xf numFmtId="0" fontId="2" fillId="0" borderId="10" xfId="0" applyFont="1" applyFill="1" applyBorder="1" applyAlignment="1">
      <alignment horizontal="left" vertical="center" wrapText="1"/>
    </xf>
    <xf numFmtId="2" fontId="2" fillId="0" borderId="10" xfId="1" applyNumberFormat="1" applyFont="1" applyBorder="1" applyAlignment="1">
      <alignment horizontal="center" vertical="center" wrapText="1"/>
    </xf>
    <xf numFmtId="1" fontId="2" fillId="0" borderId="10" xfId="2" applyNumberFormat="1" applyFont="1" applyBorder="1" applyAlignment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1" fontId="2" fillId="0" borderId="10" xfId="0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Border="1"/>
    <xf numFmtId="0" fontId="35" fillId="0" borderId="10" xfId="0" applyFont="1" applyBorder="1" applyProtection="1">
      <protection locked="0"/>
    </xf>
    <xf numFmtId="2" fontId="2" fillId="0" borderId="10" xfId="0" applyNumberFormat="1" applyFont="1" applyBorder="1" applyAlignment="1">
      <alignment horizontal="left" vertical="center" wrapText="1"/>
    </xf>
    <xf numFmtId="1" fontId="35" fillId="0" borderId="10" xfId="0" applyNumberFormat="1" applyFont="1" applyFill="1" applyBorder="1" applyAlignment="1" applyProtection="1">
      <alignment horizontal="center" vertical="center"/>
      <protection locked="0"/>
    </xf>
    <xf numFmtId="0" fontId="36" fillId="0" borderId="10" xfId="0" applyFont="1" applyBorder="1"/>
    <xf numFmtId="0" fontId="36" fillId="0" borderId="10" xfId="0" applyFont="1" applyFill="1" applyBorder="1" applyProtection="1">
      <protection locked="0"/>
    </xf>
    <xf numFmtId="0" fontId="36" fillId="0" borderId="10" xfId="0" applyFont="1" applyFill="1" applyBorder="1"/>
    <xf numFmtId="0" fontId="36" fillId="0" borderId="10" xfId="0" applyFont="1" applyFill="1" applyBorder="1" applyAlignment="1" applyProtection="1">
      <alignment horizontal="left" vertical="top"/>
      <protection locked="0"/>
    </xf>
    <xf numFmtId="2" fontId="36" fillId="0" borderId="10" xfId="0" applyNumberFormat="1" applyFont="1" applyBorder="1" applyAlignment="1">
      <alignment horizontal="left" vertical="center" wrapText="1"/>
    </xf>
    <xf numFmtId="49" fontId="0" fillId="10" borderId="10" xfId="0" applyNumberFormat="1" applyFill="1" applyBorder="1" applyProtection="1">
      <protection locked="0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0" fontId="35" fillId="0" borderId="10" xfId="0" applyNumberFormat="1" applyFont="1" applyBorder="1" applyAlignment="1">
      <alignment horizontal="left" vertical="center"/>
    </xf>
    <xf numFmtId="1" fontId="35" fillId="0" borderId="10" xfId="0" applyNumberFormat="1" applyFont="1" applyBorder="1" applyAlignment="1">
      <alignment horizontal="left" vertical="center"/>
    </xf>
    <xf numFmtId="0" fontId="2" fillId="0" borderId="10" xfId="1" applyNumberFormat="1" applyFont="1" applyBorder="1" applyAlignment="1">
      <alignment horizontal="left" vertical="center"/>
    </xf>
    <xf numFmtId="1" fontId="2" fillId="0" borderId="10" xfId="1" applyNumberFormat="1" applyFont="1" applyBorder="1" applyAlignment="1">
      <alignment horizontal="left" vertical="center"/>
    </xf>
    <xf numFmtId="0" fontId="24" fillId="0" borderId="12" xfId="0" applyFont="1" applyBorder="1"/>
    <xf numFmtId="0" fontId="2" fillId="0" borderId="10" xfId="1" applyFont="1" applyBorder="1" applyAlignment="1">
      <alignment horizontal="left" vertical="center" wrapText="1"/>
    </xf>
    <xf numFmtId="0" fontId="5" fillId="0" borderId="0" xfId="0" applyFont="1"/>
    <xf numFmtId="0" fontId="29" fillId="0" borderId="10" xfId="0" applyFont="1" applyFill="1" applyBorder="1" applyAlignment="1">
      <alignment vertical="center"/>
    </xf>
    <xf numFmtId="0" fontId="0" fillId="0" borderId="10" xfId="0" applyBorder="1"/>
    <xf numFmtId="0" fontId="29" fillId="8" borderId="10" xfId="0" applyFont="1" applyFill="1" applyBorder="1" applyAlignment="1">
      <alignment horizontal="center" vertical="center"/>
    </xf>
    <xf numFmtId="0" fontId="0" fillId="0" borderId="12" xfId="0" applyBorder="1"/>
    <xf numFmtId="1" fontId="2" fillId="0" borderId="10" xfId="0" applyNumberFormat="1" applyFont="1" applyBorder="1" applyAlignment="1">
      <alignment horizontal="left" vertical="center" wrapText="1"/>
    </xf>
    <xf numFmtId="1" fontId="36" fillId="0" borderId="10" xfId="0" applyNumberFormat="1" applyFont="1" applyFill="1" applyBorder="1" applyAlignment="1" applyProtection="1">
      <alignment horizontal="center" vertical="center"/>
      <protection locked="0"/>
    </xf>
    <xf numFmtId="2" fontId="36" fillId="0" borderId="10" xfId="0" applyNumberFormat="1" applyFont="1" applyFill="1" applyBorder="1" applyAlignment="1" applyProtection="1">
      <alignment horizontal="center" vertical="center"/>
      <protection locked="0"/>
    </xf>
    <xf numFmtId="2" fontId="36" fillId="0" borderId="10" xfId="0" applyNumberFormat="1" applyFont="1" applyBorder="1" applyAlignment="1" applyProtection="1">
      <alignment horizontal="center" vertical="center"/>
      <protection locked="0"/>
    </xf>
    <xf numFmtId="0" fontId="36" fillId="0" borderId="10" xfId="0" applyFont="1" applyFill="1" applyBorder="1" applyAlignment="1">
      <alignment horizontal="center" vertical="center"/>
    </xf>
    <xf numFmtId="49" fontId="4" fillId="0" borderId="10" xfId="0" applyNumberFormat="1" applyFont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0" fontId="5" fillId="0" borderId="10" xfId="0" applyFont="1" applyBorder="1"/>
    <xf numFmtId="49" fontId="5" fillId="0" borderId="0" xfId="0" applyNumberFormat="1" applyFont="1"/>
    <xf numFmtId="49" fontId="5" fillId="0" borderId="10" xfId="0" applyNumberFormat="1" applyFont="1" applyFill="1" applyBorder="1" applyProtection="1">
      <protection locked="0"/>
    </xf>
    <xf numFmtId="0" fontId="5" fillId="0" borderId="10" xfId="0" applyFont="1" applyFill="1" applyBorder="1"/>
    <xf numFmtId="0" fontId="29" fillId="4" borderId="11" xfId="0" applyFont="1" applyFill="1" applyBorder="1" applyAlignment="1">
      <alignment vertical="center"/>
    </xf>
    <xf numFmtId="0" fontId="24" fillId="0" borderId="18" xfId="0" applyFont="1" applyFill="1" applyBorder="1" applyAlignment="1" applyProtection="1">
      <alignment wrapText="1"/>
      <protection locked="0"/>
    </xf>
    <xf numFmtId="0" fontId="24" fillId="0" borderId="9" xfId="0" applyFont="1" applyFill="1" applyBorder="1" applyAlignment="1" applyProtection="1">
      <alignment wrapText="1"/>
      <protection locked="0"/>
    </xf>
    <xf numFmtId="2" fontId="24" fillId="0" borderId="10" xfId="0" applyNumberFormat="1" applyFont="1" applyBorder="1" applyAlignment="1">
      <alignment horizontal="left" vertical="center" wrapText="1"/>
    </xf>
    <xf numFmtId="2" fontId="35" fillId="0" borderId="10" xfId="1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left" vertical="center" wrapText="1"/>
    </xf>
    <xf numFmtId="49" fontId="1" fillId="10" borderId="10" xfId="0" applyNumberFormat="1" applyFont="1" applyFill="1" applyBorder="1" applyProtection="1">
      <protection locked="0"/>
    </xf>
    <xf numFmtId="0" fontId="1" fillId="0" borderId="10" xfId="0" applyFont="1" applyBorder="1"/>
    <xf numFmtId="0" fontId="1" fillId="0" borderId="10" xfId="0" applyFont="1" applyFill="1" applyBorder="1"/>
    <xf numFmtId="2" fontId="35" fillId="0" borderId="10" xfId="0" applyNumberFormat="1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left" vertical="center"/>
    </xf>
    <xf numFmtId="2" fontId="35" fillId="0" borderId="10" xfId="0" applyNumberFormat="1" applyFont="1" applyFill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 wrapText="1"/>
      <protection locked="0"/>
    </xf>
    <xf numFmtId="49" fontId="36" fillId="0" borderId="10" xfId="0" applyNumberFormat="1" applyFont="1" applyBorder="1" applyAlignment="1">
      <alignment horizontal="left" vertical="center"/>
    </xf>
    <xf numFmtId="1" fontId="36" fillId="0" borderId="10" xfId="0" applyNumberFormat="1" applyFont="1" applyBorder="1" applyAlignment="1">
      <alignment horizontal="left" vertical="center"/>
    </xf>
    <xf numFmtId="2" fontId="36" fillId="0" borderId="10" xfId="0" applyNumberFormat="1" applyFont="1" applyBorder="1" applyAlignment="1">
      <alignment horizontal="center" vertical="center"/>
    </xf>
    <xf numFmtId="1" fontId="36" fillId="0" borderId="10" xfId="0" applyNumberFormat="1" applyFont="1" applyBorder="1" applyAlignment="1">
      <alignment horizontal="center" vertical="center"/>
    </xf>
    <xf numFmtId="2" fontId="36" fillId="0" borderId="10" xfId="1" applyNumberFormat="1" applyFont="1" applyBorder="1" applyAlignment="1">
      <alignment horizontal="center" vertical="center" wrapText="1"/>
    </xf>
    <xf numFmtId="164" fontId="36" fillId="0" borderId="10" xfId="0" applyNumberFormat="1" applyFont="1" applyBorder="1" applyAlignment="1">
      <alignment horizontal="center" vertical="center"/>
    </xf>
    <xf numFmtId="49" fontId="36" fillId="0" borderId="10" xfId="0" applyNumberFormat="1" applyFont="1" applyFill="1" applyBorder="1" applyAlignment="1">
      <alignment horizontal="left" vertical="center"/>
    </xf>
    <xf numFmtId="0" fontId="36" fillId="0" borderId="10" xfId="0" applyNumberFormat="1" applyFont="1" applyBorder="1" applyAlignment="1">
      <alignment horizontal="left" vertical="center"/>
    </xf>
    <xf numFmtId="0" fontId="36" fillId="0" borderId="10" xfId="0" applyFont="1" applyFill="1" applyBorder="1" applyAlignment="1">
      <alignment horizontal="left" vertical="center" wrapText="1"/>
    </xf>
    <xf numFmtId="0" fontId="36" fillId="0" borderId="0" xfId="1" applyNumberFormat="1" applyFont="1" applyFill="1" applyBorder="1" applyAlignment="1">
      <alignment horizontal="left" vertical="center"/>
    </xf>
    <xf numFmtId="0" fontId="36" fillId="0" borderId="11" xfId="1" applyFont="1" applyFill="1" applyBorder="1" applyAlignment="1">
      <alignment horizontal="left" vertical="center"/>
    </xf>
    <xf numFmtId="2" fontId="36" fillId="0" borderId="11" xfId="1" applyNumberFormat="1" applyFont="1" applyFill="1" applyBorder="1" applyAlignment="1">
      <alignment horizontal="center" vertical="center"/>
    </xf>
    <xf numFmtId="1" fontId="36" fillId="0" borderId="10" xfId="1" applyNumberFormat="1" applyFont="1" applyBorder="1" applyAlignment="1" applyProtection="1">
      <alignment horizontal="center" vertical="center"/>
      <protection locked="0"/>
    </xf>
    <xf numFmtId="0" fontId="36" fillId="0" borderId="10" xfId="0" applyFont="1" applyBorder="1" applyAlignment="1">
      <alignment horizontal="left" vertical="center" wrapText="1"/>
    </xf>
    <xf numFmtId="1" fontId="36" fillId="0" borderId="10" xfId="0" applyNumberFormat="1" applyFont="1" applyBorder="1" applyAlignment="1" applyProtection="1">
      <alignment horizontal="center" vertical="center"/>
      <protection locked="0"/>
    </xf>
    <xf numFmtId="0" fontId="36" fillId="0" borderId="10" xfId="0" applyFont="1" applyFill="1" applyBorder="1" applyAlignment="1" applyProtection="1">
      <alignment horizontal="left" vertical="center"/>
      <protection locked="0"/>
    </xf>
    <xf numFmtId="1" fontId="36" fillId="0" borderId="10" xfId="0" applyNumberFormat="1" applyFont="1" applyFill="1" applyBorder="1" applyAlignment="1">
      <alignment horizontal="left" vertical="center"/>
    </xf>
    <xf numFmtId="0" fontId="36" fillId="0" borderId="10" xfId="0" applyFont="1" applyBorder="1" applyAlignment="1" applyProtection="1">
      <alignment horizontal="left" vertical="center"/>
      <protection locked="0"/>
    </xf>
    <xf numFmtId="1" fontId="36" fillId="0" borderId="10" xfId="0" applyNumberFormat="1" applyFont="1" applyFill="1" applyBorder="1" applyAlignment="1">
      <alignment horizontal="center" vertical="center"/>
    </xf>
    <xf numFmtId="164" fontId="36" fillId="0" borderId="10" xfId="0" applyNumberFormat="1" applyFont="1" applyFill="1" applyBorder="1" applyAlignment="1">
      <alignment horizontal="center" vertical="center"/>
    </xf>
    <xf numFmtId="2" fontId="36" fillId="0" borderId="28" xfId="1" applyNumberFormat="1" applyFont="1" applyBorder="1" applyAlignment="1">
      <alignment horizontal="center" vertical="center" wrapText="1"/>
    </xf>
    <xf numFmtId="2" fontId="36" fillId="0" borderId="10" xfId="1" applyNumberFormat="1" applyFont="1" applyFill="1" applyBorder="1" applyAlignment="1">
      <alignment horizontal="center" vertical="center" wrapText="1"/>
    </xf>
    <xf numFmtId="2" fontId="36" fillId="0" borderId="10" xfId="2" applyNumberFormat="1" applyFont="1" applyBorder="1" applyAlignment="1" applyProtection="1">
      <alignment horizontal="center" vertical="center" wrapText="1"/>
      <protection locked="0"/>
    </xf>
    <xf numFmtId="1" fontId="36" fillId="0" borderId="10" xfId="1" applyNumberFormat="1" applyFont="1" applyBorder="1" applyAlignment="1">
      <alignment horizontal="left" vertical="center"/>
    </xf>
    <xf numFmtId="0" fontId="36" fillId="0" borderId="10" xfId="0" applyFont="1" applyFill="1" applyBorder="1" applyAlignment="1">
      <alignment horizontal="left" vertical="center"/>
    </xf>
    <xf numFmtId="2" fontId="36" fillId="0" borderId="0" xfId="0" applyNumberFormat="1" applyFont="1" applyAlignment="1">
      <alignment horizontal="center" vertical="center"/>
    </xf>
    <xf numFmtId="2" fontId="36" fillId="0" borderId="18" xfId="1" applyNumberFormat="1" applyFont="1" applyFill="1" applyBorder="1" applyAlignment="1">
      <alignment horizontal="center" vertical="center" wrapText="1"/>
    </xf>
    <xf numFmtId="2" fontId="36" fillId="0" borderId="10" xfId="0" applyNumberFormat="1" applyFont="1" applyFill="1" applyBorder="1" applyAlignment="1">
      <alignment horizontal="center" vertical="center"/>
    </xf>
    <xf numFmtId="1" fontId="36" fillId="0" borderId="10" xfId="0" applyNumberFormat="1" applyFont="1" applyFill="1" applyBorder="1" applyAlignment="1">
      <alignment horizontal="center" vertical="center" wrapText="1"/>
    </xf>
    <xf numFmtId="49" fontId="36" fillId="4" borderId="10" xfId="0" applyNumberFormat="1" applyFont="1" applyFill="1" applyBorder="1" applyAlignment="1">
      <alignment horizontal="left" vertical="center"/>
    </xf>
    <xf numFmtId="0" fontId="36" fillId="4" borderId="10" xfId="0" applyFont="1" applyFill="1" applyBorder="1" applyAlignment="1">
      <alignment horizontal="left" vertical="center" wrapText="1"/>
    </xf>
    <xf numFmtId="1" fontId="36" fillId="4" borderId="10" xfId="0" applyNumberFormat="1" applyFont="1" applyFill="1" applyBorder="1" applyAlignment="1" applyProtection="1">
      <alignment horizontal="center" vertical="center"/>
      <protection locked="0"/>
    </xf>
    <xf numFmtId="0" fontId="36" fillId="4" borderId="10" xfId="0" applyFont="1" applyFill="1" applyBorder="1" applyAlignment="1" applyProtection="1">
      <alignment horizontal="center" vertical="center"/>
      <protection locked="0"/>
    </xf>
    <xf numFmtId="1" fontId="36" fillId="4" borderId="10" xfId="0" applyNumberFormat="1" applyFont="1" applyFill="1" applyBorder="1" applyAlignment="1">
      <alignment horizontal="left" vertical="center"/>
    </xf>
    <xf numFmtId="0" fontId="36" fillId="4" borderId="10" xfId="0" applyFont="1" applyFill="1" applyBorder="1" applyAlignment="1" applyProtection="1">
      <alignment horizontal="left" vertical="center"/>
      <protection locked="0"/>
    </xf>
    <xf numFmtId="2" fontId="36" fillId="4" borderId="10" xfId="0" applyNumberFormat="1" applyFont="1" applyFill="1" applyBorder="1" applyAlignment="1">
      <alignment horizontal="center" vertical="center"/>
    </xf>
    <xf numFmtId="0" fontId="36" fillId="0" borderId="10" xfId="1" applyFont="1" applyFill="1" applyBorder="1" applyAlignment="1">
      <alignment horizontal="left" vertical="center"/>
    </xf>
    <xf numFmtId="0" fontId="36" fillId="0" borderId="10" xfId="1" applyFont="1" applyFill="1" applyBorder="1" applyAlignment="1">
      <alignment horizontal="left" vertical="center" wrapText="1"/>
    </xf>
    <xf numFmtId="2" fontId="36" fillId="0" borderId="10" xfId="1" applyNumberFormat="1" applyFont="1" applyFill="1" applyBorder="1" applyAlignment="1">
      <alignment horizontal="center" vertical="center"/>
    </xf>
    <xf numFmtId="1" fontId="36" fillId="0" borderId="10" xfId="1" applyNumberFormat="1" applyFont="1" applyFill="1" applyBorder="1" applyAlignment="1">
      <alignment horizontal="left" vertical="center"/>
    </xf>
    <xf numFmtId="0" fontId="36" fillId="0" borderId="10" xfId="1" applyNumberFormat="1" applyFont="1" applyFill="1" applyBorder="1" applyAlignment="1">
      <alignment horizontal="left" vertical="center"/>
    </xf>
    <xf numFmtId="0" fontId="36" fillId="0" borderId="10" xfId="0" applyFont="1" applyBorder="1" applyAlignment="1" applyProtection="1">
      <alignment horizontal="center" vertical="center"/>
      <protection locked="0"/>
    </xf>
    <xf numFmtId="0" fontId="36" fillId="0" borderId="10" xfId="0" applyFont="1" applyFill="1" applyBorder="1" applyAlignment="1" applyProtection="1">
      <alignment horizontal="center" vertical="center"/>
      <protection locked="0"/>
    </xf>
    <xf numFmtId="1" fontId="3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0" xfId="1" applyFont="1" applyBorder="1" applyAlignment="1">
      <alignment horizontal="left" vertical="center" wrapText="1"/>
    </xf>
    <xf numFmtId="0" fontId="36" fillId="0" borderId="10" xfId="1" applyNumberFormat="1" applyFont="1" applyBorder="1" applyAlignment="1">
      <alignment horizontal="left" vertical="center"/>
    </xf>
    <xf numFmtId="0" fontId="36" fillId="0" borderId="0" xfId="1" applyNumberFormat="1" applyFont="1" applyBorder="1" applyAlignment="1">
      <alignment horizontal="left" vertical="center"/>
    </xf>
    <xf numFmtId="2" fontId="36" fillId="4" borderId="10" xfId="0" applyNumberFormat="1" applyFont="1" applyFill="1" applyBorder="1" applyAlignment="1" applyProtection="1">
      <alignment horizontal="center" vertical="center"/>
      <protection locked="0"/>
    </xf>
    <xf numFmtId="49" fontId="35" fillId="0" borderId="10" xfId="0" applyNumberFormat="1" applyFont="1" applyBorder="1" applyAlignment="1">
      <alignment horizontal="left" vertical="center"/>
    </xf>
    <xf numFmtId="2" fontId="35" fillId="0" borderId="10" xfId="1" applyNumberFormat="1" applyFont="1" applyBorder="1" applyAlignment="1">
      <alignment horizontal="center" vertical="center" wrapText="1"/>
    </xf>
    <xf numFmtId="1" fontId="36" fillId="0" borderId="10" xfId="2" applyNumberFormat="1" applyFont="1" applyBorder="1" applyAlignment="1">
      <alignment horizontal="left" vertical="center"/>
    </xf>
    <xf numFmtId="1" fontId="36" fillId="0" borderId="10" xfId="2" applyNumberFormat="1" applyFont="1" applyBorder="1" applyAlignment="1" applyProtection="1">
      <alignment horizontal="center" vertical="center" wrapText="1"/>
      <protection locked="0"/>
    </xf>
    <xf numFmtId="0" fontId="42" fillId="0" borderId="10" xfId="1" applyNumberFormat="1" applyFont="1" applyBorder="1" applyAlignment="1">
      <alignment horizontal="left" vertical="center"/>
    </xf>
    <xf numFmtId="1" fontId="42" fillId="0" borderId="10" xfId="1" applyNumberFormat="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left" vertical="center" wrapText="1"/>
    </xf>
    <xf numFmtId="2" fontId="42" fillId="0" borderId="10" xfId="1" applyNumberFormat="1" applyFont="1" applyFill="1" applyBorder="1" applyAlignment="1">
      <alignment horizontal="center" vertical="center"/>
    </xf>
    <xf numFmtId="0" fontId="42" fillId="0" borderId="27" xfId="0" applyFont="1" applyFill="1" applyBorder="1" applyAlignment="1">
      <alignment horizontal="left" vertical="center" wrapText="1"/>
    </xf>
    <xf numFmtId="0" fontId="42" fillId="0" borderId="14" xfId="0" applyFont="1" applyBorder="1" applyAlignment="1">
      <alignment horizontal="left" vertical="center" wrapText="1"/>
    </xf>
    <xf numFmtId="0" fontId="42" fillId="0" borderId="11" xfId="1" applyNumberFormat="1" applyFont="1" applyBorder="1" applyAlignment="1">
      <alignment horizontal="left" vertical="center"/>
    </xf>
    <xf numFmtId="1" fontId="42" fillId="0" borderId="11" xfId="1" applyNumberFormat="1" applyFont="1" applyBorder="1" applyAlignment="1">
      <alignment horizontal="left" vertical="center"/>
    </xf>
    <xf numFmtId="0" fontId="42" fillId="0" borderId="0" xfId="0" applyFont="1" applyAlignment="1" applyProtection="1">
      <alignment horizontal="left" vertical="center"/>
      <protection locked="0"/>
    </xf>
    <xf numFmtId="2" fontId="42" fillId="0" borderId="11" xfId="1" applyNumberFormat="1" applyFont="1" applyFill="1" applyBorder="1" applyAlignment="1">
      <alignment horizontal="center" vertical="center"/>
    </xf>
    <xf numFmtId="1" fontId="36" fillId="0" borderId="11" xfId="0" applyNumberFormat="1" applyFont="1" applyFill="1" applyBorder="1" applyAlignment="1" applyProtection="1">
      <alignment horizontal="center" vertical="center"/>
      <protection locked="0"/>
    </xf>
    <xf numFmtId="1" fontId="42" fillId="0" borderId="10" xfId="1" applyNumberFormat="1" applyFont="1" applyBorder="1" applyAlignment="1">
      <alignment horizontal="left" vertical="center"/>
    </xf>
    <xf numFmtId="0" fontId="42" fillId="0" borderId="10" xfId="0" applyFont="1" applyBorder="1" applyAlignment="1" applyProtection="1">
      <alignment horizontal="left" vertical="center"/>
      <protection locked="0"/>
    </xf>
    <xf numFmtId="0" fontId="42" fillId="0" borderId="10" xfId="0" applyFont="1" applyBorder="1" applyAlignment="1">
      <alignment horizontal="left" vertical="center" wrapText="1"/>
    </xf>
    <xf numFmtId="1" fontId="43" fillId="0" borderId="10" xfId="1" applyNumberFormat="1" applyFont="1" applyBorder="1" applyAlignment="1">
      <alignment horizontal="left" vertical="top"/>
    </xf>
    <xf numFmtId="1" fontId="36" fillId="4" borderId="10" xfId="0" applyNumberFormat="1" applyFont="1" applyFill="1" applyBorder="1" applyAlignment="1" applyProtection="1">
      <alignment horizontal="left" vertical="center"/>
      <protection locked="0"/>
    </xf>
    <xf numFmtId="1" fontId="36" fillId="4" borderId="10" xfId="0" applyNumberFormat="1" applyFont="1" applyFill="1" applyBorder="1" applyAlignment="1" applyProtection="1">
      <alignment horizontal="left" vertical="center" wrapText="1"/>
      <protection locked="0"/>
    </xf>
    <xf numFmtId="49" fontId="42" fillId="0" borderId="10" xfId="0" applyNumberFormat="1" applyFont="1" applyBorder="1" applyAlignment="1">
      <alignment horizontal="left" vertical="center"/>
    </xf>
    <xf numFmtId="0" fontId="42" fillId="0" borderId="10" xfId="0" applyFont="1" applyBorder="1" applyAlignment="1">
      <alignment vertical="center" wrapText="1"/>
    </xf>
    <xf numFmtId="0" fontId="42" fillId="0" borderId="10" xfId="1" applyFont="1" applyBorder="1" applyAlignment="1">
      <alignment horizontal="center" vertical="center" wrapText="1"/>
    </xf>
    <xf numFmtId="2" fontId="42" fillId="0" borderId="10" xfId="1" applyNumberFormat="1" applyFont="1" applyBorder="1" applyAlignment="1" applyProtection="1">
      <alignment horizontal="center" vertical="center"/>
      <protection locked="0"/>
    </xf>
    <xf numFmtId="1" fontId="36" fillId="0" borderId="10" xfId="0" applyNumberFormat="1" applyFont="1" applyBorder="1" applyAlignment="1" applyProtection="1">
      <alignment horizontal="center" vertical="center" wrapText="1"/>
      <protection locked="0"/>
    </xf>
    <xf numFmtId="49" fontId="36" fillId="0" borderId="10" xfId="1" applyNumberFormat="1" applyFont="1" applyFill="1" applyBorder="1" applyAlignment="1">
      <alignment horizontal="left" vertical="center" wrapText="1"/>
    </xf>
    <xf numFmtId="0" fontId="42" fillId="0" borderId="18" xfId="0" applyFont="1" applyFill="1" applyBorder="1" applyAlignment="1">
      <alignment vertical="center" wrapText="1"/>
    </xf>
    <xf numFmtId="1" fontId="36" fillId="0" borderId="10" xfId="1" applyNumberFormat="1" applyFont="1" applyFill="1" applyBorder="1" applyAlignment="1" applyProtection="1">
      <alignment horizontal="left" vertical="center" wrapText="1"/>
      <protection locked="0"/>
    </xf>
    <xf numFmtId="2" fontId="42" fillId="0" borderId="10" xfId="1" applyNumberFormat="1" applyFont="1" applyBorder="1" applyAlignment="1">
      <alignment horizontal="center" vertical="center" wrapText="1"/>
    </xf>
    <xf numFmtId="0" fontId="42" fillId="0" borderId="10" xfId="0" applyFont="1" applyFill="1" applyBorder="1" applyAlignment="1">
      <alignment vertical="center" wrapText="1"/>
    </xf>
    <xf numFmtId="0" fontId="36" fillId="0" borderId="10" xfId="0" applyFont="1" applyBorder="1" applyAlignment="1">
      <alignment horizontal="left" vertical="center"/>
    </xf>
    <xf numFmtId="0" fontId="36" fillId="0" borderId="14" xfId="1" applyNumberFormat="1" applyFont="1" applyFill="1" applyBorder="1" applyAlignment="1">
      <alignment horizontal="left" vertical="center"/>
    </xf>
    <xf numFmtId="1" fontId="36" fillId="0" borderId="29" xfId="0" applyNumberFormat="1" applyFont="1" applyBorder="1" applyAlignment="1" applyProtection="1">
      <alignment horizontal="center" vertical="center"/>
      <protection locked="0"/>
    </xf>
    <xf numFmtId="2" fontId="36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36" fillId="0" borderId="10" xfId="2" applyNumberFormat="1" applyFont="1" applyFill="1" applyBorder="1" applyAlignment="1">
      <alignment horizontal="left" vertical="center"/>
    </xf>
    <xf numFmtId="0" fontId="44" fillId="0" borderId="10" xfId="0" applyFont="1" applyFill="1" applyBorder="1" applyAlignment="1">
      <alignment vertical="center"/>
    </xf>
    <xf numFmtId="49" fontId="36" fillId="0" borderId="10" xfId="1" applyNumberFormat="1" applyFont="1" applyFill="1" applyBorder="1" applyAlignment="1">
      <alignment horizontal="center" vertical="top" wrapText="1"/>
    </xf>
    <xf numFmtId="0" fontId="36" fillId="0" borderId="10" xfId="0" applyFont="1" applyBorder="1" applyAlignment="1">
      <alignment horizontal="center" vertical="center"/>
    </xf>
    <xf numFmtId="1" fontId="36" fillId="0" borderId="18" xfId="0" applyNumberFormat="1" applyFont="1" applyFill="1" applyBorder="1" applyAlignment="1">
      <alignment horizontal="left" vertical="center"/>
    </xf>
    <xf numFmtId="1" fontId="36" fillId="0" borderId="10" xfId="1" applyNumberFormat="1" applyFont="1" applyFill="1" applyBorder="1" applyAlignment="1" applyProtection="1">
      <alignment horizontal="center" vertical="top"/>
      <protection locked="0"/>
    </xf>
    <xf numFmtId="1" fontId="36" fillId="0" borderId="10" xfId="1" applyNumberFormat="1" applyFont="1" applyFill="1" applyBorder="1" applyAlignment="1" applyProtection="1">
      <alignment horizontal="center" vertical="top" wrapText="1"/>
      <protection locked="0"/>
    </xf>
    <xf numFmtId="2" fontId="36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36" fillId="0" borderId="10" xfId="3" applyFont="1" applyBorder="1" applyAlignment="1">
      <alignment horizontal="left" vertical="center"/>
    </xf>
    <xf numFmtId="0" fontId="36" fillId="0" borderId="14" xfId="3" applyFont="1" applyBorder="1" applyAlignment="1">
      <alignment horizontal="left" vertical="center"/>
    </xf>
    <xf numFmtId="0" fontId="45" fillId="11" borderId="6" xfId="8" applyFont="1" applyBorder="1" applyAlignment="1">
      <alignment horizontal="center" vertical="center" wrapText="1"/>
    </xf>
    <xf numFmtId="2" fontId="31" fillId="0" borderId="4" xfId="1" applyNumberFormat="1" applyFont="1" applyBorder="1" applyAlignment="1">
      <alignment horizontal="right"/>
    </xf>
    <xf numFmtId="0" fontId="46" fillId="0" borderId="0" xfId="6" applyFont="1" applyAlignment="1">
      <alignment horizontal="left" vertical="center" readingOrder="1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left" vertical="center"/>
    </xf>
    <xf numFmtId="0" fontId="47" fillId="0" borderId="4" xfId="1" applyFont="1" applyBorder="1" applyAlignment="1">
      <alignment horizontal="left" vertical="center"/>
    </xf>
    <xf numFmtId="2" fontId="4" fillId="0" borderId="4" xfId="1" applyNumberFormat="1" applyBorder="1" applyAlignment="1">
      <alignment horizontal="right"/>
    </xf>
    <xf numFmtId="9" fontId="31" fillId="0" borderId="4" xfId="7" applyFont="1" applyFill="1" applyBorder="1" applyAlignment="1">
      <alignment horizontal="right"/>
    </xf>
    <xf numFmtId="0" fontId="31" fillId="0" borderId="4" xfId="7" applyNumberFormat="1" applyFont="1" applyFill="1" applyBorder="1" applyAlignment="1">
      <alignment horizontal="right"/>
    </xf>
    <xf numFmtId="0" fontId="7" fillId="4" borderId="1" xfId="1" applyFont="1" applyFill="1" applyBorder="1" applyAlignment="1">
      <alignment horizontal="center" wrapText="1"/>
    </xf>
    <xf numFmtId="14" fontId="7" fillId="0" borderId="1" xfId="1" applyNumberFormat="1" applyFont="1" applyBorder="1"/>
    <xf numFmtId="0" fontId="4" fillId="4" borderId="1" xfId="1" applyFill="1" applyBorder="1" applyAlignment="1">
      <alignment horizontal="center" vertical="center"/>
    </xf>
    <xf numFmtId="0" fontId="48" fillId="4" borderId="1" xfId="1" applyFont="1" applyFill="1" applyBorder="1" applyAlignment="1">
      <alignment horizontal="center" vertical="center" wrapText="1"/>
    </xf>
    <xf numFmtId="0" fontId="32" fillId="4" borderId="1" xfId="1" applyFont="1" applyFill="1" applyBorder="1" applyAlignment="1">
      <alignment horizontal="center" vertical="center"/>
    </xf>
    <xf numFmtId="0" fontId="49" fillId="4" borderId="1" xfId="1" applyFont="1" applyFill="1" applyBorder="1" applyAlignment="1">
      <alignment horizontal="center" vertical="center"/>
    </xf>
    <xf numFmtId="0" fontId="39" fillId="0" borderId="0" xfId="6"/>
    <xf numFmtId="1" fontId="50" fillId="12" borderId="33" xfId="1" applyNumberFormat="1" applyFont="1" applyFill="1" applyBorder="1" applyAlignment="1">
      <alignment horizontal="center" vertical="top" wrapText="1"/>
    </xf>
    <xf numFmtId="1" fontId="51" fillId="12" borderId="33" xfId="1" applyNumberFormat="1" applyFont="1" applyFill="1" applyBorder="1" applyAlignment="1">
      <alignment horizontal="center" vertical="center" wrapText="1"/>
    </xf>
    <xf numFmtId="0" fontId="51" fillId="12" borderId="34" xfId="1" applyFont="1" applyFill="1" applyBorder="1" applyAlignment="1">
      <alignment horizontal="center" vertical="center" wrapText="1"/>
    </xf>
    <xf numFmtId="49" fontId="51" fillId="12" borderId="34" xfId="1" applyNumberFormat="1" applyFont="1" applyFill="1" applyBorder="1" applyAlignment="1">
      <alignment horizontal="center" vertical="center" wrapText="1"/>
    </xf>
    <xf numFmtId="0" fontId="32" fillId="13" borderId="34" xfId="1" applyFont="1" applyFill="1" applyBorder="1" applyAlignment="1">
      <alignment horizontal="center" vertical="center" wrapText="1"/>
    </xf>
    <xf numFmtId="0" fontId="51" fillId="13" borderId="34" xfId="1" applyFont="1" applyFill="1" applyBorder="1" applyAlignment="1">
      <alignment horizontal="center" vertical="center" wrapText="1"/>
    </xf>
    <xf numFmtId="0" fontId="52" fillId="12" borderId="34" xfId="1" applyFont="1" applyFill="1" applyBorder="1" applyAlignment="1">
      <alignment horizontal="center" vertical="center" wrapText="1"/>
    </xf>
    <xf numFmtId="0" fontId="51" fillId="12" borderId="35" xfId="1" applyFont="1" applyFill="1" applyBorder="1" applyAlignment="1">
      <alignment horizontal="center" vertical="center" wrapText="1"/>
    </xf>
    <xf numFmtId="0" fontId="48" fillId="11" borderId="36" xfId="8" applyFont="1" applyBorder="1" applyAlignment="1">
      <alignment horizontal="center" vertical="center" wrapText="1"/>
    </xf>
    <xf numFmtId="1" fontId="7" fillId="14" borderId="4" xfId="1" applyNumberFormat="1" applyFont="1" applyFill="1" applyBorder="1" applyAlignment="1" applyProtection="1">
      <alignment horizontal="left"/>
      <protection locked="0"/>
    </xf>
    <xf numFmtId="1" fontId="32" fillId="14" borderId="4" xfId="1" applyNumberFormat="1" applyFont="1" applyFill="1" applyBorder="1" applyAlignment="1" applyProtection="1">
      <alignment horizontal="left"/>
      <protection locked="0"/>
    </xf>
    <xf numFmtId="49" fontId="49" fillId="14" borderId="4" xfId="1" applyNumberFormat="1" applyFont="1" applyFill="1" applyBorder="1" applyAlignment="1">
      <alignment horizontal="left" vertical="top"/>
    </xf>
    <xf numFmtId="49" fontId="32" fillId="14" borderId="4" xfId="1" applyNumberFormat="1" applyFont="1" applyFill="1" applyBorder="1" applyAlignment="1" applyProtection="1">
      <alignment horizontal="left" wrapText="1"/>
      <protection locked="0"/>
    </xf>
    <xf numFmtId="49" fontId="32" fillId="14" borderId="4" xfId="1" applyNumberFormat="1" applyFont="1" applyFill="1" applyBorder="1" applyAlignment="1" applyProtection="1">
      <alignment horizontal="center" vertical="center" wrapText="1"/>
      <protection locked="0"/>
    </xf>
    <xf numFmtId="2" fontId="48" fillId="14" borderId="4" xfId="1" applyNumberFormat="1" applyFont="1" applyFill="1" applyBorder="1" applyAlignment="1" applyProtection="1">
      <alignment horizontal="right" vertical="center" wrapText="1"/>
      <protection locked="0"/>
    </xf>
    <xf numFmtId="9" fontId="53" fillId="14" borderId="4" xfId="7" applyFont="1" applyFill="1" applyBorder="1" applyAlignment="1" applyProtection="1">
      <alignment horizontal="right" vertical="center" wrapText="1"/>
      <protection locked="0"/>
    </xf>
    <xf numFmtId="49" fontId="32" fillId="14" borderId="4" xfId="1" applyNumberFormat="1" applyFont="1" applyFill="1" applyBorder="1" applyAlignment="1" applyProtection="1">
      <alignment horizontal="center"/>
      <protection locked="0"/>
    </xf>
    <xf numFmtId="49" fontId="32" fillId="14" borderId="7" xfId="1" applyNumberFormat="1" applyFont="1" applyFill="1" applyBorder="1" applyAlignment="1" applyProtection="1">
      <alignment horizontal="center"/>
      <protection locked="0"/>
    </xf>
    <xf numFmtId="1" fontId="54" fillId="12" borderId="0" xfId="1" applyNumberFormat="1" applyFont="1" applyFill="1" applyAlignment="1">
      <alignment horizontal="left" vertical="top"/>
    </xf>
    <xf numFmtId="1" fontId="55" fillId="12" borderId="0" xfId="1" applyNumberFormat="1" applyFont="1" applyFill="1" applyAlignment="1" applyProtection="1">
      <alignment horizontal="left" vertical="top"/>
      <protection locked="0"/>
    </xf>
    <xf numFmtId="49" fontId="55" fillId="12" borderId="0" xfId="1" applyNumberFormat="1" applyFont="1" applyFill="1" applyAlignment="1" applyProtection="1">
      <alignment horizontal="left" vertical="top"/>
      <protection locked="0"/>
    </xf>
    <xf numFmtId="0" fontId="55" fillId="12" borderId="0" xfId="1" applyFont="1" applyFill="1" applyAlignment="1" applyProtection="1">
      <alignment horizontal="left" vertical="top" wrapText="1"/>
      <protection locked="0"/>
    </xf>
    <xf numFmtId="0" fontId="55" fillId="12" borderId="0" xfId="1" applyFont="1" applyFill="1" applyAlignment="1" applyProtection="1">
      <alignment horizontal="center" vertical="center" wrapText="1"/>
      <protection locked="0"/>
    </xf>
    <xf numFmtId="2" fontId="48" fillId="12" borderId="0" xfId="1" applyNumberFormat="1" applyFont="1" applyFill="1" applyAlignment="1" applyProtection="1">
      <alignment horizontal="right" vertical="center" wrapText="1"/>
      <protection locked="0"/>
    </xf>
    <xf numFmtId="9" fontId="55" fillId="12" borderId="0" xfId="7" applyFont="1" applyFill="1" applyBorder="1" applyAlignment="1" applyProtection="1">
      <alignment horizontal="right" vertical="center" wrapText="1"/>
      <protection locked="0"/>
    </xf>
    <xf numFmtId="0" fontId="53" fillId="12" borderId="0" xfId="1" applyFont="1" applyFill="1" applyAlignment="1" applyProtection="1">
      <alignment horizontal="center" vertical="top"/>
      <protection locked="0"/>
    </xf>
    <xf numFmtId="1" fontId="53" fillId="12" borderId="0" xfId="1" applyNumberFormat="1" applyFont="1" applyFill="1" applyAlignment="1" applyProtection="1">
      <alignment horizontal="center" vertical="top"/>
      <protection locked="0"/>
    </xf>
    <xf numFmtId="0" fontId="53" fillId="12" borderId="6" xfId="1" applyFont="1" applyFill="1" applyBorder="1" applyAlignment="1" applyProtection="1">
      <alignment horizontal="center" vertical="top"/>
      <protection locked="0"/>
    </xf>
    <xf numFmtId="1" fontId="56" fillId="0" borderId="0" xfId="1" applyNumberFormat="1" applyFont="1" applyAlignment="1">
      <alignment horizontal="left" vertical="top"/>
    </xf>
    <xf numFmtId="1" fontId="56" fillId="0" borderId="37" xfId="1" applyNumberFormat="1" applyFont="1" applyBorder="1" applyAlignment="1">
      <alignment horizontal="left" vertical="top"/>
    </xf>
    <xf numFmtId="49" fontId="56" fillId="0" borderId="0" xfId="1" applyNumberFormat="1" applyFont="1" applyAlignment="1">
      <alignment horizontal="left" vertical="top"/>
    </xf>
    <xf numFmtId="0" fontId="56" fillId="0" borderId="28" xfId="1" applyFont="1" applyBorder="1" applyAlignment="1">
      <alignment horizontal="left" vertical="top" wrapText="1"/>
    </xf>
    <xf numFmtId="0" fontId="56" fillId="0" borderId="28" xfId="1" applyFont="1" applyBorder="1" applyAlignment="1">
      <alignment horizontal="center" vertical="center" wrapText="1"/>
    </xf>
    <xf numFmtId="165" fontId="49" fillId="0" borderId="28" xfId="13" applyFont="1" applyBorder="1" applyAlignment="1">
      <alignment horizontal="right" vertical="center" wrapText="1"/>
    </xf>
    <xf numFmtId="9" fontId="56" fillId="0" borderId="28" xfId="7" applyFont="1" applyBorder="1" applyAlignment="1">
      <alignment horizontal="right" vertical="center" wrapText="1"/>
    </xf>
    <xf numFmtId="43" fontId="56" fillId="0" borderId="28" xfId="11" applyFont="1" applyBorder="1" applyAlignment="1">
      <alignment horizontal="right" vertical="center" wrapText="1"/>
    </xf>
    <xf numFmtId="2" fontId="56" fillId="0" borderId="28" xfId="1" applyNumberFormat="1" applyFont="1" applyBorder="1" applyAlignment="1" applyProtection="1">
      <alignment horizontal="center" vertical="top"/>
      <protection locked="0"/>
    </xf>
    <xf numFmtId="1" fontId="56" fillId="0" borderId="28" xfId="1" applyNumberFormat="1" applyFont="1" applyBorder="1" applyAlignment="1" applyProtection="1">
      <alignment horizontal="center" vertical="top"/>
      <protection locked="0"/>
    </xf>
    <xf numFmtId="166" fontId="56" fillId="0" borderId="28" xfId="1" applyNumberFormat="1" applyFont="1" applyBorder="1" applyAlignment="1" applyProtection="1">
      <alignment horizontal="center" vertical="top"/>
      <protection locked="0"/>
    </xf>
    <xf numFmtId="2" fontId="56" fillId="0" borderId="28" xfId="1" applyNumberFormat="1" applyFont="1" applyBorder="1" applyAlignment="1" applyProtection="1">
      <alignment horizontal="center" vertical="top" wrapText="1"/>
      <protection locked="0"/>
    </xf>
    <xf numFmtId="2" fontId="56" fillId="0" borderId="28" xfId="1" applyNumberFormat="1" applyFont="1" applyBorder="1" applyAlignment="1" applyProtection="1">
      <alignment horizontal="center" vertical="center"/>
      <protection locked="0"/>
    </xf>
    <xf numFmtId="1" fontId="56" fillId="0" borderId="6" xfId="1" applyNumberFormat="1" applyFont="1" applyBorder="1" applyAlignment="1">
      <alignment horizontal="center" vertical="top"/>
    </xf>
    <xf numFmtId="1" fontId="56" fillId="0" borderId="38" xfId="1" applyNumberFormat="1" applyFont="1" applyBorder="1" applyAlignment="1">
      <alignment horizontal="center" vertical="top"/>
    </xf>
    <xf numFmtId="0" fontId="57" fillId="11" borderId="36" xfId="8" applyFont="1" applyBorder="1" applyAlignment="1">
      <alignment horizontal="center" vertical="center" wrapText="1"/>
    </xf>
    <xf numFmtId="0" fontId="4" fillId="0" borderId="0" xfId="1" applyAlignment="1" applyProtection="1">
      <alignment horizontal="center"/>
      <protection locked="0"/>
    </xf>
    <xf numFmtId="14" fontId="48" fillId="11" borderId="36" xfId="8" applyNumberFormat="1" applyFont="1" applyBorder="1" applyAlignment="1">
      <alignment horizontal="center" vertical="center" wrapText="1"/>
    </xf>
    <xf numFmtId="1" fontId="49" fillId="0" borderId="0" xfId="1" applyNumberFormat="1" applyFont="1" applyAlignment="1">
      <alignment horizontal="left" vertical="top"/>
    </xf>
    <xf numFmtId="1" fontId="49" fillId="0" borderId="37" xfId="1" applyNumberFormat="1" applyFont="1" applyBorder="1" applyAlignment="1">
      <alignment horizontal="left" vertical="top"/>
    </xf>
    <xf numFmtId="49" fontId="49" fillId="0" borderId="0" xfId="1" applyNumberFormat="1" applyFont="1" applyAlignment="1">
      <alignment horizontal="left" vertical="top"/>
    </xf>
    <xf numFmtId="0" fontId="49" fillId="0" borderId="28" xfId="1" applyFont="1" applyBorder="1" applyAlignment="1">
      <alignment horizontal="left" vertical="top" wrapText="1"/>
    </xf>
    <xf numFmtId="0" fontId="49" fillId="0" borderId="28" xfId="1" applyFont="1" applyBorder="1" applyAlignment="1">
      <alignment horizontal="center" vertical="center" wrapText="1"/>
    </xf>
    <xf numFmtId="2" fontId="49" fillId="0" borderId="28" xfId="1" applyNumberFormat="1" applyFont="1" applyBorder="1" applyAlignment="1" applyProtection="1">
      <alignment horizontal="center" vertical="top"/>
      <protection locked="0"/>
    </xf>
    <xf numFmtId="1" fontId="49" fillId="0" borderId="28" xfId="1" applyNumberFormat="1" applyFont="1" applyBorder="1" applyAlignment="1" applyProtection="1">
      <alignment horizontal="center" vertical="top"/>
      <protection locked="0"/>
    </xf>
    <xf numFmtId="166" fontId="49" fillId="0" borderId="28" xfId="1" applyNumberFormat="1" applyFont="1" applyBorder="1" applyAlignment="1" applyProtection="1">
      <alignment horizontal="center" vertical="top"/>
      <protection locked="0"/>
    </xf>
    <xf numFmtId="2" fontId="49" fillId="0" borderId="28" xfId="1" applyNumberFormat="1" applyFont="1" applyBorder="1" applyAlignment="1" applyProtection="1">
      <alignment horizontal="center" vertical="top" wrapText="1"/>
      <protection locked="0"/>
    </xf>
    <xf numFmtId="2" fontId="49" fillId="0" borderId="28" xfId="1" applyNumberFormat="1" applyFont="1" applyBorder="1" applyAlignment="1" applyProtection="1">
      <alignment horizontal="center" vertical="center"/>
      <protection locked="0"/>
    </xf>
    <xf numFmtId="1" fontId="49" fillId="0" borderId="6" xfId="1" applyNumberFormat="1" applyFont="1" applyBorder="1" applyAlignment="1">
      <alignment horizontal="center" vertical="top"/>
    </xf>
    <xf numFmtId="1" fontId="49" fillId="0" borderId="38" xfId="1" applyNumberFormat="1" applyFont="1" applyBorder="1" applyAlignment="1">
      <alignment horizontal="center" vertical="top"/>
    </xf>
    <xf numFmtId="0" fontId="56" fillId="0" borderId="0" xfId="1" applyFont="1" applyAlignment="1">
      <alignment horizontal="left" vertical="top" wrapText="1"/>
    </xf>
    <xf numFmtId="0" fontId="56" fillId="0" borderId="37" xfId="1" applyFont="1" applyBorder="1" applyAlignment="1">
      <alignment horizontal="left" vertical="top" wrapText="1"/>
    </xf>
    <xf numFmtId="49" fontId="56" fillId="0" borderId="28" xfId="1" applyNumberFormat="1" applyFont="1" applyBorder="1" applyAlignment="1">
      <alignment horizontal="left" vertical="top" wrapText="1"/>
    </xf>
    <xf numFmtId="0" fontId="56" fillId="0" borderId="28" xfId="1" applyFont="1" applyBorder="1" applyAlignment="1">
      <alignment horizontal="center" vertical="top" wrapText="1"/>
    </xf>
    <xf numFmtId="1" fontId="56" fillId="0" borderId="38" xfId="1" applyNumberFormat="1" applyFont="1" applyBorder="1" applyAlignment="1">
      <alignment horizontal="center" vertical="top" wrapText="1"/>
    </xf>
    <xf numFmtId="1" fontId="58" fillId="12" borderId="0" xfId="1" applyNumberFormat="1" applyFont="1" applyFill="1" applyAlignment="1">
      <alignment horizontal="left" vertical="top"/>
    </xf>
    <xf numFmtId="0" fontId="48" fillId="12" borderId="0" xfId="1" applyFont="1" applyFill="1" applyAlignment="1" applyProtection="1">
      <alignment horizontal="left" vertical="top" wrapText="1"/>
      <protection locked="0"/>
    </xf>
    <xf numFmtId="49" fontId="48" fillId="12" borderId="0" xfId="1" applyNumberFormat="1" applyFont="1" applyFill="1" applyAlignment="1" applyProtection="1">
      <alignment horizontal="left" vertical="top" wrapText="1"/>
      <protection locked="0"/>
    </xf>
    <xf numFmtId="0" fontId="48" fillId="12" borderId="0" xfId="1" applyFont="1" applyFill="1" applyAlignment="1" applyProtection="1">
      <alignment horizontal="center" vertical="center" wrapText="1"/>
      <protection locked="0"/>
    </xf>
    <xf numFmtId="165" fontId="48" fillId="12" borderId="0" xfId="13" applyFont="1" applyFill="1" applyBorder="1" applyAlignment="1" applyProtection="1">
      <alignment horizontal="right" vertical="center" wrapText="1"/>
      <protection locked="0"/>
    </xf>
    <xf numFmtId="9" fontId="48" fillId="12" borderId="0" xfId="7" applyFont="1" applyFill="1" applyBorder="1" applyAlignment="1" applyProtection="1">
      <alignment horizontal="right" vertical="center" wrapText="1"/>
      <protection locked="0"/>
    </xf>
    <xf numFmtId="2" fontId="32" fillId="12" borderId="0" xfId="1" applyNumberFormat="1" applyFont="1" applyFill="1" applyAlignment="1" applyProtection="1">
      <alignment horizontal="center" vertical="top"/>
      <protection locked="0"/>
    </xf>
    <xf numFmtId="1" fontId="32" fillId="12" borderId="0" xfId="1" applyNumberFormat="1" applyFont="1" applyFill="1" applyAlignment="1" applyProtection="1">
      <alignment horizontal="center" vertical="top"/>
      <protection locked="0"/>
    </xf>
    <xf numFmtId="166" fontId="32" fillId="12" borderId="0" xfId="1" applyNumberFormat="1" applyFont="1" applyFill="1" applyAlignment="1" applyProtection="1">
      <alignment horizontal="center" vertical="top"/>
      <protection locked="0"/>
    </xf>
    <xf numFmtId="2" fontId="32" fillId="12" borderId="0" xfId="1" applyNumberFormat="1" applyFont="1" applyFill="1" applyAlignment="1" applyProtection="1">
      <alignment horizontal="center" vertical="top" wrapText="1"/>
      <protection locked="0"/>
    </xf>
    <xf numFmtId="0" fontId="32" fillId="12" borderId="0" xfId="1" applyFont="1" applyFill="1" applyAlignment="1" applyProtection="1">
      <alignment horizontal="center" vertical="top"/>
      <protection locked="0"/>
    </xf>
    <xf numFmtId="0" fontId="32" fillId="12" borderId="0" xfId="1" applyFont="1" applyFill="1" applyAlignment="1" applyProtection="1">
      <alignment horizontal="center" vertical="center"/>
      <protection locked="0"/>
    </xf>
    <xf numFmtId="0" fontId="32" fillId="12" borderId="6" xfId="1" applyFont="1" applyFill="1" applyBorder="1" applyAlignment="1" applyProtection="1">
      <alignment horizontal="center" vertical="top"/>
      <protection locked="0"/>
    </xf>
    <xf numFmtId="0" fontId="49" fillId="0" borderId="0" xfId="1" applyFont="1" applyAlignment="1">
      <alignment horizontal="left" vertical="top" wrapText="1"/>
    </xf>
    <xf numFmtId="0" fontId="49" fillId="0" borderId="37" xfId="1" applyFont="1" applyBorder="1" applyAlignment="1">
      <alignment horizontal="left" vertical="top" wrapText="1"/>
    </xf>
    <xf numFmtId="49" fontId="49" fillId="0" borderId="28" xfId="1" applyNumberFormat="1" applyFont="1" applyBorder="1" applyAlignment="1">
      <alignment horizontal="left" vertical="top" wrapText="1"/>
    </xf>
    <xf numFmtId="165" fontId="49" fillId="0" borderId="28" xfId="13" applyFont="1" applyFill="1" applyBorder="1" applyAlignment="1">
      <alignment horizontal="right" vertical="center" wrapText="1"/>
    </xf>
    <xf numFmtId="0" fontId="49" fillId="0" borderId="28" xfId="1" applyFont="1" applyBorder="1" applyAlignment="1">
      <alignment horizontal="center" vertical="top" wrapText="1"/>
    </xf>
    <xf numFmtId="1" fontId="49" fillId="0" borderId="38" xfId="1" applyNumberFormat="1" applyFont="1" applyBorder="1" applyAlignment="1">
      <alignment horizontal="center" vertical="top" wrapText="1"/>
    </xf>
    <xf numFmtId="49" fontId="55" fillId="12" borderId="0" xfId="1" applyNumberFormat="1" applyFont="1" applyFill="1" applyAlignment="1" applyProtection="1">
      <alignment horizontal="left" vertical="top" wrapText="1"/>
      <protection locked="0"/>
    </xf>
    <xf numFmtId="2" fontId="53" fillId="12" borderId="0" xfId="1" applyNumberFormat="1" applyFont="1" applyFill="1" applyAlignment="1" applyProtection="1">
      <alignment horizontal="center" vertical="top"/>
      <protection locked="0"/>
    </xf>
    <xf numFmtId="166" fontId="53" fillId="12" borderId="0" xfId="1" applyNumberFormat="1" applyFont="1" applyFill="1" applyAlignment="1" applyProtection="1">
      <alignment horizontal="center" vertical="top"/>
      <protection locked="0"/>
    </xf>
    <xf numFmtId="2" fontId="53" fillId="12" borderId="0" xfId="1" applyNumberFormat="1" applyFont="1" applyFill="1" applyAlignment="1" applyProtection="1">
      <alignment horizontal="center" vertical="top" wrapText="1"/>
      <protection locked="0"/>
    </xf>
    <xf numFmtId="0" fontId="53" fillId="12" borderId="0" xfId="1" applyFont="1" applyFill="1" applyAlignment="1" applyProtection="1">
      <alignment horizontal="center" vertical="center"/>
      <protection locked="0"/>
    </xf>
    <xf numFmtId="0" fontId="56" fillId="0" borderId="0" xfId="1" applyFont="1" applyAlignment="1">
      <alignment horizontal="center" vertical="center" wrapText="1"/>
    </xf>
    <xf numFmtId="0" fontId="56" fillId="0" borderId="0" xfId="1" applyFont="1" applyAlignment="1">
      <alignment horizontal="center" vertical="top" wrapText="1"/>
    </xf>
    <xf numFmtId="166" fontId="56" fillId="0" borderId="0" xfId="1" applyNumberFormat="1" applyFont="1" applyAlignment="1">
      <alignment horizontal="center" vertical="top" wrapText="1"/>
    </xf>
    <xf numFmtId="2" fontId="56" fillId="0" borderId="0" xfId="1" applyNumberFormat="1" applyFont="1" applyAlignment="1" applyProtection="1">
      <alignment horizontal="center" vertical="top" wrapText="1"/>
      <protection locked="0"/>
    </xf>
    <xf numFmtId="2" fontId="56" fillId="0" borderId="0" xfId="1" applyNumberFormat="1" applyFont="1" applyAlignment="1" applyProtection="1">
      <alignment horizontal="center" vertical="top"/>
      <protection locked="0"/>
    </xf>
    <xf numFmtId="2" fontId="56" fillId="0" borderId="0" xfId="1" applyNumberFormat="1" applyFont="1" applyAlignment="1" applyProtection="1">
      <alignment horizontal="center" vertical="center"/>
      <protection locked="0"/>
    </xf>
    <xf numFmtId="0" fontId="53" fillId="12" borderId="0" xfId="1" applyFont="1" applyFill="1" applyAlignment="1" applyProtection="1">
      <alignment horizontal="center" vertical="top" wrapText="1"/>
      <protection locked="0"/>
    </xf>
    <xf numFmtId="49" fontId="56" fillId="0" borderId="28" xfId="1" applyNumberFormat="1" applyFont="1" applyBorder="1" applyAlignment="1" applyProtection="1">
      <alignment horizontal="center" vertical="center"/>
      <protection locked="0"/>
    </xf>
    <xf numFmtId="166" fontId="56" fillId="0" borderId="28" xfId="1" applyNumberFormat="1" applyFont="1" applyBorder="1" applyAlignment="1">
      <alignment horizontal="center" vertical="top" wrapText="1"/>
    </xf>
    <xf numFmtId="49" fontId="49" fillId="0" borderId="28" xfId="1" applyNumberFormat="1" applyFont="1" applyBorder="1" applyAlignment="1" applyProtection="1">
      <alignment horizontal="center" vertical="center"/>
      <protection locked="0"/>
    </xf>
    <xf numFmtId="2" fontId="59" fillId="0" borderId="28" xfId="1" applyNumberFormat="1" applyFont="1" applyBorder="1" applyAlignment="1" applyProtection="1">
      <alignment horizontal="center" vertical="top"/>
      <protection locked="0"/>
    </xf>
    <xf numFmtId="166" fontId="55" fillId="12" borderId="0" xfId="1" applyNumberFormat="1" applyFont="1" applyFill="1" applyAlignment="1" applyProtection="1">
      <alignment horizontal="left" vertical="top" wrapText="1"/>
      <protection locked="0"/>
    </xf>
    <xf numFmtId="1" fontId="56" fillId="0" borderId="38" xfId="1" applyNumberFormat="1" applyFont="1" applyBorder="1" applyAlignment="1" applyProtection="1">
      <alignment horizontal="center" vertical="center"/>
      <protection locked="0"/>
    </xf>
    <xf numFmtId="165" fontId="49" fillId="0" borderId="28" xfId="13" applyFont="1" applyBorder="1" applyAlignment="1">
      <alignment horizontal="center" vertical="center" wrapText="1"/>
    </xf>
    <xf numFmtId="2" fontId="49" fillId="0" borderId="0" xfId="1" applyNumberFormat="1" applyFont="1" applyAlignment="1" applyProtection="1">
      <alignment horizontal="center" vertical="top"/>
      <protection locked="0"/>
    </xf>
    <xf numFmtId="1" fontId="49" fillId="0" borderId="6" xfId="1" applyNumberFormat="1" applyFont="1" applyBorder="1" applyAlignment="1" applyProtection="1">
      <alignment horizontal="center" vertical="center"/>
      <protection locked="0"/>
    </xf>
    <xf numFmtId="0" fontId="4" fillId="0" borderId="0" xfId="6" applyFont="1"/>
    <xf numFmtId="166" fontId="56" fillId="0" borderId="28" xfId="1" applyNumberFormat="1" applyFont="1" applyBorder="1" applyAlignment="1" applyProtection="1">
      <alignment horizontal="center" vertical="center"/>
      <protection locked="0"/>
    </xf>
    <xf numFmtId="49" fontId="56" fillId="0" borderId="28" xfId="1" applyNumberFormat="1" applyFont="1" applyBorder="1" applyAlignment="1" applyProtection="1">
      <alignment horizontal="center" vertical="center" wrapText="1"/>
      <protection locked="0"/>
    </xf>
    <xf numFmtId="2" fontId="56" fillId="0" borderId="37" xfId="1" applyNumberFormat="1" applyFont="1" applyBorder="1" applyAlignment="1">
      <alignment horizontal="left" vertical="top" wrapText="1"/>
    </xf>
    <xf numFmtId="2" fontId="56" fillId="0" borderId="28" xfId="1" applyNumberFormat="1" applyFont="1" applyBorder="1" applyAlignment="1">
      <alignment horizontal="left" vertical="top" wrapText="1"/>
    </xf>
    <xf numFmtId="2" fontId="56" fillId="0" borderId="28" xfId="1" applyNumberFormat="1" applyFont="1" applyBorder="1" applyAlignment="1">
      <alignment horizontal="center" vertical="top" wrapText="1"/>
    </xf>
    <xf numFmtId="1" fontId="56" fillId="0" borderId="28" xfId="1" applyNumberFormat="1" applyFont="1" applyBorder="1" applyAlignment="1">
      <alignment horizontal="center" vertical="top" wrapText="1"/>
    </xf>
    <xf numFmtId="49" fontId="56" fillId="0" borderId="28" xfId="1" applyNumberFormat="1" applyFont="1" applyBorder="1" applyAlignment="1">
      <alignment horizontal="center" vertical="top" wrapText="1"/>
    </xf>
    <xf numFmtId="1" fontId="56" fillId="0" borderId="28" xfId="1" applyNumberFormat="1" applyFont="1" applyBorder="1" applyAlignment="1" applyProtection="1">
      <alignment horizontal="center" vertical="center"/>
      <protection locked="0"/>
    </xf>
    <xf numFmtId="0" fontId="49" fillId="0" borderId="0" xfId="1" applyFont="1" applyAlignment="1">
      <alignment horizontal="left" vertical="top"/>
    </xf>
    <xf numFmtId="2" fontId="49" fillId="0" borderId="28" xfId="1" applyNumberFormat="1" applyFont="1" applyBorder="1" applyAlignment="1" applyProtection="1">
      <alignment horizontal="left" vertical="top" wrapText="1"/>
      <protection locked="0"/>
    </xf>
    <xf numFmtId="2" fontId="49" fillId="0" borderId="0" xfId="1" applyNumberFormat="1" applyFont="1" applyAlignment="1" applyProtection="1">
      <alignment horizontal="center" vertical="center" wrapText="1"/>
      <protection locked="0"/>
    </xf>
    <xf numFmtId="0" fontId="48" fillId="11" borderId="0" xfId="8" applyFont="1" applyBorder="1" applyAlignment="1">
      <alignment horizontal="center" vertical="center" wrapText="1"/>
    </xf>
    <xf numFmtId="0" fontId="49" fillId="0" borderId="28" xfId="1" applyFont="1" applyBorder="1" applyAlignment="1" applyProtection="1">
      <alignment horizontal="left" vertical="top"/>
      <protection locked="0"/>
    </xf>
    <xf numFmtId="1" fontId="49" fillId="0" borderId="28" xfId="1" applyNumberFormat="1" applyFont="1" applyBorder="1" applyAlignment="1">
      <alignment horizontal="center" vertical="top"/>
    </xf>
    <xf numFmtId="49" fontId="49" fillId="0" borderId="28" xfId="1" applyNumberFormat="1" applyFont="1" applyBorder="1" applyAlignment="1">
      <alignment horizontal="center" vertical="top"/>
    </xf>
    <xf numFmtId="0" fontId="49" fillId="0" borderId="38" xfId="1" applyFont="1" applyBorder="1" applyAlignment="1">
      <alignment horizontal="center" vertical="top" wrapText="1"/>
    </xf>
    <xf numFmtId="1" fontId="49" fillId="0" borderId="0" xfId="1" applyNumberFormat="1" applyFont="1" applyAlignment="1" applyProtection="1">
      <alignment horizontal="center" vertical="top"/>
      <protection locked="0"/>
    </xf>
    <xf numFmtId="1" fontId="49" fillId="0" borderId="0" xfId="1" applyNumberFormat="1" applyFont="1" applyAlignment="1">
      <alignment horizontal="center" vertical="top"/>
    </xf>
    <xf numFmtId="0" fontId="49" fillId="0" borderId="0" xfId="1" applyFont="1" applyAlignment="1">
      <alignment horizontal="center" vertical="top" wrapText="1"/>
    </xf>
    <xf numFmtId="14" fontId="55" fillId="11" borderId="36" xfId="8" applyNumberFormat="1" applyFont="1" applyBorder="1" applyAlignment="1">
      <alignment horizontal="center" vertical="center" wrapText="1"/>
    </xf>
    <xf numFmtId="1" fontId="56" fillId="0" borderId="38" xfId="1" applyNumberFormat="1" applyFont="1" applyBorder="1" applyAlignment="1">
      <alignment horizontal="center" vertical="center" wrapText="1"/>
    </xf>
    <xf numFmtId="165" fontId="49" fillId="0" borderId="28" xfId="13" applyFont="1" applyFill="1" applyBorder="1" applyAlignment="1" applyProtection="1">
      <alignment horizontal="right" vertical="top"/>
      <protection locked="0"/>
    </xf>
    <xf numFmtId="43" fontId="56" fillId="15" borderId="28" xfId="11" applyFont="1" applyFill="1" applyBorder="1" applyAlignment="1">
      <alignment horizontal="center" vertical="center" wrapText="1"/>
    </xf>
    <xf numFmtId="0" fontId="49" fillId="0" borderId="39" xfId="1" applyFont="1" applyBorder="1" applyAlignment="1">
      <alignment horizontal="left" vertical="top" wrapText="1"/>
    </xf>
    <xf numFmtId="2" fontId="49" fillId="0" borderId="0" xfId="1" applyNumberFormat="1" applyFont="1" applyAlignment="1" applyProtection="1">
      <alignment horizontal="center" vertical="top" wrapText="1"/>
      <protection locked="0"/>
    </xf>
    <xf numFmtId="2" fontId="49" fillId="0" borderId="0" xfId="1" applyNumberFormat="1" applyFont="1" applyAlignment="1" applyProtection="1">
      <alignment horizontal="center" vertical="center"/>
      <protection locked="0"/>
    </xf>
    <xf numFmtId="1" fontId="53" fillId="14" borderId="1" xfId="1" applyNumberFormat="1" applyFont="1" applyFill="1" applyBorder="1" applyAlignment="1" applyProtection="1">
      <alignment horizontal="left"/>
      <protection locked="0"/>
    </xf>
    <xf numFmtId="49" fontId="53" fillId="14" borderId="1" xfId="1" applyNumberFormat="1" applyFont="1" applyFill="1" applyBorder="1" applyAlignment="1" applyProtection="1">
      <alignment horizontal="left" wrapText="1"/>
      <protection locked="0"/>
    </xf>
    <xf numFmtId="49" fontId="53" fillId="14" borderId="1" xfId="1" applyNumberFormat="1" applyFont="1" applyFill="1" applyBorder="1" applyAlignment="1" applyProtection="1">
      <alignment horizontal="center" vertical="center" wrapText="1"/>
      <protection locked="0"/>
    </xf>
    <xf numFmtId="165" fontId="48" fillId="14" borderId="1" xfId="13" applyFont="1" applyFill="1" applyBorder="1" applyAlignment="1" applyProtection="1">
      <alignment horizontal="right" vertical="center" wrapText="1"/>
      <protection locked="0"/>
    </xf>
    <xf numFmtId="9" fontId="53" fillId="14" borderId="1" xfId="7" applyFont="1" applyFill="1" applyBorder="1" applyAlignment="1" applyProtection="1">
      <alignment horizontal="right" vertical="center" wrapText="1"/>
      <protection locked="0"/>
    </xf>
    <xf numFmtId="49" fontId="53" fillId="14" borderId="1" xfId="1" applyNumberFormat="1" applyFont="1" applyFill="1" applyBorder="1" applyAlignment="1" applyProtection="1">
      <alignment horizontal="center" wrapText="1"/>
      <protection locked="0"/>
    </xf>
    <xf numFmtId="49" fontId="53" fillId="14" borderId="1" xfId="1" applyNumberFormat="1" applyFont="1" applyFill="1" applyBorder="1" applyAlignment="1" applyProtection="1">
      <alignment horizontal="center"/>
      <protection locked="0"/>
    </xf>
    <xf numFmtId="2" fontId="53" fillId="14" borderId="40" xfId="1" applyNumberFormat="1" applyFont="1" applyFill="1" applyBorder="1" applyAlignment="1" applyProtection="1">
      <alignment horizontal="center"/>
      <protection locked="0"/>
    </xf>
    <xf numFmtId="14" fontId="60" fillId="11" borderId="36" xfId="8" applyNumberFormat="1" applyFont="1" applyBorder="1" applyAlignment="1">
      <alignment horizontal="center" vertical="center" wrapText="1"/>
    </xf>
    <xf numFmtId="0" fontId="56" fillId="0" borderId="28" xfId="1" applyFont="1" applyBorder="1" applyAlignment="1">
      <alignment horizontal="left" vertical="center" wrapText="1"/>
    </xf>
    <xf numFmtId="165" fontId="56" fillId="0" borderId="28" xfId="13" applyFont="1" applyFill="1" applyBorder="1" applyAlignment="1">
      <alignment horizontal="center" vertical="center" wrapText="1"/>
    </xf>
    <xf numFmtId="1" fontId="61" fillId="0" borderId="38" xfId="1" applyNumberFormat="1" applyFont="1" applyBorder="1" applyAlignment="1">
      <alignment horizontal="center" vertical="top" wrapText="1"/>
    </xf>
    <xf numFmtId="49" fontId="56" fillId="0" borderId="28" xfId="1" applyNumberFormat="1" applyFont="1" applyBorder="1" applyAlignment="1">
      <alignment horizontal="left" vertical="top"/>
    </xf>
    <xf numFmtId="49" fontId="56" fillId="0" borderId="37" xfId="1" applyNumberFormat="1" applyFont="1" applyBorder="1" applyAlignment="1">
      <alignment horizontal="left" vertical="top"/>
    </xf>
    <xf numFmtId="0" fontId="59" fillId="0" borderId="28" xfId="1" applyFont="1" applyBorder="1" applyAlignment="1">
      <alignment horizontal="left" vertical="top" wrapText="1"/>
    </xf>
    <xf numFmtId="49" fontId="53" fillId="12" borderId="0" xfId="1" applyNumberFormat="1" applyFont="1" applyFill="1" applyAlignment="1" applyProtection="1">
      <alignment horizontal="left" wrapText="1"/>
      <protection locked="0"/>
    </xf>
    <xf numFmtId="49" fontId="53" fillId="12" borderId="0" xfId="1" applyNumberFormat="1" applyFont="1" applyFill="1" applyAlignment="1" applyProtection="1">
      <alignment horizontal="center" vertical="center" wrapText="1"/>
      <protection locked="0"/>
    </xf>
    <xf numFmtId="9" fontId="53" fillId="12" borderId="0" xfId="7" applyFont="1" applyFill="1" applyBorder="1" applyAlignment="1" applyProtection="1">
      <alignment horizontal="right" vertical="center" wrapText="1"/>
      <protection locked="0"/>
    </xf>
    <xf numFmtId="49" fontId="53" fillId="12" borderId="0" xfId="1" applyNumberFormat="1" applyFont="1" applyFill="1" applyAlignment="1" applyProtection="1">
      <alignment horizontal="center"/>
      <protection locked="0"/>
    </xf>
    <xf numFmtId="49" fontId="53" fillId="12" borderId="0" xfId="1" applyNumberFormat="1" applyFont="1" applyFill="1" applyAlignment="1" applyProtection="1">
      <alignment horizontal="center" wrapText="1"/>
      <protection locked="0"/>
    </xf>
    <xf numFmtId="49" fontId="53" fillId="12" borderId="0" xfId="1" applyNumberFormat="1" applyFont="1" applyFill="1" applyAlignment="1" applyProtection="1">
      <alignment horizontal="center" vertical="center"/>
      <protection locked="0"/>
    </xf>
    <xf numFmtId="1" fontId="56" fillId="0" borderId="28" xfId="1" applyNumberFormat="1" applyFont="1" applyBorder="1" applyAlignment="1">
      <alignment horizontal="left" vertical="top"/>
    </xf>
    <xf numFmtId="1" fontId="56" fillId="0" borderId="28" xfId="1" applyNumberFormat="1" applyFont="1" applyBorder="1" applyAlignment="1" applyProtection="1">
      <alignment horizontal="center" vertical="center" wrapText="1"/>
      <protection locked="0"/>
    </xf>
    <xf numFmtId="49" fontId="56" fillId="0" borderId="41" xfId="1" applyNumberFormat="1" applyFont="1" applyBorder="1" applyAlignment="1">
      <alignment horizontal="center" vertical="top" wrapText="1"/>
    </xf>
    <xf numFmtId="1" fontId="56" fillId="0" borderId="41" xfId="1" applyNumberFormat="1" applyFont="1" applyBorder="1" applyAlignment="1" applyProtection="1">
      <alignment horizontal="center" vertical="center" wrapText="1"/>
      <protection locked="0"/>
    </xf>
    <xf numFmtId="49" fontId="53" fillId="14" borderId="1" xfId="1" applyNumberFormat="1" applyFont="1" applyFill="1" applyBorder="1" applyAlignment="1" applyProtection="1">
      <alignment horizontal="center" vertical="center"/>
      <protection locked="0"/>
    </xf>
    <xf numFmtId="0" fontId="55" fillId="0" borderId="0" xfId="1" applyFont="1" applyAlignment="1">
      <alignment horizontal="center"/>
    </xf>
    <xf numFmtId="0" fontId="56" fillId="0" borderId="37" xfId="1" applyFont="1" applyBorder="1" applyAlignment="1">
      <alignment horizontal="left" vertical="top"/>
    </xf>
    <xf numFmtId="0" fontId="56" fillId="0" borderId="28" xfId="1" applyFont="1" applyBorder="1" applyAlignment="1" applyProtection="1">
      <alignment horizontal="left" vertical="top" wrapText="1"/>
      <protection locked="0"/>
    </xf>
    <xf numFmtId="165" fontId="49" fillId="16" borderId="28" xfId="13" applyFont="1" applyFill="1" applyBorder="1" applyAlignment="1">
      <alignment horizontal="right" vertical="center" wrapText="1"/>
    </xf>
    <xf numFmtId="9" fontId="56" fillId="16" borderId="28" xfId="7" applyFont="1" applyFill="1" applyBorder="1" applyAlignment="1">
      <alignment horizontal="right" vertical="center" wrapText="1"/>
    </xf>
    <xf numFmtId="49" fontId="56" fillId="0" borderId="28" xfId="1" applyNumberFormat="1" applyFont="1" applyBorder="1" applyAlignment="1" applyProtection="1">
      <alignment horizontal="center" vertical="top" wrapText="1"/>
      <protection locked="0"/>
    </xf>
    <xf numFmtId="1" fontId="62" fillId="0" borderId="0" xfId="1" applyNumberFormat="1" applyFont="1" applyAlignment="1" applyProtection="1">
      <alignment horizontal="center"/>
      <protection locked="0"/>
    </xf>
    <xf numFmtId="0" fontId="56" fillId="0" borderId="28" xfId="1" applyFont="1" applyBorder="1" applyAlignment="1" applyProtection="1">
      <alignment horizontal="center" vertical="top"/>
      <protection locked="0"/>
    </xf>
    <xf numFmtId="1" fontId="56" fillId="0" borderId="39" xfId="1" applyNumberFormat="1" applyFont="1" applyBorder="1" applyAlignment="1">
      <alignment horizontal="left" vertical="top"/>
    </xf>
    <xf numFmtId="1" fontId="32" fillId="14" borderId="1" xfId="1" applyNumberFormat="1" applyFont="1" applyFill="1" applyBorder="1" applyAlignment="1" applyProtection="1">
      <alignment horizontal="left"/>
      <protection locked="0"/>
    </xf>
    <xf numFmtId="49" fontId="32" fillId="14" borderId="1" xfId="1" applyNumberFormat="1" applyFont="1" applyFill="1" applyBorder="1" applyAlignment="1" applyProtection="1">
      <alignment horizontal="left" wrapText="1"/>
      <protection locked="0"/>
    </xf>
    <xf numFmtId="49" fontId="32" fillId="14" borderId="1" xfId="1" applyNumberFormat="1" applyFont="1" applyFill="1" applyBorder="1" applyAlignment="1" applyProtection="1">
      <alignment horizontal="center" vertical="center" wrapText="1"/>
      <protection locked="0"/>
    </xf>
    <xf numFmtId="9" fontId="32" fillId="14" borderId="1" xfId="7" applyFont="1" applyFill="1" applyBorder="1" applyAlignment="1" applyProtection="1">
      <alignment horizontal="right" vertical="center" wrapText="1"/>
      <protection locked="0"/>
    </xf>
    <xf numFmtId="49" fontId="32" fillId="14" borderId="1" xfId="1" applyNumberFormat="1" applyFont="1" applyFill="1" applyBorder="1" applyAlignment="1" applyProtection="1">
      <alignment horizontal="center"/>
      <protection locked="0"/>
    </xf>
    <xf numFmtId="49" fontId="32" fillId="14" borderId="1" xfId="1" applyNumberFormat="1" applyFont="1" applyFill="1" applyBorder="1" applyAlignment="1" applyProtection="1">
      <alignment horizontal="center" wrapText="1"/>
      <protection locked="0"/>
    </xf>
    <xf numFmtId="49" fontId="32" fillId="14" borderId="1" xfId="1" applyNumberFormat="1" applyFont="1" applyFill="1" applyBorder="1" applyAlignment="1" applyProtection="1">
      <alignment horizontal="center" vertical="center"/>
      <protection locked="0"/>
    </xf>
    <xf numFmtId="1" fontId="58" fillId="12" borderId="2" xfId="1" applyNumberFormat="1" applyFont="1" applyFill="1" applyBorder="1" applyAlignment="1">
      <alignment horizontal="left" vertical="top"/>
    </xf>
    <xf numFmtId="0" fontId="48" fillId="12" borderId="2" xfId="1" applyFont="1" applyFill="1" applyBorder="1" applyAlignment="1" applyProtection="1">
      <alignment horizontal="left" vertical="top" wrapText="1"/>
      <protection locked="0"/>
    </xf>
    <xf numFmtId="49" fontId="48" fillId="12" borderId="2" xfId="1" applyNumberFormat="1" applyFont="1" applyFill="1" applyBorder="1" applyAlignment="1" applyProtection="1">
      <alignment horizontal="left" vertical="top" wrapText="1"/>
      <protection locked="0"/>
    </xf>
    <xf numFmtId="0" fontId="48" fillId="12" borderId="2" xfId="1" applyFont="1" applyFill="1" applyBorder="1" applyAlignment="1" applyProtection="1">
      <alignment horizontal="center" vertical="center" wrapText="1"/>
      <protection locked="0"/>
    </xf>
    <xf numFmtId="165" fontId="48" fillId="12" borderId="2" xfId="13" applyFont="1" applyFill="1" applyBorder="1" applyAlignment="1" applyProtection="1">
      <alignment horizontal="right" vertical="center" wrapText="1"/>
      <protection locked="0"/>
    </xf>
    <xf numFmtId="9" fontId="48" fillId="12" borderId="2" xfId="7" applyFont="1" applyFill="1" applyBorder="1" applyAlignment="1" applyProtection="1">
      <alignment horizontal="right" vertical="center" wrapText="1"/>
      <protection locked="0"/>
    </xf>
    <xf numFmtId="0" fontId="32" fillId="12" borderId="2" xfId="1" applyFont="1" applyFill="1" applyBorder="1" applyAlignment="1" applyProtection="1">
      <alignment horizontal="center" vertical="top"/>
      <protection locked="0"/>
    </xf>
    <xf numFmtId="1" fontId="32" fillId="12" borderId="2" xfId="1" applyNumberFormat="1" applyFont="1" applyFill="1" applyBorder="1" applyAlignment="1" applyProtection="1">
      <alignment horizontal="center" vertical="top"/>
      <protection locked="0"/>
    </xf>
    <xf numFmtId="0" fontId="32" fillId="12" borderId="2" xfId="1" applyFont="1" applyFill="1" applyBorder="1" applyAlignment="1" applyProtection="1">
      <alignment horizontal="center" vertical="top" wrapText="1"/>
      <protection locked="0"/>
    </xf>
    <xf numFmtId="0" fontId="32" fillId="12" borderId="2" xfId="1" applyFont="1" applyFill="1" applyBorder="1" applyAlignment="1" applyProtection="1">
      <alignment horizontal="center" vertical="center"/>
      <protection locked="0"/>
    </xf>
    <xf numFmtId="49" fontId="49" fillId="0" borderId="28" xfId="1" applyNumberFormat="1" applyFont="1" applyBorder="1" applyAlignment="1">
      <alignment horizontal="left" vertical="top"/>
    </xf>
    <xf numFmtId="0" fontId="49" fillId="0" borderId="28" xfId="1" applyFont="1" applyBorder="1" applyAlignment="1" applyProtection="1">
      <alignment horizontal="left" vertical="top" wrapText="1"/>
      <protection locked="0"/>
    </xf>
    <xf numFmtId="49" fontId="49" fillId="0" borderId="28" xfId="1" applyNumberFormat="1" applyFont="1" applyBorder="1" applyAlignment="1" applyProtection="1">
      <alignment horizontal="center" vertical="top" wrapText="1"/>
      <protection locked="0"/>
    </xf>
    <xf numFmtId="0" fontId="49" fillId="0" borderId="28" xfId="1" applyFont="1" applyBorder="1" applyAlignment="1" applyProtection="1">
      <alignment horizontal="center" vertical="center"/>
      <protection locked="0"/>
    </xf>
    <xf numFmtId="0" fontId="63" fillId="0" borderId="0" xfId="1" applyFont="1"/>
    <xf numFmtId="49" fontId="49" fillId="0" borderId="0" xfId="1" applyNumberFormat="1" applyFont="1"/>
    <xf numFmtId="1" fontId="49" fillId="0" borderId="0" xfId="1" applyNumberFormat="1" applyFont="1" applyAlignment="1" applyProtection="1">
      <alignment horizontal="center"/>
      <protection locked="0"/>
    </xf>
    <xf numFmtId="49" fontId="49" fillId="0" borderId="28" xfId="1" applyNumberFormat="1" applyFont="1" applyBorder="1" applyAlignment="1" applyProtection="1">
      <alignment horizontal="center"/>
      <protection locked="0"/>
    </xf>
    <xf numFmtId="0" fontId="49" fillId="0" borderId="0" xfId="1" applyFont="1" applyAlignment="1" applyProtection="1">
      <alignment horizontal="center" vertical="top" wrapText="1"/>
      <protection locked="0"/>
    </xf>
    <xf numFmtId="1" fontId="49" fillId="0" borderId="0" xfId="1" applyNumberFormat="1" applyFont="1" applyAlignment="1" applyProtection="1">
      <alignment horizontal="center" vertical="center"/>
      <protection locked="0"/>
    </xf>
    <xf numFmtId="1" fontId="32" fillId="14" borderId="42" xfId="1" applyNumberFormat="1" applyFont="1" applyFill="1" applyBorder="1" applyAlignment="1" applyProtection="1">
      <alignment horizontal="left"/>
      <protection locked="0"/>
    </xf>
    <xf numFmtId="2" fontId="32" fillId="14" borderId="1" xfId="1" applyNumberFormat="1" applyFont="1" applyFill="1" applyBorder="1" applyAlignment="1" applyProtection="1">
      <alignment horizontal="center"/>
      <protection locked="0"/>
    </xf>
    <xf numFmtId="2" fontId="32" fillId="14" borderId="1" xfId="1" applyNumberFormat="1" applyFont="1" applyFill="1" applyBorder="1" applyAlignment="1" applyProtection="1">
      <alignment horizontal="center" wrapText="1"/>
      <protection locked="0"/>
    </xf>
    <xf numFmtId="49" fontId="32" fillId="12" borderId="0" xfId="1" applyNumberFormat="1" applyFont="1" applyFill="1" applyAlignment="1" applyProtection="1">
      <alignment horizontal="center" vertical="top"/>
      <protection locked="0"/>
    </xf>
    <xf numFmtId="2" fontId="32" fillId="12" borderId="0" xfId="1" applyNumberFormat="1" applyFont="1" applyFill="1" applyAlignment="1" applyProtection="1">
      <alignment horizontal="left" vertical="top"/>
      <protection locked="0"/>
    </xf>
    <xf numFmtId="2" fontId="32" fillId="12" borderId="0" xfId="1" applyNumberFormat="1" applyFont="1" applyFill="1" applyAlignment="1" applyProtection="1">
      <alignment horizontal="center" vertical="center"/>
      <protection locked="0"/>
    </xf>
    <xf numFmtId="165" fontId="48" fillId="12" borderId="0" xfId="13" applyFont="1" applyFill="1" applyBorder="1" applyAlignment="1" applyProtection="1">
      <alignment horizontal="right" vertical="center"/>
      <protection locked="0"/>
    </xf>
    <xf numFmtId="9" fontId="32" fillId="12" borderId="0" xfId="7" applyFont="1" applyFill="1" applyBorder="1" applyAlignment="1" applyProtection="1">
      <alignment horizontal="right" vertical="center"/>
      <protection locked="0"/>
    </xf>
    <xf numFmtId="2" fontId="49" fillId="0" borderId="37" xfId="1" applyNumberFormat="1" applyFont="1" applyBorder="1" applyAlignment="1" applyProtection="1">
      <alignment horizontal="center" vertical="top"/>
      <protection locked="0"/>
    </xf>
    <xf numFmtId="1" fontId="49" fillId="0" borderId="28" xfId="1" applyNumberFormat="1" applyFont="1" applyBorder="1" applyAlignment="1" applyProtection="1">
      <alignment horizontal="center" vertical="top" wrapText="1"/>
      <protection locked="0"/>
    </xf>
    <xf numFmtId="1" fontId="4" fillId="0" borderId="28" xfId="1" applyNumberFormat="1" applyBorder="1" applyAlignment="1" applyProtection="1">
      <alignment horizontal="center" vertical="top" wrapText="1"/>
      <protection locked="0"/>
    </xf>
    <xf numFmtId="1" fontId="49" fillId="0" borderId="28" xfId="1" applyNumberFormat="1" applyFont="1" applyBorder="1" applyAlignment="1" applyProtection="1">
      <alignment horizontal="center" vertical="center"/>
      <protection locked="0"/>
    </xf>
    <xf numFmtId="1" fontId="49" fillId="0" borderId="28" xfId="1" applyNumberFormat="1" applyFont="1" applyBorder="1" applyAlignment="1" applyProtection="1">
      <alignment horizontal="left" vertical="top" wrapText="1"/>
      <protection locked="0"/>
    </xf>
    <xf numFmtId="1" fontId="58" fillId="12" borderId="37" xfId="1" applyNumberFormat="1" applyFont="1" applyFill="1" applyBorder="1" applyAlignment="1">
      <alignment horizontal="left" vertical="top"/>
    </xf>
    <xf numFmtId="0" fontId="48" fillId="12" borderId="28" xfId="1" applyFont="1" applyFill="1" applyBorder="1" applyAlignment="1" applyProtection="1">
      <alignment horizontal="left" vertical="top" wrapText="1"/>
      <protection locked="0"/>
    </xf>
    <xf numFmtId="49" fontId="48" fillId="12" borderId="28" xfId="1" applyNumberFormat="1" applyFont="1" applyFill="1" applyBorder="1" applyAlignment="1" applyProtection="1">
      <alignment horizontal="left" vertical="top" wrapText="1"/>
      <protection locked="0"/>
    </xf>
    <xf numFmtId="0" fontId="48" fillId="12" borderId="28" xfId="1" applyFont="1" applyFill="1" applyBorder="1" applyAlignment="1" applyProtection="1">
      <alignment horizontal="center" vertical="center" wrapText="1"/>
      <protection locked="0"/>
    </xf>
    <xf numFmtId="165" fontId="48" fillId="12" borderId="28" xfId="13" applyFont="1" applyFill="1" applyBorder="1" applyAlignment="1" applyProtection="1">
      <alignment horizontal="right" vertical="center" wrapText="1"/>
      <protection locked="0"/>
    </xf>
    <xf numFmtId="9" fontId="48" fillId="12" borderId="28" xfId="7" applyFont="1" applyFill="1" applyBorder="1" applyAlignment="1" applyProtection="1">
      <alignment horizontal="right" vertical="center" wrapText="1"/>
      <protection locked="0"/>
    </xf>
    <xf numFmtId="2" fontId="32" fillId="12" borderId="28" xfId="1" applyNumberFormat="1" applyFont="1" applyFill="1" applyBorder="1" applyAlignment="1" applyProtection="1">
      <alignment horizontal="center" vertical="top"/>
      <protection locked="0"/>
    </xf>
    <xf numFmtId="2" fontId="32" fillId="12" borderId="28" xfId="1" applyNumberFormat="1" applyFont="1" applyFill="1" applyBorder="1" applyAlignment="1" applyProtection="1">
      <alignment horizontal="center" vertical="top" wrapText="1"/>
      <protection locked="0"/>
    </xf>
    <xf numFmtId="0" fontId="4" fillId="0" borderId="28" xfId="1" applyBorder="1" applyAlignment="1" applyProtection="1">
      <alignment horizontal="center" vertical="top" wrapText="1"/>
      <protection locked="0"/>
    </xf>
    <xf numFmtId="49" fontId="49" fillId="0" borderId="28" xfId="1" applyNumberFormat="1" applyFont="1" applyBorder="1" applyAlignment="1">
      <alignment horizontal="center" vertical="top" wrapText="1"/>
    </xf>
    <xf numFmtId="0" fontId="55" fillId="11" borderId="36" xfId="8" applyFont="1" applyBorder="1" applyAlignment="1">
      <alignment horizontal="center" vertical="center" wrapText="1"/>
    </xf>
    <xf numFmtId="1" fontId="49" fillId="0" borderId="0" xfId="1" applyNumberFormat="1" applyFont="1" applyAlignment="1">
      <alignment horizontal="left" vertical="top" wrapText="1"/>
    </xf>
    <xf numFmtId="1" fontId="49" fillId="0" borderId="0" xfId="1" applyNumberFormat="1" applyFont="1" applyAlignment="1">
      <alignment horizontal="left" vertical="center" wrapText="1"/>
    </xf>
    <xf numFmtId="49" fontId="49" fillId="0" borderId="37" xfId="1" applyNumberFormat="1" applyFont="1" applyBorder="1" applyAlignment="1">
      <alignment horizontal="left" vertical="top"/>
    </xf>
    <xf numFmtId="1" fontId="49" fillId="0" borderId="37" xfId="1" applyNumberFormat="1" applyFont="1" applyBorder="1" applyAlignment="1" applyProtection="1">
      <alignment horizontal="center" vertical="top"/>
      <protection locked="0"/>
    </xf>
    <xf numFmtId="0" fontId="4" fillId="0" borderId="37" xfId="1" applyBorder="1" applyAlignment="1" applyProtection="1">
      <alignment horizontal="center"/>
      <protection locked="0"/>
    </xf>
    <xf numFmtId="49" fontId="32" fillId="0" borderId="28" xfId="1" applyNumberFormat="1" applyFont="1" applyBorder="1" applyAlignment="1" applyProtection="1">
      <alignment horizontal="center" wrapText="1"/>
      <protection locked="0"/>
    </xf>
    <xf numFmtId="1" fontId="49" fillId="0" borderId="37" xfId="1" quotePrefix="1" applyNumberFormat="1" applyFont="1" applyBorder="1" applyAlignment="1">
      <alignment horizontal="left" vertical="top" wrapText="1"/>
    </xf>
    <xf numFmtId="2" fontId="49" fillId="0" borderId="28" xfId="1" applyNumberFormat="1" applyFont="1" applyBorder="1" applyAlignment="1">
      <alignment horizontal="left" vertical="top" wrapText="1"/>
    </xf>
    <xf numFmtId="2" fontId="49" fillId="0" borderId="28" xfId="1" applyNumberFormat="1" applyFont="1" applyBorder="1" applyAlignment="1">
      <alignment horizontal="center" vertical="top" wrapText="1"/>
    </xf>
    <xf numFmtId="1" fontId="49" fillId="0" borderId="28" xfId="1" applyNumberFormat="1" applyFont="1" applyBorder="1" applyAlignment="1">
      <alignment horizontal="center" vertical="top" wrapText="1"/>
    </xf>
    <xf numFmtId="1" fontId="49" fillId="0" borderId="28" xfId="1" applyNumberFormat="1" applyFont="1" applyBorder="1" applyAlignment="1" applyProtection="1">
      <alignment horizontal="center" vertical="center" wrapText="1"/>
      <protection locked="0"/>
    </xf>
    <xf numFmtId="165" fontId="49" fillId="0" borderId="28" xfId="13" applyFont="1" applyBorder="1" applyAlignment="1">
      <alignment horizontal="left" vertical="center" wrapText="1"/>
    </xf>
    <xf numFmtId="0" fontId="49" fillId="0" borderId="28" xfId="1" applyFont="1" applyBorder="1" applyAlignment="1">
      <alignment horizontal="left" vertical="center" wrapText="1"/>
    </xf>
    <xf numFmtId="49" fontId="49" fillId="0" borderId="28" xfId="1" applyNumberFormat="1" applyFont="1" applyBorder="1" applyAlignment="1" applyProtection="1">
      <alignment horizontal="center" vertical="top"/>
      <protection locked="0"/>
    </xf>
    <xf numFmtId="165" fontId="48" fillId="14" borderId="1" xfId="13" applyFont="1" applyFill="1" applyBorder="1" applyAlignment="1" applyProtection="1">
      <alignment horizontal="right" wrapText="1"/>
      <protection locked="0"/>
    </xf>
    <xf numFmtId="9" fontId="32" fillId="14" borderId="1" xfId="7" applyFont="1" applyFill="1" applyBorder="1" applyAlignment="1" applyProtection="1">
      <alignment horizontal="right" wrapText="1"/>
      <protection locked="0"/>
    </xf>
    <xf numFmtId="1" fontId="49" fillId="0" borderId="0" xfId="1" applyNumberFormat="1" applyFont="1" applyAlignment="1" applyProtection="1">
      <alignment horizontal="left"/>
      <protection locked="0"/>
    </xf>
    <xf numFmtId="0" fontId="49" fillId="0" borderId="0" xfId="6" applyFont="1" applyAlignment="1">
      <alignment vertical="center" wrapText="1"/>
    </xf>
    <xf numFmtId="49" fontId="49" fillId="0" borderId="0" xfId="6" applyNumberFormat="1" applyFont="1" applyAlignment="1">
      <alignment vertical="center" wrapText="1"/>
    </xf>
    <xf numFmtId="0" fontId="49" fillId="0" borderId="0" xfId="6" applyFont="1" applyAlignment="1">
      <alignment horizontal="left" vertical="center" wrapText="1"/>
    </xf>
    <xf numFmtId="0" fontId="48" fillId="0" borderId="0" xfId="1" applyFont="1" applyAlignment="1">
      <alignment horizontal="center" wrapText="1"/>
    </xf>
    <xf numFmtId="0" fontId="49" fillId="0" borderId="0" xfId="1" applyFont="1" applyAlignment="1">
      <alignment horizontal="center" vertical="center" wrapText="1"/>
    </xf>
    <xf numFmtId="49" fontId="32" fillId="14" borderId="1" xfId="1" applyNumberFormat="1" applyFont="1" applyFill="1" applyBorder="1" applyAlignment="1" applyProtection="1">
      <alignment horizontal="left" vertical="center" wrapText="1"/>
      <protection locked="0"/>
    </xf>
    <xf numFmtId="1" fontId="59" fillId="0" borderId="37" xfId="1" quotePrefix="1" applyNumberFormat="1" applyFont="1" applyBorder="1" applyAlignment="1">
      <alignment horizontal="left" vertical="top" wrapText="1"/>
    </xf>
    <xf numFmtId="49" fontId="59" fillId="0" borderId="28" xfId="1" applyNumberFormat="1" applyFont="1" applyBorder="1" applyAlignment="1">
      <alignment horizontal="left" vertical="top" wrapText="1"/>
    </xf>
    <xf numFmtId="0" fontId="59" fillId="0" borderId="28" xfId="1" applyFont="1" applyBorder="1" applyAlignment="1">
      <alignment horizontal="left" vertical="center" wrapText="1"/>
    </xf>
    <xf numFmtId="165" fontId="59" fillId="0" borderId="28" xfId="13" applyFont="1" applyBorder="1" applyAlignment="1">
      <alignment horizontal="center" vertical="center" wrapText="1"/>
    </xf>
    <xf numFmtId="165" fontId="59" fillId="0" borderId="28" xfId="13" applyFont="1" applyBorder="1" applyAlignment="1">
      <alignment horizontal="right" vertical="center" wrapText="1"/>
    </xf>
    <xf numFmtId="1" fontId="59" fillId="0" borderId="28" xfId="1" applyNumberFormat="1" applyFont="1" applyBorder="1" applyAlignment="1">
      <alignment horizontal="center" vertical="top" wrapText="1"/>
    </xf>
    <xf numFmtId="1" fontId="59" fillId="0" borderId="28" xfId="1" applyNumberFormat="1" applyFont="1" applyBorder="1" applyAlignment="1" applyProtection="1">
      <alignment horizontal="center" vertical="center"/>
      <protection locked="0"/>
    </xf>
    <xf numFmtId="1" fontId="59" fillId="0" borderId="28" xfId="1" applyNumberFormat="1" applyFont="1" applyBorder="1" applyAlignment="1" applyProtection="1">
      <alignment horizontal="center" vertical="top"/>
      <protection locked="0"/>
    </xf>
    <xf numFmtId="1" fontId="59" fillId="0" borderId="28" xfId="1" applyNumberFormat="1" applyFont="1" applyBorder="1" applyAlignment="1" applyProtection="1">
      <alignment horizontal="center" vertical="center" wrapText="1"/>
      <protection locked="0"/>
    </xf>
    <xf numFmtId="1" fontId="59" fillId="0" borderId="38" xfId="1" applyNumberFormat="1" applyFont="1" applyBorder="1" applyAlignment="1">
      <alignment horizontal="center" vertical="top" wrapText="1"/>
    </xf>
    <xf numFmtId="49" fontId="59" fillId="0" borderId="28" xfId="1" applyNumberFormat="1" applyFont="1" applyBorder="1" applyAlignment="1" applyProtection="1">
      <alignment horizontal="center" vertical="top"/>
      <protection locked="0"/>
    </xf>
    <xf numFmtId="0" fontId="42" fillId="11" borderId="36" xfId="8" applyFont="1" applyBorder="1" applyAlignment="1">
      <alignment horizontal="center" vertical="center" wrapText="1"/>
    </xf>
    <xf numFmtId="0" fontId="4" fillId="0" borderId="0" xfId="1" applyAlignment="1" applyProtection="1">
      <alignment horizontal="center" wrapText="1"/>
      <protection locked="0"/>
    </xf>
    <xf numFmtId="49" fontId="49" fillId="0" borderId="0" xfId="1" applyNumberFormat="1" applyFont="1" applyAlignment="1">
      <alignment horizontal="center" vertical="top" wrapText="1"/>
    </xf>
    <xf numFmtId="2" fontId="32" fillId="12" borderId="2" xfId="1" applyNumberFormat="1" applyFont="1" applyFill="1" applyBorder="1" applyAlignment="1" applyProtection="1">
      <alignment horizontal="center" vertical="top"/>
      <protection locked="0"/>
    </xf>
    <xf numFmtId="2" fontId="32" fillId="12" borderId="2" xfId="1" applyNumberFormat="1" applyFont="1" applyFill="1" applyBorder="1" applyAlignment="1" applyProtection="1">
      <alignment horizontal="center" vertical="top" wrapText="1"/>
      <protection locked="0"/>
    </xf>
    <xf numFmtId="165" fontId="56" fillId="0" borderId="28" xfId="14" applyFont="1" applyBorder="1" applyAlignment="1">
      <alignment horizontal="right" vertical="center" wrapText="1"/>
    </xf>
    <xf numFmtId="1" fontId="49" fillId="0" borderId="37" xfId="1" applyNumberFormat="1" applyFont="1" applyBorder="1" applyAlignment="1">
      <alignment horizontal="center" vertical="top"/>
    </xf>
    <xf numFmtId="1" fontId="49" fillId="0" borderId="37" xfId="1" applyNumberFormat="1" applyFont="1" applyBorder="1" applyAlignment="1">
      <alignment horizontal="center" vertical="top" wrapText="1"/>
    </xf>
    <xf numFmtId="1" fontId="49" fillId="0" borderId="28" xfId="1" applyNumberFormat="1" applyFont="1" applyBorder="1" applyAlignment="1">
      <alignment horizontal="left" vertical="top"/>
    </xf>
    <xf numFmtId="0" fontId="4" fillId="0" borderId="0" xfId="1" applyAlignment="1" applyProtection="1">
      <alignment horizontal="center" vertical="top" wrapText="1"/>
      <protection locked="0"/>
    </xf>
    <xf numFmtId="9" fontId="49" fillId="0" borderId="28" xfId="7" applyFont="1" applyFill="1" applyBorder="1" applyAlignment="1">
      <alignment horizontal="center" vertical="top" wrapText="1"/>
    </xf>
    <xf numFmtId="0" fontId="32" fillId="14" borderId="1" xfId="1" applyFont="1" applyFill="1" applyBorder="1" applyAlignment="1" applyProtection="1">
      <alignment horizontal="left"/>
      <protection locked="0"/>
    </xf>
    <xf numFmtId="49" fontId="32" fillId="14" borderId="1" xfId="1" applyNumberFormat="1" applyFont="1" applyFill="1" applyBorder="1" applyAlignment="1" applyProtection="1">
      <alignment horizontal="left"/>
      <protection locked="0"/>
    </xf>
    <xf numFmtId="0" fontId="32" fillId="12" borderId="0" xfId="1" applyFont="1" applyFill="1" applyAlignment="1" applyProtection="1">
      <alignment horizontal="center" vertical="top" wrapText="1"/>
      <protection locked="0"/>
    </xf>
    <xf numFmtId="0" fontId="48" fillId="0" borderId="0" xfId="1" applyFont="1" applyAlignment="1">
      <alignment horizontal="center"/>
    </xf>
    <xf numFmtId="165" fontId="49" fillId="0" borderId="0" xfId="13" applyFont="1" applyBorder="1" applyAlignment="1">
      <alignment horizontal="right" vertical="center" wrapText="1"/>
    </xf>
    <xf numFmtId="49" fontId="49" fillId="0" borderId="37" xfId="1" applyNumberFormat="1" applyFont="1" applyBorder="1" applyAlignment="1">
      <alignment horizontal="center" vertical="top" wrapText="1"/>
    </xf>
    <xf numFmtId="1" fontId="49" fillId="0" borderId="37" xfId="1" applyNumberFormat="1" applyFont="1" applyBorder="1" applyAlignment="1" applyProtection="1">
      <alignment horizontal="center" vertical="center"/>
      <protection locked="0"/>
    </xf>
    <xf numFmtId="49" fontId="49" fillId="4" borderId="0" xfId="1" applyNumberFormat="1" applyFont="1" applyFill="1" applyAlignment="1">
      <alignment horizontal="left" vertical="top"/>
    </xf>
    <xf numFmtId="0" fontId="49" fillId="4" borderId="28" xfId="1" applyFont="1" applyFill="1" applyBorder="1" applyAlignment="1">
      <alignment horizontal="left" vertical="top" wrapText="1"/>
    </xf>
    <xf numFmtId="2" fontId="49" fillId="4" borderId="28" xfId="1" applyNumberFormat="1" applyFont="1" applyFill="1" applyBorder="1" applyAlignment="1" applyProtection="1">
      <alignment horizontal="center" vertical="top"/>
      <protection locked="0"/>
    </xf>
    <xf numFmtId="1" fontId="49" fillId="4" borderId="28" xfId="1" applyNumberFormat="1" applyFont="1" applyFill="1" applyBorder="1" applyAlignment="1" applyProtection="1">
      <alignment horizontal="center" vertical="top"/>
      <protection locked="0"/>
    </xf>
    <xf numFmtId="49" fontId="49" fillId="4" borderId="28" xfId="1" applyNumberFormat="1" applyFont="1" applyFill="1" applyBorder="1" applyAlignment="1">
      <alignment horizontal="center" vertical="top" wrapText="1"/>
    </xf>
    <xf numFmtId="1" fontId="49" fillId="4" borderId="28" xfId="1" applyNumberFormat="1" applyFont="1" applyFill="1" applyBorder="1" applyAlignment="1" applyProtection="1">
      <alignment horizontal="center" vertical="center"/>
      <protection locked="0"/>
    </xf>
    <xf numFmtId="1" fontId="49" fillId="4" borderId="38" xfId="1" applyNumberFormat="1" applyFont="1" applyFill="1" applyBorder="1" applyAlignment="1">
      <alignment horizontal="center" vertical="top"/>
    </xf>
    <xf numFmtId="165" fontId="49" fillId="16" borderId="0" xfId="13" applyFont="1" applyFill="1" applyBorder="1" applyAlignment="1">
      <alignment horizontal="right" vertical="top" wrapText="1"/>
    </xf>
    <xf numFmtId="9" fontId="49" fillId="16" borderId="0" xfId="7" applyFont="1" applyFill="1" applyBorder="1" applyAlignment="1">
      <alignment horizontal="right" vertical="top" wrapText="1"/>
    </xf>
    <xf numFmtId="0" fontId="55" fillId="0" borderId="0" xfId="6" applyFont="1"/>
    <xf numFmtId="49" fontId="39" fillId="0" borderId="0" xfId="6" applyNumberFormat="1"/>
    <xf numFmtId="0" fontId="39" fillId="0" borderId="0" xfId="6" applyAlignment="1">
      <alignment horizontal="left"/>
    </xf>
    <xf numFmtId="2" fontId="4" fillId="0" borderId="0" xfId="6" applyNumberFormat="1" applyFont="1" applyAlignment="1">
      <alignment horizontal="right"/>
    </xf>
    <xf numFmtId="9" fontId="0" fillId="0" borderId="0" xfId="7" applyFont="1" applyAlignment="1">
      <alignment horizontal="right"/>
    </xf>
    <xf numFmtId="0" fontId="39" fillId="0" borderId="0" xfId="6" applyAlignment="1">
      <alignment wrapText="1"/>
    </xf>
    <xf numFmtId="0" fontId="47" fillId="0" borderId="0" xfId="6" applyFont="1" applyAlignment="1">
      <alignment vertical="center"/>
    </xf>
    <xf numFmtId="9" fontId="39" fillId="0" borderId="0" xfId="6" applyNumberFormat="1"/>
    <xf numFmtId="0" fontId="30" fillId="17" borderId="0" xfId="9" applyFont="1" applyFill="1" applyAlignment="1">
      <alignment vertical="top" wrapText="1"/>
    </xf>
    <xf numFmtId="0" fontId="30" fillId="17" borderId="0" xfId="9" applyFont="1" applyFill="1" applyAlignment="1">
      <alignment horizontal="left" vertical="top" wrapText="1"/>
    </xf>
    <xf numFmtId="1" fontId="30" fillId="17" borderId="0" xfId="9" applyNumberFormat="1" applyFont="1" applyFill="1" applyAlignment="1">
      <alignment vertical="top" wrapText="1"/>
    </xf>
    <xf numFmtId="0" fontId="30" fillId="17" borderId="43" xfId="10" applyFont="1" applyFill="1" applyBorder="1" applyAlignment="1">
      <alignment vertical="top" wrapText="1"/>
    </xf>
    <xf numFmtId="0" fontId="30" fillId="0" borderId="0" xfId="9" applyFont="1" applyFill="1" applyAlignment="1">
      <alignment vertical="top" wrapText="1"/>
    </xf>
    <xf numFmtId="2" fontId="39" fillId="0" borderId="0" xfId="6" applyNumberFormat="1"/>
    <xf numFmtId="14" fontId="0" fillId="0" borderId="0" xfId="9" applyNumberFormat="1" applyFont="1" applyAlignment="1">
      <alignment horizontal="right" vertical="top"/>
    </xf>
    <xf numFmtId="0" fontId="0" fillId="0" borderId="0" xfId="9" applyFont="1" applyAlignment="1">
      <alignment horizontal="right" vertical="top"/>
    </xf>
    <xf numFmtId="49" fontId="33" fillId="0" borderId="10" xfId="0" applyNumberFormat="1" applyFont="1" applyBorder="1" applyAlignment="1">
      <alignment horizontal="left" vertical="center"/>
    </xf>
    <xf numFmtId="0" fontId="33" fillId="0" borderId="10" xfId="0" applyFont="1" applyBorder="1" applyAlignment="1">
      <alignment horizontal="left" vertical="center" wrapText="1"/>
    </xf>
    <xf numFmtId="2" fontId="33" fillId="0" borderId="10" xfId="1" applyNumberFormat="1" applyFont="1" applyBorder="1" applyAlignment="1">
      <alignment horizontal="center" vertical="center" wrapText="1"/>
    </xf>
    <xf numFmtId="2" fontId="33" fillId="0" borderId="10" xfId="0" applyNumberFormat="1" applyFont="1" applyBorder="1" applyAlignment="1">
      <alignment horizontal="center" vertical="center"/>
    </xf>
    <xf numFmtId="1" fontId="33" fillId="0" borderId="10" xfId="0" applyNumberFormat="1" applyFont="1" applyBorder="1" applyAlignment="1" applyProtection="1">
      <alignment horizontal="center" vertical="center"/>
      <protection locked="0"/>
    </xf>
    <xf numFmtId="1" fontId="33" fillId="0" borderId="10" xfId="0" applyNumberFormat="1" applyFont="1" applyBorder="1" applyAlignment="1" applyProtection="1">
      <alignment horizontal="center" vertical="center" wrapText="1"/>
      <protection locked="0"/>
    </xf>
    <xf numFmtId="1" fontId="33" fillId="0" borderId="10" xfId="1" applyNumberFormat="1" applyFont="1" applyBorder="1" applyAlignment="1">
      <alignment horizontal="left" vertical="center"/>
    </xf>
    <xf numFmtId="1" fontId="33" fillId="0" borderId="10" xfId="0" applyNumberFormat="1" applyFont="1" applyFill="1" applyBorder="1" applyAlignment="1" applyProtection="1">
      <alignment horizontal="center" vertical="center"/>
      <protection locked="0"/>
    </xf>
    <xf numFmtId="43" fontId="56" fillId="15" borderId="28" xfId="12" applyFont="1" applyFill="1" applyBorder="1" applyAlignment="1">
      <alignment horizontal="center" vertical="center" wrapText="1"/>
    </xf>
    <xf numFmtId="49" fontId="66" fillId="0" borderId="10" xfId="0" applyNumberFormat="1" applyFont="1" applyBorder="1" applyAlignment="1">
      <alignment horizontal="left" vertical="center"/>
    </xf>
    <xf numFmtId="0" fontId="66" fillId="0" borderId="10" xfId="0" applyFont="1" applyBorder="1" applyAlignment="1">
      <alignment horizontal="left" vertical="center" wrapText="1"/>
    </xf>
    <xf numFmtId="2" fontId="66" fillId="0" borderId="10" xfId="0" applyNumberFormat="1" applyFont="1" applyFill="1" applyBorder="1" applyAlignment="1">
      <alignment horizontal="center" vertical="center"/>
    </xf>
    <xf numFmtId="2" fontId="66" fillId="0" borderId="10" xfId="0" applyNumberFormat="1" applyFont="1" applyBorder="1" applyAlignment="1">
      <alignment horizontal="center" vertical="center"/>
    </xf>
    <xf numFmtId="1" fontId="66" fillId="0" borderId="10" xfId="0" applyNumberFormat="1" applyFont="1" applyFill="1" applyBorder="1" applyAlignment="1" applyProtection="1">
      <alignment horizontal="center" vertical="center"/>
      <protection locked="0"/>
    </xf>
    <xf numFmtId="1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67" fillId="0" borderId="10" xfId="1" applyNumberFormat="1" applyFont="1" applyBorder="1" applyAlignment="1">
      <alignment horizontal="left" vertical="center"/>
    </xf>
    <xf numFmtId="1" fontId="67" fillId="0" borderId="10" xfId="1" applyNumberFormat="1" applyFont="1" applyBorder="1" applyAlignment="1">
      <alignment horizontal="left" vertical="center"/>
    </xf>
    <xf numFmtId="0" fontId="67" fillId="0" borderId="10" xfId="0" applyFont="1" applyBorder="1" applyAlignment="1">
      <alignment horizontal="left" vertical="center" wrapText="1"/>
    </xf>
    <xf numFmtId="2" fontId="67" fillId="0" borderId="10" xfId="1" applyNumberFormat="1" applyFont="1" applyFill="1" applyBorder="1" applyAlignment="1">
      <alignment horizontal="center" vertical="center"/>
    </xf>
    <xf numFmtId="1" fontId="66" fillId="0" borderId="10" xfId="0" applyNumberFormat="1" applyFont="1" applyBorder="1" applyAlignment="1" applyProtection="1">
      <alignment horizontal="center" vertical="center"/>
      <protection locked="0"/>
    </xf>
    <xf numFmtId="0" fontId="66" fillId="0" borderId="10" xfId="0" applyFont="1" applyFill="1" applyBorder="1" applyAlignment="1" applyProtection="1">
      <alignment horizontal="center" vertical="center"/>
      <protection locked="0"/>
    </xf>
    <xf numFmtId="0" fontId="66" fillId="0" borderId="10" xfId="0" applyFont="1" applyBorder="1" applyAlignment="1" applyProtection="1">
      <alignment horizontal="center" vertical="center"/>
      <protection locked="0"/>
    </xf>
    <xf numFmtId="0" fontId="66" fillId="0" borderId="10" xfId="0" applyFont="1" applyBorder="1" applyAlignment="1">
      <alignment horizontal="left" vertical="center"/>
    </xf>
    <xf numFmtId="2" fontId="66" fillId="0" borderId="10" xfId="1" applyNumberFormat="1" applyFont="1" applyFill="1" applyBorder="1" applyAlignment="1">
      <alignment horizontal="center" vertical="center"/>
    </xf>
    <xf numFmtId="0" fontId="66" fillId="0" borderId="10" xfId="1" applyNumberFormat="1" applyFont="1" applyFill="1" applyBorder="1" applyAlignment="1">
      <alignment horizontal="left" vertical="center"/>
    </xf>
    <xf numFmtId="1" fontId="66" fillId="0" borderId="10" xfId="0" applyNumberFormat="1" applyFont="1" applyBorder="1" applyAlignment="1">
      <alignment horizontal="left" vertical="center"/>
    </xf>
    <xf numFmtId="2" fontId="66" fillId="0" borderId="10" xfId="1" applyNumberFormat="1" applyFont="1" applyBorder="1" applyAlignment="1">
      <alignment horizontal="center" vertical="center" wrapText="1"/>
    </xf>
    <xf numFmtId="1" fontId="16" fillId="0" borderId="5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15" fillId="3" borderId="30" xfId="0" applyFont="1" applyFill="1" applyBorder="1" applyAlignment="1" applyProtection="1">
      <alignment horizontal="center" vertical="center"/>
      <protection locked="0"/>
    </xf>
    <xf numFmtId="0" fontId="15" fillId="3" borderId="31" xfId="0" applyFont="1" applyFill="1" applyBorder="1" applyAlignment="1" applyProtection="1">
      <alignment horizontal="center" vertical="center"/>
      <protection locked="0"/>
    </xf>
    <xf numFmtId="0" fontId="15" fillId="3" borderId="32" xfId="0" applyFont="1" applyFill="1" applyBorder="1" applyAlignment="1" applyProtection="1">
      <alignment horizontal="center" vertical="center"/>
      <protection locked="0"/>
    </xf>
    <xf numFmtId="0" fontId="27" fillId="7" borderId="12" xfId="0" applyFont="1" applyFill="1" applyBorder="1" applyAlignment="1">
      <alignment horizontal="center" vertical="center"/>
    </xf>
    <xf numFmtId="0" fontId="27" fillId="7" borderId="29" xfId="0" applyFont="1" applyFill="1" applyBorder="1" applyAlignment="1">
      <alignment horizontal="center" vertical="center"/>
    </xf>
    <xf numFmtId="0" fontId="27" fillId="7" borderId="14" xfId="0" applyFont="1" applyFill="1" applyBorder="1" applyAlignment="1">
      <alignment horizontal="center" vertical="center"/>
    </xf>
    <xf numFmtId="49" fontId="3" fillId="6" borderId="12" xfId="0" applyNumberFormat="1" applyFont="1" applyFill="1" applyBorder="1" applyAlignment="1">
      <alignment horizontal="left" vertical="center"/>
    </xf>
    <xf numFmtId="0" fontId="22" fillId="0" borderId="29" xfId="0" applyFont="1" applyBorder="1" applyAlignment="1"/>
    <xf numFmtId="0" fontId="5" fillId="0" borderId="29" xfId="0" applyFont="1" applyBorder="1" applyAlignment="1"/>
    <xf numFmtId="0" fontId="5" fillId="0" borderId="14" xfId="0" applyFont="1" applyBorder="1" applyAlignment="1"/>
    <xf numFmtId="0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21" xfId="0" applyNumberFormat="1" applyFont="1" applyBorder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/>
    </xf>
    <xf numFmtId="1" fontId="37" fillId="0" borderId="21" xfId="0" applyNumberFormat="1" applyFont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6" xfId="0" applyFont="1" applyFill="1" applyBorder="1" applyAlignment="1">
      <alignment horizontal="left" vertical="top" wrapText="1"/>
    </xf>
    <xf numFmtId="0" fontId="4" fillId="5" borderId="27" xfId="0" applyFont="1" applyFill="1" applyBorder="1" applyAlignment="1">
      <alignment horizontal="left" vertical="top" wrapText="1"/>
    </xf>
    <xf numFmtId="0" fontId="30" fillId="7" borderId="20" xfId="0" applyFont="1" applyFill="1" applyBorder="1" applyAlignment="1">
      <alignment horizontal="center"/>
    </xf>
    <xf numFmtId="0" fontId="30" fillId="7" borderId="21" xfId="0" applyFont="1" applyFill="1" applyBorder="1" applyAlignment="1">
      <alignment horizontal="center"/>
    </xf>
    <xf numFmtId="0" fontId="30" fillId="9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5" borderId="0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0" fillId="5" borderId="0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</cellXfs>
  <cellStyles count="15">
    <cellStyle name="Comma 2" xfId="14" xr:uid="{BC2BDD67-2EFE-449F-A6D3-8B22BA1705E8}"/>
    <cellStyle name="Dobry 2" xfId="8" xr:uid="{00000000-0005-0000-0000-000000000000}"/>
    <cellStyle name="Dziesiętny" xfId="12" builtinId="3"/>
    <cellStyle name="Dziesiętny 2" xfId="11" xr:uid="{00000000-0005-0000-0000-000001000000}"/>
    <cellStyle name="Komma 4" xfId="13" xr:uid="{53906DF7-2CB8-4CF4-8423-2427F790841B}"/>
    <cellStyle name="Normal 2" xfId="2" xr:uid="{00000000-0005-0000-0000-000002000000}"/>
    <cellStyle name="Normal 2 2" xfId="10" xr:uid="{00000000-0005-0000-0000-000003000000}"/>
    <cellStyle name="Normalny" xfId="0" builtinId="0"/>
    <cellStyle name="Normalny 2" xfId="6" xr:uid="{00000000-0005-0000-0000-000005000000}"/>
    <cellStyle name="Procentowy" xfId="5" builtinId="5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  <cellStyle name="Walutowy" xfId="4" builtinId="4"/>
  </cellStyles>
  <dxfs count="4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hyperlink" Target="http://products.boschsecuritysystems.pl/pl/PL/products/bxp/SKU12665319792995102603-P2" TargetMode="External"/><Relationship Id="rId159" Type="http://schemas.openxmlformats.org/officeDocument/2006/relationships/image" Target="../media/image156.png"/><Relationship Id="rId170" Type="http://schemas.openxmlformats.org/officeDocument/2006/relationships/image" Target="../media/image167.jpeg"/><Relationship Id="rId191" Type="http://schemas.openxmlformats.org/officeDocument/2006/relationships/image" Target="../media/image188.png"/><Relationship Id="rId205" Type="http://schemas.openxmlformats.org/officeDocument/2006/relationships/image" Target="../media/image202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png"/><Relationship Id="rId149" Type="http://schemas.openxmlformats.org/officeDocument/2006/relationships/image" Target="../media/image146.pn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81" Type="http://schemas.openxmlformats.org/officeDocument/2006/relationships/image" Target="../media/image178.jpe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37.jpeg"/><Relationship Id="rId85" Type="http://schemas.openxmlformats.org/officeDocument/2006/relationships/image" Target="../media/image86.jpeg"/><Relationship Id="rId150" Type="http://schemas.openxmlformats.org/officeDocument/2006/relationships/image" Target="../media/image147.png"/><Relationship Id="rId171" Type="http://schemas.openxmlformats.org/officeDocument/2006/relationships/image" Target="../media/image168.jpeg"/><Relationship Id="rId192" Type="http://schemas.openxmlformats.org/officeDocument/2006/relationships/image" Target="../media/image189.png"/><Relationship Id="rId206" Type="http://schemas.openxmlformats.org/officeDocument/2006/relationships/image" Target="../media/image203.jpe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hyperlink" Target="http://products.boschsecuritysystems.pl/pl/PL/products/bxp/SKU12673321072995105163-P2" TargetMode="External"/><Relationship Id="rId161" Type="http://schemas.openxmlformats.org/officeDocument/2006/relationships/image" Target="../media/image158.png"/><Relationship Id="rId182" Type="http://schemas.openxmlformats.org/officeDocument/2006/relationships/image" Target="../media/image179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pn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51" Type="http://schemas.openxmlformats.org/officeDocument/2006/relationships/image" Target="../media/image148.png"/><Relationship Id="rId172" Type="http://schemas.openxmlformats.org/officeDocument/2006/relationships/image" Target="../media/image169.jpeg"/><Relationship Id="rId193" Type="http://schemas.openxmlformats.org/officeDocument/2006/relationships/image" Target="../media/image190.pn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141" Type="http://schemas.openxmlformats.org/officeDocument/2006/relationships/image" Target="../media/image138.jpeg"/><Relationship Id="rId7" Type="http://schemas.openxmlformats.org/officeDocument/2006/relationships/image" Target="../media/image8.jpeg"/><Relationship Id="rId162" Type="http://schemas.openxmlformats.org/officeDocument/2006/relationships/image" Target="../media/image159.png"/><Relationship Id="rId183" Type="http://schemas.openxmlformats.org/officeDocument/2006/relationships/image" Target="../media/image18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hyperlink" Target="http://products.boschsecuritysystems.pl/pl/PL/products/bxp/SKU12661330032995101323-P2" TargetMode="External"/><Relationship Id="rId157" Type="http://schemas.openxmlformats.org/officeDocument/2006/relationships/image" Target="../media/image154.jpeg"/><Relationship Id="rId178" Type="http://schemas.openxmlformats.org/officeDocument/2006/relationships/image" Target="../media/image175.pn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49.png"/><Relationship Id="rId173" Type="http://schemas.openxmlformats.org/officeDocument/2006/relationships/image" Target="../media/image170.jpeg"/><Relationship Id="rId194" Type="http://schemas.openxmlformats.org/officeDocument/2006/relationships/image" Target="../media/image191.png"/><Relationship Id="rId199" Type="http://schemas.openxmlformats.org/officeDocument/2006/relationships/image" Target="../media/image196.jpeg"/><Relationship Id="rId203" Type="http://schemas.openxmlformats.org/officeDocument/2006/relationships/image" Target="../media/image200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png"/><Relationship Id="rId147" Type="http://schemas.openxmlformats.org/officeDocument/2006/relationships/image" Target="../media/image144.png"/><Relationship Id="rId168" Type="http://schemas.openxmlformats.org/officeDocument/2006/relationships/image" Target="../media/image165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39.png"/><Relationship Id="rId163" Type="http://schemas.openxmlformats.org/officeDocument/2006/relationships/image" Target="../media/image160.png"/><Relationship Id="rId184" Type="http://schemas.openxmlformats.org/officeDocument/2006/relationships/image" Target="../media/image181.jpeg"/><Relationship Id="rId189" Type="http://schemas.openxmlformats.org/officeDocument/2006/relationships/image" Target="../media/image186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6.jpeg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0.png"/><Relationship Id="rId174" Type="http://schemas.openxmlformats.org/officeDocument/2006/relationships/image" Target="../media/image171.png"/><Relationship Id="rId179" Type="http://schemas.openxmlformats.org/officeDocument/2006/relationships/image" Target="../media/image176.png"/><Relationship Id="rId195" Type="http://schemas.openxmlformats.org/officeDocument/2006/relationships/image" Target="../media/image192.jpeg"/><Relationship Id="rId190" Type="http://schemas.openxmlformats.org/officeDocument/2006/relationships/image" Target="../media/image187.jpeg"/><Relationship Id="rId204" Type="http://schemas.openxmlformats.org/officeDocument/2006/relationships/image" Target="../media/image201.pn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0.jpeg"/><Relationship Id="rId148" Type="http://schemas.openxmlformats.org/officeDocument/2006/relationships/image" Target="../media/image145.png"/><Relationship Id="rId164" Type="http://schemas.openxmlformats.org/officeDocument/2006/relationships/image" Target="../media/image161.png"/><Relationship Id="rId169" Type="http://schemas.openxmlformats.org/officeDocument/2006/relationships/image" Target="../media/image166.jpeg"/><Relationship Id="rId185" Type="http://schemas.openxmlformats.org/officeDocument/2006/relationships/image" Target="../media/image18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1.png"/><Relationship Id="rId175" Type="http://schemas.openxmlformats.org/officeDocument/2006/relationships/image" Target="../media/image172.jpeg"/><Relationship Id="rId196" Type="http://schemas.openxmlformats.org/officeDocument/2006/relationships/image" Target="../media/image193.jpeg"/><Relationship Id="rId200" Type="http://schemas.openxmlformats.org/officeDocument/2006/relationships/image" Target="../media/image197.jpe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1.png"/><Relationship Id="rId90" Type="http://schemas.openxmlformats.org/officeDocument/2006/relationships/image" Target="../media/image91.jpeg"/><Relationship Id="rId165" Type="http://schemas.openxmlformats.org/officeDocument/2006/relationships/image" Target="../media/image162.png"/><Relationship Id="rId186" Type="http://schemas.openxmlformats.org/officeDocument/2006/relationships/image" Target="../media/image183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hyperlink" Target="http://products.boschsecuritysystems.pl/pl/PL/products/bxp/SKU12669306992995103883-P2" TargetMode="External"/><Relationship Id="rId80" Type="http://schemas.openxmlformats.org/officeDocument/2006/relationships/image" Target="../media/image81.jpeg"/><Relationship Id="rId155" Type="http://schemas.openxmlformats.org/officeDocument/2006/relationships/image" Target="../media/image152.png"/><Relationship Id="rId176" Type="http://schemas.openxmlformats.org/officeDocument/2006/relationships/image" Target="../media/image173.emf"/><Relationship Id="rId197" Type="http://schemas.openxmlformats.org/officeDocument/2006/relationships/image" Target="../media/image194.jpeg"/><Relationship Id="rId201" Type="http://schemas.openxmlformats.org/officeDocument/2006/relationships/image" Target="../media/image198.pn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pn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2.png"/><Relationship Id="rId166" Type="http://schemas.openxmlformats.org/officeDocument/2006/relationships/image" Target="../media/image163.jpeg"/><Relationship Id="rId187" Type="http://schemas.openxmlformats.org/officeDocument/2006/relationships/image" Target="../media/image184.png"/><Relationship Id="rId1" Type="http://schemas.openxmlformats.org/officeDocument/2006/relationships/image" Target="../media/image2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5.jpeg"/><Relationship Id="rId156" Type="http://schemas.openxmlformats.org/officeDocument/2006/relationships/image" Target="../media/image153.png"/><Relationship Id="rId177" Type="http://schemas.openxmlformats.org/officeDocument/2006/relationships/image" Target="../media/image174.png"/><Relationship Id="rId198" Type="http://schemas.openxmlformats.org/officeDocument/2006/relationships/image" Target="../media/image195.jpeg"/><Relationship Id="rId202" Type="http://schemas.openxmlformats.org/officeDocument/2006/relationships/image" Target="../media/image199.pn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png"/><Relationship Id="rId146" Type="http://schemas.openxmlformats.org/officeDocument/2006/relationships/image" Target="../media/image143.jpeg"/><Relationship Id="rId167" Type="http://schemas.openxmlformats.org/officeDocument/2006/relationships/image" Target="../media/image164.gif"/><Relationship Id="rId188" Type="http://schemas.openxmlformats.org/officeDocument/2006/relationships/image" Target="../media/image185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1.07.2022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15</xdr:row>
      <xdr:rowOff>47625</xdr:rowOff>
    </xdr:from>
    <xdr:to>
      <xdr:col>0</xdr:col>
      <xdr:colOff>704850</xdr:colOff>
      <xdr:row>15</xdr:row>
      <xdr:rowOff>600075</xdr:rowOff>
    </xdr:to>
    <xdr:pic>
      <xdr:nvPicPr>
        <xdr:cNvPr id="8" name="Obraz 27" descr="batt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</xdr:row>
      <xdr:rowOff>47625</xdr:rowOff>
    </xdr:from>
    <xdr:to>
      <xdr:col>0</xdr:col>
      <xdr:colOff>733425</xdr:colOff>
      <xdr:row>16</xdr:row>
      <xdr:rowOff>600075</xdr:rowOff>
    </xdr:to>
    <xdr:pic>
      <xdr:nvPicPr>
        <xdr:cNvPr id="9" name="Obraz 29" descr="ANI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17</xdr:row>
      <xdr:rowOff>47625</xdr:rowOff>
    </xdr:from>
    <xdr:to>
      <xdr:col>0</xdr:col>
      <xdr:colOff>704850</xdr:colOff>
      <xdr:row>17</xdr:row>
      <xdr:rowOff>600075</xdr:rowOff>
    </xdr:to>
    <xdr:pic>
      <xdr:nvPicPr>
        <xdr:cNvPr id="10" name="Obraz 31" descr="RML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18</xdr:row>
      <xdr:rowOff>47625</xdr:rowOff>
    </xdr:from>
    <xdr:to>
      <xdr:col>0</xdr:col>
      <xdr:colOff>676275</xdr:colOff>
      <xdr:row>18</xdr:row>
      <xdr:rowOff>600075</xdr:rowOff>
    </xdr:to>
    <xdr:pic>
      <xdr:nvPicPr>
        <xdr:cNvPr id="11" name="Obraz 33" descr="IOS2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19</xdr:row>
      <xdr:rowOff>47625</xdr:rowOff>
    </xdr:from>
    <xdr:to>
      <xdr:col>0</xdr:col>
      <xdr:colOff>704850</xdr:colOff>
      <xdr:row>19</xdr:row>
      <xdr:rowOff>600075</xdr:rowOff>
    </xdr:to>
    <xdr:pic>
      <xdr:nvPicPr>
        <xdr:cNvPr id="12" name="Obraz 35" descr="IOS23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20</xdr:row>
      <xdr:rowOff>47625</xdr:rowOff>
    </xdr:from>
    <xdr:to>
      <xdr:col>0</xdr:col>
      <xdr:colOff>723900</xdr:colOff>
      <xdr:row>20</xdr:row>
      <xdr:rowOff>600075</xdr:rowOff>
    </xdr:to>
    <xdr:pic>
      <xdr:nvPicPr>
        <xdr:cNvPr id="13" name="Obraz 37" descr="IOP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</xdr:row>
      <xdr:rowOff>47625</xdr:rowOff>
    </xdr:from>
    <xdr:to>
      <xdr:col>0</xdr:col>
      <xdr:colOff>666750</xdr:colOff>
      <xdr:row>21</xdr:row>
      <xdr:rowOff>600075</xdr:rowOff>
    </xdr:to>
    <xdr:pic>
      <xdr:nvPicPr>
        <xdr:cNvPr id="14" name="Obraz 39" descr="CZ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22</xdr:row>
      <xdr:rowOff>47625</xdr:rowOff>
    </xdr:from>
    <xdr:to>
      <xdr:col>0</xdr:col>
      <xdr:colOff>657225</xdr:colOff>
      <xdr:row>22</xdr:row>
      <xdr:rowOff>600075</xdr:rowOff>
    </xdr:to>
    <xdr:pic>
      <xdr:nvPicPr>
        <xdr:cNvPr id="15" name="Obraz 41" descr="RMH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685800</xdr:colOff>
      <xdr:row>23</xdr:row>
      <xdr:rowOff>600075</xdr:rowOff>
    </xdr:to>
    <xdr:pic>
      <xdr:nvPicPr>
        <xdr:cNvPr id="16" name="Obraz 43" descr="NZM2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47625</xdr:rowOff>
    </xdr:from>
    <xdr:to>
      <xdr:col>0</xdr:col>
      <xdr:colOff>685800</xdr:colOff>
      <xdr:row>24</xdr:row>
      <xdr:rowOff>600075</xdr:rowOff>
    </xdr:to>
    <xdr:pic>
      <xdr:nvPicPr>
        <xdr:cNvPr id="17" name="Obraz 45" descr="FPE50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47625</xdr:rowOff>
    </xdr:from>
    <xdr:to>
      <xdr:col>0</xdr:col>
      <xdr:colOff>695325</xdr:colOff>
      <xdr:row>25</xdr:row>
      <xdr:rowOff>600075</xdr:rowOff>
    </xdr:to>
    <xdr:pic>
      <xdr:nvPicPr>
        <xdr:cNvPr id="18" name="Obraz 47" descr="LSN300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47625</xdr:rowOff>
    </xdr:from>
    <xdr:to>
      <xdr:col>0</xdr:col>
      <xdr:colOff>847725</xdr:colOff>
      <xdr:row>26</xdr:row>
      <xdr:rowOff>600075</xdr:rowOff>
    </xdr:to>
    <xdr:pic>
      <xdr:nvPicPr>
        <xdr:cNvPr id="19" name="Obraz 49" descr="LSN1500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29</xdr:row>
      <xdr:rowOff>47625</xdr:rowOff>
    </xdr:from>
    <xdr:to>
      <xdr:col>0</xdr:col>
      <xdr:colOff>809625</xdr:colOff>
      <xdr:row>29</xdr:row>
      <xdr:rowOff>600075</xdr:rowOff>
    </xdr:to>
    <xdr:pic>
      <xdr:nvPicPr>
        <xdr:cNvPr id="20" name="Obraz 53" descr="L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31</xdr:row>
      <xdr:rowOff>47625</xdr:rowOff>
    </xdr:from>
    <xdr:to>
      <xdr:col>0</xdr:col>
      <xdr:colOff>647700</xdr:colOff>
      <xdr:row>31</xdr:row>
      <xdr:rowOff>600075</xdr:rowOff>
    </xdr:to>
    <xdr:pic>
      <xdr:nvPicPr>
        <xdr:cNvPr id="21" name="Obraz 55" descr="CPH0006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32</xdr:row>
      <xdr:rowOff>47625</xdr:rowOff>
    </xdr:from>
    <xdr:to>
      <xdr:col>0</xdr:col>
      <xdr:colOff>647700</xdr:colOff>
      <xdr:row>32</xdr:row>
      <xdr:rowOff>600075</xdr:rowOff>
    </xdr:to>
    <xdr:pic>
      <xdr:nvPicPr>
        <xdr:cNvPr id="22" name="Obraz 57" descr="CPH001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33</xdr:row>
      <xdr:rowOff>47625</xdr:rowOff>
    </xdr:from>
    <xdr:to>
      <xdr:col>0</xdr:col>
      <xdr:colOff>647700</xdr:colOff>
      <xdr:row>33</xdr:row>
      <xdr:rowOff>600075</xdr:rowOff>
    </xdr:to>
    <xdr:pic>
      <xdr:nvPicPr>
        <xdr:cNvPr id="23" name="Obraz 59" descr="EPH0012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95250</xdr:rowOff>
    </xdr:from>
    <xdr:to>
      <xdr:col>0</xdr:col>
      <xdr:colOff>914400</xdr:colOff>
      <xdr:row>34</xdr:row>
      <xdr:rowOff>581025</xdr:rowOff>
    </xdr:to>
    <xdr:pic>
      <xdr:nvPicPr>
        <xdr:cNvPr id="24" name="Obraz 61" descr="PSF000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35</xdr:row>
      <xdr:rowOff>47625</xdr:rowOff>
    </xdr:from>
    <xdr:to>
      <xdr:col>0</xdr:col>
      <xdr:colOff>695325</xdr:colOff>
      <xdr:row>35</xdr:row>
      <xdr:rowOff>600075</xdr:rowOff>
    </xdr:to>
    <xdr:pic>
      <xdr:nvPicPr>
        <xdr:cNvPr id="25" name="Obraz 63" descr="PMF0004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36</xdr:row>
      <xdr:rowOff>95250</xdr:rowOff>
    </xdr:from>
    <xdr:to>
      <xdr:col>0</xdr:col>
      <xdr:colOff>933450</xdr:colOff>
      <xdr:row>36</xdr:row>
      <xdr:rowOff>600075</xdr:rowOff>
    </xdr:to>
    <xdr:pic>
      <xdr:nvPicPr>
        <xdr:cNvPr id="26" name="Obraz 65" descr="USF0000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47625</xdr:rowOff>
    </xdr:from>
    <xdr:to>
      <xdr:col>0</xdr:col>
      <xdr:colOff>638175</xdr:colOff>
      <xdr:row>38</xdr:row>
      <xdr:rowOff>600075</xdr:rowOff>
    </xdr:to>
    <xdr:pic>
      <xdr:nvPicPr>
        <xdr:cNvPr id="27" name="Obraz 67" descr="FBH0000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39</xdr:row>
      <xdr:rowOff>47625</xdr:rowOff>
    </xdr:from>
    <xdr:to>
      <xdr:col>0</xdr:col>
      <xdr:colOff>704850</xdr:colOff>
      <xdr:row>39</xdr:row>
      <xdr:rowOff>600075</xdr:rowOff>
    </xdr:to>
    <xdr:pic>
      <xdr:nvPicPr>
        <xdr:cNvPr id="28" name="Obraz 69" descr="FMH0000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</xdr:row>
      <xdr:rowOff>47625</xdr:rowOff>
    </xdr:from>
    <xdr:to>
      <xdr:col>0</xdr:col>
      <xdr:colOff>885825</xdr:colOff>
      <xdr:row>40</xdr:row>
      <xdr:rowOff>600075</xdr:rowOff>
    </xdr:to>
    <xdr:pic>
      <xdr:nvPicPr>
        <xdr:cNvPr id="29" name="Obraz 71" descr="FSH0000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41</xdr:row>
      <xdr:rowOff>47625</xdr:rowOff>
    </xdr:from>
    <xdr:to>
      <xdr:col>0</xdr:col>
      <xdr:colOff>647700</xdr:colOff>
      <xdr:row>41</xdr:row>
      <xdr:rowOff>600075</xdr:rowOff>
    </xdr:to>
    <xdr:pic>
      <xdr:nvPicPr>
        <xdr:cNvPr id="33" name="Obraz 79" descr="FRB0019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42</xdr:row>
      <xdr:rowOff>47625</xdr:rowOff>
    </xdr:from>
    <xdr:to>
      <xdr:col>0</xdr:col>
      <xdr:colOff>723900</xdr:colOff>
      <xdr:row>42</xdr:row>
      <xdr:rowOff>600075</xdr:rowOff>
    </xdr:to>
    <xdr:pic>
      <xdr:nvPicPr>
        <xdr:cNvPr id="34" name="Obraz 81" descr="FRM0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47625</xdr:rowOff>
    </xdr:from>
    <xdr:to>
      <xdr:col>0</xdr:col>
      <xdr:colOff>933450</xdr:colOff>
      <xdr:row>43</xdr:row>
      <xdr:rowOff>600075</xdr:rowOff>
    </xdr:to>
    <xdr:pic>
      <xdr:nvPicPr>
        <xdr:cNvPr id="35" name="Obraz 83" descr="FRS0019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44</xdr:row>
      <xdr:rowOff>47625</xdr:rowOff>
    </xdr:from>
    <xdr:to>
      <xdr:col>0</xdr:col>
      <xdr:colOff>762000</xdr:colOff>
      <xdr:row>44</xdr:row>
      <xdr:rowOff>600075</xdr:rowOff>
    </xdr:to>
    <xdr:pic>
      <xdr:nvPicPr>
        <xdr:cNvPr id="36" name="Obraz 85" descr="FDP0001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47</xdr:row>
      <xdr:rowOff>47625</xdr:rowOff>
    </xdr:from>
    <xdr:to>
      <xdr:col>0</xdr:col>
      <xdr:colOff>657225</xdr:colOff>
      <xdr:row>47</xdr:row>
      <xdr:rowOff>600075</xdr:rowOff>
    </xdr:to>
    <xdr:pic>
      <xdr:nvPicPr>
        <xdr:cNvPr id="37" name="Obraz 87" descr="HPC0006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48</xdr:row>
      <xdr:rowOff>47625</xdr:rowOff>
    </xdr:from>
    <xdr:to>
      <xdr:col>0</xdr:col>
      <xdr:colOff>609600</xdr:colOff>
      <xdr:row>48</xdr:row>
      <xdr:rowOff>600075</xdr:rowOff>
    </xdr:to>
    <xdr:pic>
      <xdr:nvPicPr>
        <xdr:cNvPr id="38" name="Obraz 89" descr="HPC0010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49</xdr:row>
      <xdr:rowOff>47625</xdr:rowOff>
    </xdr:from>
    <xdr:to>
      <xdr:col>0</xdr:col>
      <xdr:colOff>561975</xdr:colOff>
      <xdr:row>49</xdr:row>
      <xdr:rowOff>600075</xdr:rowOff>
    </xdr:to>
    <xdr:pic>
      <xdr:nvPicPr>
        <xdr:cNvPr id="39" name="Obraz 91" descr="HBE001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50</xdr:row>
      <xdr:rowOff>76200</xdr:rowOff>
    </xdr:from>
    <xdr:to>
      <xdr:col>0</xdr:col>
      <xdr:colOff>857250</xdr:colOff>
      <xdr:row>50</xdr:row>
      <xdr:rowOff>628650</xdr:rowOff>
    </xdr:to>
    <xdr:pic>
      <xdr:nvPicPr>
        <xdr:cNvPr id="40" name="Obraz 93" descr="PSS0002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51</xdr:row>
      <xdr:rowOff>128345</xdr:rowOff>
    </xdr:from>
    <xdr:to>
      <xdr:col>0</xdr:col>
      <xdr:colOff>922472</xdr:colOff>
      <xdr:row>51</xdr:row>
      <xdr:rowOff>1057436</xdr:rowOff>
    </xdr:to>
    <xdr:pic>
      <xdr:nvPicPr>
        <xdr:cNvPr id="41" name="Obraz 95" descr="PSB0004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53</xdr:row>
      <xdr:rowOff>47625</xdr:rowOff>
    </xdr:from>
    <xdr:to>
      <xdr:col>0</xdr:col>
      <xdr:colOff>685800</xdr:colOff>
      <xdr:row>53</xdr:row>
      <xdr:rowOff>600075</xdr:rowOff>
    </xdr:to>
    <xdr:pic>
      <xdr:nvPicPr>
        <xdr:cNvPr id="43" name="Obraz 105" descr="UPS2416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56</xdr:row>
      <xdr:rowOff>47625</xdr:rowOff>
    </xdr:from>
    <xdr:to>
      <xdr:col>0</xdr:col>
      <xdr:colOff>847726</xdr:colOff>
      <xdr:row>56</xdr:row>
      <xdr:rowOff>600075</xdr:rowOff>
    </xdr:to>
    <xdr:pic>
      <xdr:nvPicPr>
        <xdr:cNvPr id="45" name="Obraz 109" descr="FPO_PSB_CH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54</xdr:row>
      <xdr:rowOff>47625</xdr:rowOff>
    </xdr:from>
    <xdr:to>
      <xdr:col>0</xdr:col>
      <xdr:colOff>781050</xdr:colOff>
      <xdr:row>54</xdr:row>
      <xdr:rowOff>600075</xdr:rowOff>
    </xdr:to>
    <xdr:pic>
      <xdr:nvPicPr>
        <xdr:cNvPr id="46" name="Obraz 111" descr="CPB000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58</xdr:row>
      <xdr:rowOff>47625</xdr:rowOff>
    </xdr:from>
    <xdr:to>
      <xdr:col>0</xdr:col>
      <xdr:colOff>771525</xdr:colOff>
      <xdr:row>58</xdr:row>
      <xdr:rowOff>600075</xdr:rowOff>
    </xdr:to>
    <xdr:pic>
      <xdr:nvPicPr>
        <xdr:cNvPr id="49" name="Obraz 117" descr="CBB000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113493</xdr:colOff>
      <xdr:row>64</xdr:row>
      <xdr:rowOff>64576</xdr:rowOff>
    </xdr:from>
    <xdr:to>
      <xdr:col>0</xdr:col>
      <xdr:colOff>770718</xdr:colOff>
      <xdr:row>64</xdr:row>
      <xdr:rowOff>452033</xdr:rowOff>
    </xdr:to>
    <xdr:pic>
      <xdr:nvPicPr>
        <xdr:cNvPr id="50" name="Obraz 119" descr="PDC0000.jp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13493" y="40898251"/>
          <a:ext cx="657225" cy="387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63</xdr:row>
      <xdr:rowOff>47625</xdr:rowOff>
    </xdr:from>
    <xdr:to>
      <xdr:col>0</xdr:col>
      <xdr:colOff>914400</xdr:colOff>
      <xdr:row>63</xdr:row>
      <xdr:rowOff>600075</xdr:rowOff>
    </xdr:to>
    <xdr:pic>
      <xdr:nvPicPr>
        <xdr:cNvPr id="51" name="Obraz 121" descr="THP2020.jp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7625" y="40233600"/>
          <a:ext cx="866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72</xdr:row>
      <xdr:rowOff>47625</xdr:rowOff>
    </xdr:from>
    <xdr:to>
      <xdr:col>0</xdr:col>
      <xdr:colOff>819150</xdr:colOff>
      <xdr:row>72</xdr:row>
      <xdr:rowOff>600075</xdr:rowOff>
    </xdr:to>
    <xdr:pic>
      <xdr:nvPicPr>
        <xdr:cNvPr id="52" name="Obraz 127" descr="FAPO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73</xdr:row>
      <xdr:rowOff>47625</xdr:rowOff>
    </xdr:from>
    <xdr:to>
      <xdr:col>0</xdr:col>
      <xdr:colOff>819150</xdr:colOff>
      <xdr:row>73</xdr:row>
      <xdr:rowOff>600075</xdr:rowOff>
    </xdr:to>
    <xdr:pic>
      <xdr:nvPicPr>
        <xdr:cNvPr id="53" name="Obraz 129" descr="FAPOC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74</xdr:row>
      <xdr:rowOff>47625</xdr:rowOff>
    </xdr:from>
    <xdr:to>
      <xdr:col>0</xdr:col>
      <xdr:colOff>809625</xdr:colOff>
      <xdr:row>74</xdr:row>
      <xdr:rowOff>600075</xdr:rowOff>
    </xdr:to>
    <xdr:pic>
      <xdr:nvPicPr>
        <xdr:cNvPr id="54" name="Obraz 131" descr="FPAOP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104</xdr:row>
      <xdr:rowOff>47625</xdr:rowOff>
    </xdr:from>
    <xdr:to>
      <xdr:col>0</xdr:col>
      <xdr:colOff>847725</xdr:colOff>
      <xdr:row>104</xdr:row>
      <xdr:rowOff>600075</xdr:rowOff>
    </xdr:to>
    <xdr:pic>
      <xdr:nvPicPr>
        <xdr:cNvPr id="62" name="Obraz 149" descr="MS400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106</xdr:row>
      <xdr:rowOff>57150</xdr:rowOff>
    </xdr:from>
    <xdr:to>
      <xdr:col>0</xdr:col>
      <xdr:colOff>762000</xdr:colOff>
      <xdr:row>106</xdr:row>
      <xdr:rowOff>409575</xdr:rowOff>
    </xdr:to>
    <xdr:pic>
      <xdr:nvPicPr>
        <xdr:cNvPr id="63" name="Obraz 151" descr="MS420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107</xdr:row>
      <xdr:rowOff>47625</xdr:rowOff>
    </xdr:from>
    <xdr:to>
      <xdr:col>0</xdr:col>
      <xdr:colOff>847725</xdr:colOff>
      <xdr:row>107</xdr:row>
      <xdr:rowOff>600075</xdr:rowOff>
    </xdr:to>
    <xdr:pic>
      <xdr:nvPicPr>
        <xdr:cNvPr id="64" name="Obraz 153" descr="FAA_MSR_42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110</xdr:row>
      <xdr:rowOff>47625</xdr:rowOff>
    </xdr:from>
    <xdr:to>
      <xdr:col>0</xdr:col>
      <xdr:colOff>962025</xdr:colOff>
      <xdr:row>110</xdr:row>
      <xdr:rowOff>600075</xdr:rowOff>
    </xdr:to>
    <xdr:pic>
      <xdr:nvPicPr>
        <xdr:cNvPr id="65" name="Obraz 155" descr="SK_400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111</xdr:row>
      <xdr:rowOff>47625</xdr:rowOff>
    </xdr:from>
    <xdr:to>
      <xdr:col>0</xdr:col>
      <xdr:colOff>866775</xdr:colOff>
      <xdr:row>111</xdr:row>
      <xdr:rowOff>600075</xdr:rowOff>
    </xdr:to>
    <xdr:pic>
      <xdr:nvPicPr>
        <xdr:cNvPr id="66" name="Obraz 157" descr="SSK_400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114</xdr:row>
      <xdr:rowOff>228600</xdr:rowOff>
    </xdr:from>
    <xdr:to>
      <xdr:col>0</xdr:col>
      <xdr:colOff>895350</xdr:colOff>
      <xdr:row>114</xdr:row>
      <xdr:rowOff>438150</xdr:rowOff>
    </xdr:to>
    <xdr:pic>
      <xdr:nvPicPr>
        <xdr:cNvPr id="68" name="Obraz 161" descr="MH_400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77</xdr:row>
      <xdr:rowOff>66675</xdr:rowOff>
    </xdr:from>
    <xdr:to>
      <xdr:col>0</xdr:col>
      <xdr:colOff>971550</xdr:colOff>
      <xdr:row>77</xdr:row>
      <xdr:rowOff>533400</xdr:rowOff>
    </xdr:to>
    <xdr:pic>
      <xdr:nvPicPr>
        <xdr:cNvPr id="71" name="Obraz 169" descr="ProductPhoto_Web_all_1283873547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95</xdr:row>
      <xdr:rowOff>47625</xdr:rowOff>
    </xdr:from>
    <xdr:to>
      <xdr:col>0</xdr:col>
      <xdr:colOff>838200</xdr:colOff>
      <xdr:row>95</xdr:row>
      <xdr:rowOff>600075</xdr:rowOff>
    </xdr:to>
    <xdr:pic>
      <xdr:nvPicPr>
        <xdr:cNvPr id="72" name="Obraz 171" descr="FAA-500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96</xdr:row>
      <xdr:rowOff>47625</xdr:rowOff>
    </xdr:from>
    <xdr:to>
      <xdr:col>0</xdr:col>
      <xdr:colOff>742950</xdr:colOff>
      <xdr:row>96</xdr:row>
      <xdr:rowOff>600075</xdr:rowOff>
    </xdr:to>
    <xdr:pic>
      <xdr:nvPicPr>
        <xdr:cNvPr id="73" name="Obraz 173" descr="FAA-BB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97</xdr:row>
      <xdr:rowOff>47625</xdr:rowOff>
    </xdr:from>
    <xdr:to>
      <xdr:col>0</xdr:col>
      <xdr:colOff>876300</xdr:colOff>
      <xdr:row>97</xdr:row>
      <xdr:rowOff>600075</xdr:rowOff>
    </xdr:to>
    <xdr:pic>
      <xdr:nvPicPr>
        <xdr:cNvPr id="74" name="Obraz 175" descr="FAA-TR-P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98</xdr:row>
      <xdr:rowOff>28575</xdr:rowOff>
    </xdr:from>
    <xdr:to>
      <xdr:col>0</xdr:col>
      <xdr:colOff>857250</xdr:colOff>
      <xdr:row>98</xdr:row>
      <xdr:rowOff>600075</xdr:rowOff>
    </xdr:to>
    <xdr:pic>
      <xdr:nvPicPr>
        <xdr:cNvPr id="75" name="Obraz 177" descr="FAA-TR-W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99</xdr:row>
      <xdr:rowOff>38100</xdr:rowOff>
    </xdr:from>
    <xdr:to>
      <xdr:col>0</xdr:col>
      <xdr:colOff>714375</xdr:colOff>
      <xdr:row>99</xdr:row>
      <xdr:rowOff>590550</xdr:rowOff>
    </xdr:to>
    <xdr:pic>
      <xdr:nvPicPr>
        <xdr:cNvPr id="76" name="Obraz 181" descr="FAA-SB-H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100</xdr:row>
      <xdr:rowOff>47625</xdr:rowOff>
    </xdr:from>
    <xdr:to>
      <xdr:col>0</xdr:col>
      <xdr:colOff>666750</xdr:colOff>
      <xdr:row>100</xdr:row>
      <xdr:rowOff>600075</xdr:rowOff>
    </xdr:to>
    <xdr:pic>
      <xdr:nvPicPr>
        <xdr:cNvPr id="77" name="Obraz 183" descr="spring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124</xdr:row>
      <xdr:rowOff>47625</xdr:rowOff>
    </xdr:from>
    <xdr:to>
      <xdr:col>0</xdr:col>
      <xdr:colOff>752475</xdr:colOff>
      <xdr:row>124</xdr:row>
      <xdr:rowOff>600075</xdr:rowOff>
    </xdr:to>
    <xdr:pic>
      <xdr:nvPicPr>
        <xdr:cNvPr id="78" name="Obraz 187" descr="FRay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128</xdr:row>
      <xdr:rowOff>38100</xdr:rowOff>
    </xdr:from>
    <xdr:to>
      <xdr:col>0</xdr:col>
      <xdr:colOff>857250</xdr:colOff>
      <xdr:row>128</xdr:row>
      <xdr:rowOff>590550</xdr:rowOff>
    </xdr:to>
    <xdr:pic>
      <xdr:nvPicPr>
        <xdr:cNvPr id="79" name="Obraz 189" descr="LR_Kit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127</xdr:row>
      <xdr:rowOff>47625</xdr:rowOff>
    </xdr:from>
    <xdr:to>
      <xdr:col>0</xdr:col>
      <xdr:colOff>933450</xdr:colOff>
      <xdr:row>127</xdr:row>
      <xdr:rowOff>600075</xdr:rowOff>
    </xdr:to>
    <xdr:pic>
      <xdr:nvPicPr>
        <xdr:cNvPr id="80" name="Obraz 191" descr="BR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126</xdr:row>
      <xdr:rowOff>9525</xdr:rowOff>
    </xdr:from>
    <xdr:to>
      <xdr:col>0</xdr:col>
      <xdr:colOff>1028700</xdr:colOff>
      <xdr:row>126</xdr:row>
      <xdr:rowOff>561975</xdr:rowOff>
    </xdr:to>
    <xdr:pic>
      <xdr:nvPicPr>
        <xdr:cNvPr id="81" name="Obraz 193" descr="4P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129</xdr:row>
      <xdr:rowOff>47625</xdr:rowOff>
    </xdr:from>
    <xdr:to>
      <xdr:col>0</xdr:col>
      <xdr:colOff>933450</xdr:colOff>
      <xdr:row>129</xdr:row>
      <xdr:rowOff>600075</xdr:rowOff>
    </xdr:to>
    <xdr:pic>
      <xdr:nvPicPr>
        <xdr:cNvPr id="82" name="Obraz 195" descr="1P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147</xdr:row>
      <xdr:rowOff>87824</xdr:rowOff>
    </xdr:from>
    <xdr:to>
      <xdr:col>0</xdr:col>
      <xdr:colOff>901969</xdr:colOff>
      <xdr:row>147</xdr:row>
      <xdr:rowOff>581187</xdr:rowOff>
    </xdr:to>
    <xdr:pic>
      <xdr:nvPicPr>
        <xdr:cNvPr id="87" name="Obraz 211" descr="SB3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146</xdr:row>
      <xdr:rowOff>47625</xdr:rowOff>
    </xdr:from>
    <xdr:to>
      <xdr:col>0</xdr:col>
      <xdr:colOff>742950</xdr:colOff>
      <xdr:row>147</xdr:row>
      <xdr:rowOff>2627</xdr:rowOff>
    </xdr:to>
    <xdr:pic>
      <xdr:nvPicPr>
        <xdr:cNvPr id="88" name="Obraz 213" descr="images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161</xdr:row>
      <xdr:rowOff>47625</xdr:rowOff>
    </xdr:from>
    <xdr:to>
      <xdr:col>0</xdr:col>
      <xdr:colOff>752475</xdr:colOff>
      <xdr:row>161</xdr:row>
      <xdr:rowOff>600075</xdr:rowOff>
    </xdr:to>
    <xdr:pic>
      <xdr:nvPicPr>
        <xdr:cNvPr id="96" name="Obraz 119" descr="GR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162</xdr:row>
      <xdr:rowOff>47625</xdr:rowOff>
    </xdr:from>
    <xdr:to>
      <xdr:col>0</xdr:col>
      <xdr:colOff>723900</xdr:colOff>
      <xdr:row>162</xdr:row>
      <xdr:rowOff>600075</xdr:rowOff>
    </xdr:to>
    <xdr:pic>
      <xdr:nvPicPr>
        <xdr:cNvPr id="97" name="Obraz 121" descr="HR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175</xdr:row>
      <xdr:rowOff>47625</xdr:rowOff>
    </xdr:from>
    <xdr:to>
      <xdr:col>0</xdr:col>
      <xdr:colOff>752475</xdr:colOff>
      <xdr:row>175</xdr:row>
      <xdr:rowOff>600075</xdr:rowOff>
    </xdr:to>
    <xdr:pic>
      <xdr:nvPicPr>
        <xdr:cNvPr id="99" name="Obraz 127" descr="NAC-S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16900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176</xdr:row>
      <xdr:rowOff>47625</xdr:rowOff>
    </xdr:from>
    <xdr:to>
      <xdr:col>0</xdr:col>
      <xdr:colOff>771525</xdr:colOff>
      <xdr:row>176</xdr:row>
      <xdr:rowOff>600075</xdr:rowOff>
    </xdr:to>
    <xdr:pic>
      <xdr:nvPicPr>
        <xdr:cNvPr id="100" name="Obraz 129" descr="NAC-D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17548025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179</xdr:row>
      <xdr:rowOff>47625</xdr:rowOff>
    </xdr:from>
    <xdr:to>
      <xdr:col>0</xdr:col>
      <xdr:colOff>752475</xdr:colOff>
      <xdr:row>179</xdr:row>
      <xdr:rowOff>600075</xdr:rowOff>
    </xdr:to>
    <xdr:pic>
      <xdr:nvPicPr>
        <xdr:cNvPr id="101" name="Obraz 131" descr="FLM-I_420-S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190</xdr:row>
      <xdr:rowOff>47625</xdr:rowOff>
    </xdr:from>
    <xdr:to>
      <xdr:col>0</xdr:col>
      <xdr:colOff>704850</xdr:colOff>
      <xdr:row>190</xdr:row>
      <xdr:rowOff>600075</xdr:rowOff>
    </xdr:to>
    <xdr:pic>
      <xdr:nvPicPr>
        <xdr:cNvPr id="102" name="Obraz 133" descr="FMX-IFB55-S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188</xdr:row>
      <xdr:rowOff>47625</xdr:rowOff>
    </xdr:from>
    <xdr:to>
      <xdr:col>0</xdr:col>
      <xdr:colOff>695325</xdr:colOff>
      <xdr:row>188</xdr:row>
      <xdr:rowOff>600075</xdr:rowOff>
    </xdr:to>
    <xdr:pic>
      <xdr:nvPicPr>
        <xdr:cNvPr id="103" name="Obraz 135" descr="FLM-420-I8R1-S8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187</xdr:row>
      <xdr:rowOff>47625</xdr:rowOff>
    </xdr:from>
    <xdr:to>
      <xdr:col>0</xdr:col>
      <xdr:colOff>695325</xdr:colOff>
      <xdr:row>187</xdr:row>
      <xdr:rowOff>600075</xdr:rowOff>
    </xdr:to>
    <xdr:pic>
      <xdr:nvPicPr>
        <xdr:cNvPr id="104" name="Obraz 137" descr="FLM-420-RLV-S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177</xdr:row>
      <xdr:rowOff>47625</xdr:rowOff>
    </xdr:from>
    <xdr:to>
      <xdr:col>0</xdr:col>
      <xdr:colOff>752475</xdr:colOff>
      <xdr:row>177</xdr:row>
      <xdr:rowOff>600075</xdr:rowOff>
    </xdr:to>
    <xdr:pic>
      <xdr:nvPicPr>
        <xdr:cNvPr id="105" name="Obraz 139" descr="RHV-S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178</xdr:row>
      <xdr:rowOff>47625</xdr:rowOff>
    </xdr:from>
    <xdr:to>
      <xdr:col>0</xdr:col>
      <xdr:colOff>752475</xdr:colOff>
      <xdr:row>178</xdr:row>
      <xdr:rowOff>600075</xdr:rowOff>
    </xdr:to>
    <xdr:pic>
      <xdr:nvPicPr>
        <xdr:cNvPr id="106" name="Obraz 141" descr="RHV-D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180</xdr:row>
      <xdr:rowOff>47625</xdr:rowOff>
    </xdr:from>
    <xdr:to>
      <xdr:col>0</xdr:col>
      <xdr:colOff>657225</xdr:colOff>
      <xdr:row>180</xdr:row>
      <xdr:rowOff>600075</xdr:rowOff>
    </xdr:to>
    <xdr:pic>
      <xdr:nvPicPr>
        <xdr:cNvPr id="107" name="Obraz 143" descr="I2-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181</xdr:row>
      <xdr:rowOff>47625</xdr:rowOff>
    </xdr:from>
    <xdr:to>
      <xdr:col>0</xdr:col>
      <xdr:colOff>695325</xdr:colOff>
      <xdr:row>181</xdr:row>
      <xdr:rowOff>600075</xdr:rowOff>
    </xdr:to>
    <xdr:pic>
      <xdr:nvPicPr>
        <xdr:cNvPr id="108" name="Obraz 145" descr="I2-E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182</xdr:row>
      <xdr:rowOff>47625</xdr:rowOff>
    </xdr:from>
    <xdr:to>
      <xdr:col>0</xdr:col>
      <xdr:colOff>695325</xdr:colOff>
      <xdr:row>182</xdr:row>
      <xdr:rowOff>492394</xdr:rowOff>
    </xdr:to>
    <xdr:pic>
      <xdr:nvPicPr>
        <xdr:cNvPr id="109" name="Obraz 147" descr="I2-D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183</xdr:row>
      <xdr:rowOff>153369</xdr:rowOff>
    </xdr:from>
    <xdr:to>
      <xdr:col>0</xdr:col>
      <xdr:colOff>715828</xdr:colOff>
      <xdr:row>183</xdr:row>
      <xdr:rowOff>575859</xdr:rowOff>
    </xdr:to>
    <xdr:pic>
      <xdr:nvPicPr>
        <xdr:cNvPr id="110" name="Obraz 155" descr="RLV1_E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184</xdr:row>
      <xdr:rowOff>47625</xdr:rowOff>
    </xdr:from>
    <xdr:to>
      <xdr:col>0</xdr:col>
      <xdr:colOff>762000</xdr:colOff>
      <xdr:row>184</xdr:row>
      <xdr:rowOff>600075</xdr:rowOff>
    </xdr:to>
    <xdr:pic>
      <xdr:nvPicPr>
        <xdr:cNvPr id="111" name="Obraz 157" descr="RLV1_D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185</xdr:row>
      <xdr:rowOff>47625</xdr:rowOff>
    </xdr:from>
    <xdr:to>
      <xdr:col>0</xdr:col>
      <xdr:colOff>752475</xdr:colOff>
      <xdr:row>185</xdr:row>
      <xdr:rowOff>600075</xdr:rowOff>
    </xdr:to>
    <xdr:pic>
      <xdr:nvPicPr>
        <xdr:cNvPr id="112" name="Obraz 159" descr="CON-S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186</xdr:row>
      <xdr:rowOff>47625</xdr:rowOff>
    </xdr:from>
    <xdr:to>
      <xdr:col>0</xdr:col>
      <xdr:colOff>695325</xdr:colOff>
      <xdr:row>186</xdr:row>
      <xdr:rowOff>600075</xdr:rowOff>
    </xdr:to>
    <xdr:pic>
      <xdr:nvPicPr>
        <xdr:cNvPr id="113" name="Obraz 161" descr="CON-D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191</xdr:row>
      <xdr:rowOff>47625</xdr:rowOff>
    </xdr:from>
    <xdr:to>
      <xdr:col>0</xdr:col>
      <xdr:colOff>752475</xdr:colOff>
      <xdr:row>191</xdr:row>
      <xdr:rowOff>600075</xdr:rowOff>
    </xdr:to>
    <xdr:pic>
      <xdr:nvPicPr>
        <xdr:cNvPr id="114" name="Obraz 163" descr="FLM-IFB126-S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217</xdr:row>
      <xdr:rowOff>114299</xdr:rowOff>
    </xdr:from>
    <xdr:to>
      <xdr:col>0</xdr:col>
      <xdr:colOff>876300</xdr:colOff>
      <xdr:row>217</xdr:row>
      <xdr:rowOff>542924</xdr:rowOff>
    </xdr:to>
    <xdr:pic>
      <xdr:nvPicPr>
        <xdr:cNvPr id="123" name="Obraz 187" descr="COVER-RD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218</xdr:row>
      <xdr:rowOff>47625</xdr:rowOff>
    </xdr:from>
    <xdr:to>
      <xdr:col>0</xdr:col>
      <xdr:colOff>895350</xdr:colOff>
      <xdr:row>218</xdr:row>
      <xdr:rowOff>600075</xdr:rowOff>
    </xdr:to>
    <xdr:pic>
      <xdr:nvPicPr>
        <xdr:cNvPr id="124" name="Obraz 189" descr="COVER-WH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219</xdr:row>
      <xdr:rowOff>47625</xdr:rowOff>
    </xdr:from>
    <xdr:to>
      <xdr:col>0</xdr:col>
      <xdr:colOff>857250</xdr:colOff>
      <xdr:row>219</xdr:row>
      <xdr:rowOff>600075</xdr:rowOff>
    </xdr:to>
    <xdr:pic>
      <xdr:nvPicPr>
        <xdr:cNvPr id="125" name="Obraz 191" descr="SPACER_WH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220</xdr:row>
      <xdr:rowOff>47625</xdr:rowOff>
    </xdr:from>
    <xdr:to>
      <xdr:col>0</xdr:col>
      <xdr:colOff>819150</xdr:colOff>
      <xdr:row>220</xdr:row>
      <xdr:rowOff>600075</xdr:rowOff>
    </xdr:to>
    <xdr:pic>
      <xdr:nvPicPr>
        <xdr:cNvPr id="126" name="Obraz 193" descr="SPACER-RD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222</xdr:row>
      <xdr:rowOff>47625</xdr:rowOff>
    </xdr:from>
    <xdr:to>
      <xdr:col>0</xdr:col>
      <xdr:colOff>790575</xdr:colOff>
      <xdr:row>222</xdr:row>
      <xdr:rowOff>600075</xdr:rowOff>
    </xdr:to>
    <xdr:pic>
      <xdr:nvPicPr>
        <xdr:cNvPr id="129" name="Obraz 199" descr="R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223</xdr:row>
      <xdr:rowOff>47625</xdr:rowOff>
    </xdr:from>
    <xdr:to>
      <xdr:col>0</xdr:col>
      <xdr:colOff>790575</xdr:colOff>
      <xdr:row>223</xdr:row>
      <xdr:rowOff>600075</xdr:rowOff>
    </xdr:to>
    <xdr:pic>
      <xdr:nvPicPr>
        <xdr:cNvPr id="131" name="Obraz 203" descr="W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228</xdr:row>
      <xdr:rowOff>81243</xdr:rowOff>
    </xdr:from>
    <xdr:to>
      <xdr:col>0</xdr:col>
      <xdr:colOff>759759</xdr:colOff>
      <xdr:row>228</xdr:row>
      <xdr:rowOff>633693</xdr:rowOff>
    </xdr:to>
    <xdr:pic>
      <xdr:nvPicPr>
        <xdr:cNvPr id="133" name="Obraz 207" descr="Syg-LSN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230</xdr:row>
      <xdr:rowOff>47625</xdr:rowOff>
    </xdr:from>
    <xdr:to>
      <xdr:col>0</xdr:col>
      <xdr:colOff>847725</xdr:colOff>
      <xdr:row>230</xdr:row>
      <xdr:rowOff>600075</xdr:rowOff>
    </xdr:to>
    <xdr:pic>
      <xdr:nvPicPr>
        <xdr:cNvPr id="134" name="Obraz 209" descr="FAA-500-RT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231</xdr:row>
      <xdr:rowOff>85725</xdr:rowOff>
    </xdr:from>
    <xdr:to>
      <xdr:col>0</xdr:col>
      <xdr:colOff>933450</xdr:colOff>
      <xdr:row>231</xdr:row>
      <xdr:rowOff>600075</xdr:rowOff>
    </xdr:to>
    <xdr:pic>
      <xdr:nvPicPr>
        <xdr:cNvPr id="135" name="Obraz 211" descr="FAA-500-TTL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47625" y="159134175"/>
          <a:ext cx="885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234</xdr:row>
      <xdr:rowOff>47625</xdr:rowOff>
    </xdr:from>
    <xdr:to>
      <xdr:col>0</xdr:col>
      <xdr:colOff>609600</xdr:colOff>
      <xdr:row>234</xdr:row>
      <xdr:rowOff>600075</xdr:rowOff>
    </xdr:to>
    <xdr:pic>
      <xdr:nvPicPr>
        <xdr:cNvPr id="136" name="Obraz 213" descr="Solo330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232</xdr:row>
      <xdr:rowOff>47625</xdr:rowOff>
    </xdr:from>
    <xdr:to>
      <xdr:col>0</xdr:col>
      <xdr:colOff>685800</xdr:colOff>
      <xdr:row>232</xdr:row>
      <xdr:rowOff>600075</xdr:rowOff>
    </xdr:to>
    <xdr:pic>
      <xdr:nvPicPr>
        <xdr:cNvPr id="137" name="Obraz 215" descr="SOLO461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237</xdr:row>
      <xdr:rowOff>114300</xdr:rowOff>
    </xdr:from>
    <xdr:to>
      <xdr:col>0</xdr:col>
      <xdr:colOff>828675</xdr:colOff>
      <xdr:row>237</xdr:row>
      <xdr:rowOff>619125</xdr:rowOff>
    </xdr:to>
    <xdr:pic>
      <xdr:nvPicPr>
        <xdr:cNvPr id="138" name="Obraz 221" descr="SOLO200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238</xdr:row>
      <xdr:rowOff>47625</xdr:rowOff>
    </xdr:from>
    <xdr:to>
      <xdr:col>0</xdr:col>
      <xdr:colOff>771525</xdr:colOff>
      <xdr:row>238</xdr:row>
      <xdr:rowOff>600075</xdr:rowOff>
    </xdr:to>
    <xdr:pic>
      <xdr:nvPicPr>
        <xdr:cNvPr id="139" name="Obraz 223" descr="SOLO100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250</xdr:row>
      <xdr:rowOff>47625</xdr:rowOff>
    </xdr:from>
    <xdr:to>
      <xdr:col>0</xdr:col>
      <xdr:colOff>647700</xdr:colOff>
      <xdr:row>250</xdr:row>
      <xdr:rowOff>600075</xdr:rowOff>
    </xdr:to>
    <xdr:pic>
      <xdr:nvPicPr>
        <xdr:cNvPr id="140" name="Obraz 229" descr="FAS-420-TM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251</xdr:row>
      <xdr:rowOff>47625</xdr:rowOff>
    </xdr:from>
    <xdr:to>
      <xdr:col>0</xdr:col>
      <xdr:colOff>647700</xdr:colOff>
      <xdr:row>251</xdr:row>
      <xdr:rowOff>600075</xdr:rowOff>
    </xdr:to>
    <xdr:pic>
      <xdr:nvPicPr>
        <xdr:cNvPr id="141" name="Obraz 231" descr="FAS-420-TM-R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252</xdr:row>
      <xdr:rowOff>47625</xdr:rowOff>
    </xdr:from>
    <xdr:to>
      <xdr:col>0</xdr:col>
      <xdr:colOff>647700</xdr:colOff>
      <xdr:row>252</xdr:row>
      <xdr:rowOff>600075</xdr:rowOff>
    </xdr:to>
    <xdr:pic>
      <xdr:nvPicPr>
        <xdr:cNvPr id="142" name="Obraz 233" descr="FAS-420-TM-RVB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253</xdr:row>
      <xdr:rowOff>47625</xdr:rowOff>
    </xdr:from>
    <xdr:to>
      <xdr:col>0</xdr:col>
      <xdr:colOff>781050</xdr:colOff>
      <xdr:row>253</xdr:row>
      <xdr:rowOff>600075</xdr:rowOff>
    </xdr:to>
    <xdr:pic>
      <xdr:nvPicPr>
        <xdr:cNvPr id="143" name="Obraz 235" descr="FAS-420-TM-HB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254</xdr:row>
      <xdr:rowOff>47625</xdr:rowOff>
    </xdr:from>
    <xdr:to>
      <xdr:col>0</xdr:col>
      <xdr:colOff>638175</xdr:colOff>
      <xdr:row>254</xdr:row>
      <xdr:rowOff>600075</xdr:rowOff>
    </xdr:to>
    <xdr:pic>
      <xdr:nvPicPr>
        <xdr:cNvPr id="144" name="Obraz 237" descr="FAS-420-TP1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255</xdr:row>
      <xdr:rowOff>47625</xdr:rowOff>
    </xdr:from>
    <xdr:to>
      <xdr:col>0</xdr:col>
      <xdr:colOff>638175</xdr:colOff>
      <xdr:row>255</xdr:row>
      <xdr:rowOff>600075</xdr:rowOff>
    </xdr:to>
    <xdr:pic>
      <xdr:nvPicPr>
        <xdr:cNvPr id="145" name="Obraz 239" descr="FAS-420-TP2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256</xdr:row>
      <xdr:rowOff>47625</xdr:rowOff>
    </xdr:from>
    <xdr:to>
      <xdr:col>0</xdr:col>
      <xdr:colOff>638175</xdr:colOff>
      <xdr:row>256</xdr:row>
      <xdr:rowOff>600075</xdr:rowOff>
    </xdr:to>
    <xdr:pic>
      <xdr:nvPicPr>
        <xdr:cNvPr id="146" name="Obraz 241" descr="FAS-420-TT1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257</xdr:row>
      <xdr:rowOff>47625</xdr:rowOff>
    </xdr:from>
    <xdr:to>
      <xdr:col>0</xdr:col>
      <xdr:colOff>638175</xdr:colOff>
      <xdr:row>257</xdr:row>
      <xdr:rowOff>600075</xdr:rowOff>
    </xdr:to>
    <xdr:pic>
      <xdr:nvPicPr>
        <xdr:cNvPr id="147" name="Obraz 243" descr="FAS-420-TT2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263</xdr:row>
      <xdr:rowOff>47625</xdr:rowOff>
    </xdr:from>
    <xdr:to>
      <xdr:col>0</xdr:col>
      <xdr:colOff>742950</xdr:colOff>
      <xdr:row>263</xdr:row>
      <xdr:rowOff>600075</xdr:rowOff>
    </xdr:to>
    <xdr:pic>
      <xdr:nvPicPr>
        <xdr:cNvPr id="148" name="Obraz 245" descr="DM-TT-50(80)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264</xdr:row>
      <xdr:rowOff>47625</xdr:rowOff>
    </xdr:from>
    <xdr:to>
      <xdr:col>0</xdr:col>
      <xdr:colOff>742950</xdr:colOff>
      <xdr:row>264</xdr:row>
      <xdr:rowOff>600075</xdr:rowOff>
    </xdr:to>
    <xdr:pic>
      <xdr:nvPicPr>
        <xdr:cNvPr id="149" name="Obraz 247" descr="DM-TT-10(25)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265</xdr:row>
      <xdr:rowOff>47625</xdr:rowOff>
    </xdr:from>
    <xdr:to>
      <xdr:col>0</xdr:col>
      <xdr:colOff>742950</xdr:colOff>
      <xdr:row>265</xdr:row>
      <xdr:rowOff>600075</xdr:rowOff>
    </xdr:to>
    <xdr:pic>
      <xdr:nvPicPr>
        <xdr:cNvPr id="150" name="Obraz 249" descr="DM-tt-01(05)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278</xdr:row>
      <xdr:rowOff>266700</xdr:rowOff>
    </xdr:from>
    <xdr:to>
      <xdr:col>0</xdr:col>
      <xdr:colOff>933450</xdr:colOff>
      <xdr:row>278</xdr:row>
      <xdr:rowOff>466725</xdr:rowOff>
    </xdr:to>
    <xdr:pic>
      <xdr:nvPicPr>
        <xdr:cNvPr id="151" name="Obraz 251" descr="Titanus MT-1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279</xdr:row>
      <xdr:rowOff>219075</xdr:rowOff>
    </xdr:from>
    <xdr:to>
      <xdr:col>0</xdr:col>
      <xdr:colOff>942975</xdr:colOff>
      <xdr:row>279</xdr:row>
      <xdr:rowOff>504825</xdr:rowOff>
    </xdr:to>
    <xdr:pic>
      <xdr:nvPicPr>
        <xdr:cNvPr id="152" name="Obraz 253" descr="TITANUS AF-BR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280</xdr:row>
      <xdr:rowOff>47625</xdr:rowOff>
    </xdr:from>
    <xdr:to>
      <xdr:col>0</xdr:col>
      <xdr:colOff>733425</xdr:colOff>
      <xdr:row>280</xdr:row>
      <xdr:rowOff>600075</xdr:rowOff>
    </xdr:to>
    <xdr:pic>
      <xdr:nvPicPr>
        <xdr:cNvPr id="153" name="Obraz 255" descr="Folia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281</xdr:row>
      <xdr:rowOff>47625</xdr:rowOff>
    </xdr:from>
    <xdr:to>
      <xdr:col>0</xdr:col>
      <xdr:colOff>733425</xdr:colOff>
      <xdr:row>281</xdr:row>
      <xdr:rowOff>600075</xdr:rowOff>
    </xdr:to>
    <xdr:pic>
      <xdr:nvPicPr>
        <xdr:cNvPr id="154" name="Obraz 258" descr="Folia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282</xdr:row>
      <xdr:rowOff>47625</xdr:rowOff>
    </xdr:from>
    <xdr:to>
      <xdr:col>0</xdr:col>
      <xdr:colOff>733425</xdr:colOff>
      <xdr:row>282</xdr:row>
      <xdr:rowOff>600075</xdr:rowOff>
    </xdr:to>
    <xdr:pic>
      <xdr:nvPicPr>
        <xdr:cNvPr id="155" name="Obraz 260" descr="Folia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283</xdr:row>
      <xdr:rowOff>57150</xdr:rowOff>
    </xdr:from>
    <xdr:to>
      <xdr:col>0</xdr:col>
      <xdr:colOff>733425</xdr:colOff>
      <xdr:row>283</xdr:row>
      <xdr:rowOff>600075</xdr:rowOff>
    </xdr:to>
    <xdr:pic>
      <xdr:nvPicPr>
        <xdr:cNvPr id="156" name="Obraz 261" descr="Folia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284</xdr:row>
      <xdr:rowOff>57150</xdr:rowOff>
    </xdr:from>
    <xdr:to>
      <xdr:col>0</xdr:col>
      <xdr:colOff>733425</xdr:colOff>
      <xdr:row>284</xdr:row>
      <xdr:rowOff>600075</xdr:rowOff>
    </xdr:to>
    <xdr:pic>
      <xdr:nvPicPr>
        <xdr:cNvPr id="157" name="Obraz 262" descr="Folia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285</xdr:row>
      <xdr:rowOff>57150</xdr:rowOff>
    </xdr:from>
    <xdr:to>
      <xdr:col>0</xdr:col>
      <xdr:colOff>733425</xdr:colOff>
      <xdr:row>285</xdr:row>
      <xdr:rowOff>600075</xdr:rowOff>
    </xdr:to>
    <xdr:pic>
      <xdr:nvPicPr>
        <xdr:cNvPr id="158" name="Obraz 263" descr="Folia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286</xdr:row>
      <xdr:rowOff>66675</xdr:rowOff>
    </xdr:from>
    <xdr:to>
      <xdr:col>0</xdr:col>
      <xdr:colOff>733425</xdr:colOff>
      <xdr:row>286</xdr:row>
      <xdr:rowOff>609600</xdr:rowOff>
    </xdr:to>
    <xdr:pic>
      <xdr:nvPicPr>
        <xdr:cNvPr id="159" name="Obraz 264" descr="Folia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287</xdr:row>
      <xdr:rowOff>66675</xdr:rowOff>
    </xdr:from>
    <xdr:to>
      <xdr:col>0</xdr:col>
      <xdr:colOff>733425</xdr:colOff>
      <xdr:row>287</xdr:row>
      <xdr:rowOff>609600</xdr:rowOff>
    </xdr:to>
    <xdr:pic>
      <xdr:nvPicPr>
        <xdr:cNvPr id="160" name="Obraz 265" descr="Foli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288</xdr:row>
      <xdr:rowOff>66675</xdr:rowOff>
    </xdr:from>
    <xdr:to>
      <xdr:col>0</xdr:col>
      <xdr:colOff>733425</xdr:colOff>
      <xdr:row>288</xdr:row>
      <xdr:rowOff>609600</xdr:rowOff>
    </xdr:to>
    <xdr:pic>
      <xdr:nvPicPr>
        <xdr:cNvPr id="161" name="Obraz 266" descr="Folia.jp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289</xdr:row>
      <xdr:rowOff>76200</xdr:rowOff>
    </xdr:from>
    <xdr:to>
      <xdr:col>0</xdr:col>
      <xdr:colOff>742950</xdr:colOff>
      <xdr:row>289</xdr:row>
      <xdr:rowOff>619125</xdr:rowOff>
    </xdr:to>
    <xdr:pic>
      <xdr:nvPicPr>
        <xdr:cNvPr id="162" name="Obraz 267" descr="Folia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290</xdr:row>
      <xdr:rowOff>76200</xdr:rowOff>
    </xdr:from>
    <xdr:to>
      <xdr:col>0</xdr:col>
      <xdr:colOff>742950</xdr:colOff>
      <xdr:row>290</xdr:row>
      <xdr:rowOff>619125</xdr:rowOff>
    </xdr:to>
    <xdr:pic>
      <xdr:nvPicPr>
        <xdr:cNvPr id="163" name="Obraz 268" descr="Folia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291</xdr:row>
      <xdr:rowOff>76200</xdr:rowOff>
    </xdr:from>
    <xdr:to>
      <xdr:col>0</xdr:col>
      <xdr:colOff>742950</xdr:colOff>
      <xdr:row>291</xdr:row>
      <xdr:rowOff>619125</xdr:rowOff>
    </xdr:to>
    <xdr:pic>
      <xdr:nvPicPr>
        <xdr:cNvPr id="164" name="Obraz 269" descr="Folia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292</xdr:row>
      <xdr:rowOff>76200</xdr:rowOff>
    </xdr:from>
    <xdr:to>
      <xdr:col>0</xdr:col>
      <xdr:colOff>752475</xdr:colOff>
      <xdr:row>292</xdr:row>
      <xdr:rowOff>628650</xdr:rowOff>
    </xdr:to>
    <xdr:pic>
      <xdr:nvPicPr>
        <xdr:cNvPr id="165" name="Obraz 270" descr="Folia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293</xdr:row>
      <xdr:rowOff>76200</xdr:rowOff>
    </xdr:from>
    <xdr:to>
      <xdr:col>0</xdr:col>
      <xdr:colOff>752475</xdr:colOff>
      <xdr:row>293</xdr:row>
      <xdr:rowOff>628650</xdr:rowOff>
    </xdr:to>
    <xdr:pic>
      <xdr:nvPicPr>
        <xdr:cNvPr id="166" name="Obraz 271" descr="Folia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294</xdr:row>
      <xdr:rowOff>76200</xdr:rowOff>
    </xdr:from>
    <xdr:to>
      <xdr:col>0</xdr:col>
      <xdr:colOff>752475</xdr:colOff>
      <xdr:row>294</xdr:row>
      <xdr:rowOff>628650</xdr:rowOff>
    </xdr:to>
    <xdr:pic>
      <xdr:nvPicPr>
        <xdr:cNvPr id="167" name="Obraz 272" descr="Folia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295</xdr:row>
      <xdr:rowOff>85725</xdr:rowOff>
    </xdr:from>
    <xdr:to>
      <xdr:col>0</xdr:col>
      <xdr:colOff>752475</xdr:colOff>
      <xdr:row>295</xdr:row>
      <xdr:rowOff>628650</xdr:rowOff>
    </xdr:to>
    <xdr:pic>
      <xdr:nvPicPr>
        <xdr:cNvPr id="168" name="Obraz 273" descr="Folia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296</xdr:row>
      <xdr:rowOff>85725</xdr:rowOff>
    </xdr:from>
    <xdr:to>
      <xdr:col>0</xdr:col>
      <xdr:colOff>752475</xdr:colOff>
      <xdr:row>296</xdr:row>
      <xdr:rowOff>628650</xdr:rowOff>
    </xdr:to>
    <xdr:pic>
      <xdr:nvPicPr>
        <xdr:cNvPr id="169" name="Obraz 274" descr="Folia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297</xdr:row>
      <xdr:rowOff>47625</xdr:rowOff>
    </xdr:from>
    <xdr:to>
      <xdr:col>0</xdr:col>
      <xdr:colOff>895350</xdr:colOff>
      <xdr:row>297</xdr:row>
      <xdr:rowOff>600075</xdr:rowOff>
    </xdr:to>
    <xdr:pic>
      <xdr:nvPicPr>
        <xdr:cNvPr id="170" name="Obraz 277" descr="RAS-test pipe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298</xdr:row>
      <xdr:rowOff>47625</xdr:rowOff>
    </xdr:from>
    <xdr:to>
      <xdr:col>0</xdr:col>
      <xdr:colOff>752475</xdr:colOff>
      <xdr:row>298</xdr:row>
      <xdr:rowOff>600075</xdr:rowOff>
    </xdr:to>
    <xdr:pic>
      <xdr:nvPicPr>
        <xdr:cNvPr id="171" name="Obraz 279" descr="RAS test adapter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299</xdr:row>
      <xdr:rowOff>47625</xdr:rowOff>
    </xdr:from>
    <xdr:to>
      <xdr:col>0</xdr:col>
      <xdr:colOff>895350</xdr:colOff>
      <xdr:row>299</xdr:row>
      <xdr:rowOff>600075</xdr:rowOff>
    </xdr:to>
    <xdr:pic>
      <xdr:nvPicPr>
        <xdr:cNvPr id="172" name="Obraz 281" descr="FAS-ASD-DIAG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301</xdr:row>
      <xdr:rowOff>47625</xdr:rowOff>
    </xdr:from>
    <xdr:to>
      <xdr:col>0</xdr:col>
      <xdr:colOff>904875</xdr:colOff>
      <xdr:row>301</xdr:row>
      <xdr:rowOff>600075</xdr:rowOff>
    </xdr:to>
    <xdr:pic>
      <xdr:nvPicPr>
        <xdr:cNvPr id="173" name="Obraz 285" descr="FAS-ASD-CLT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300</xdr:row>
      <xdr:rowOff>47625</xdr:rowOff>
    </xdr:from>
    <xdr:to>
      <xdr:col>0</xdr:col>
      <xdr:colOff>742950</xdr:colOff>
      <xdr:row>300</xdr:row>
      <xdr:rowOff>600075</xdr:rowOff>
    </xdr:to>
    <xdr:pic>
      <xdr:nvPicPr>
        <xdr:cNvPr id="174" name="Obraz 289" descr="FAS-ASD-AHC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303</xdr:row>
      <xdr:rowOff>47625</xdr:rowOff>
    </xdr:from>
    <xdr:to>
      <xdr:col>0</xdr:col>
      <xdr:colOff>838200</xdr:colOff>
      <xdr:row>303</xdr:row>
      <xdr:rowOff>600075</xdr:rowOff>
    </xdr:to>
    <xdr:pic>
      <xdr:nvPicPr>
        <xdr:cNvPr id="175" name="Obraz 291" descr="FAS-ASD-F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304</xdr:row>
      <xdr:rowOff>47625</xdr:rowOff>
    </xdr:from>
    <xdr:to>
      <xdr:col>0</xdr:col>
      <xdr:colOff>923925</xdr:colOff>
      <xdr:row>304</xdr:row>
      <xdr:rowOff>600075</xdr:rowOff>
    </xdr:to>
    <xdr:pic>
      <xdr:nvPicPr>
        <xdr:cNvPr id="176" name="Obraz 293" descr="FAS_ASD-TRPG16.jp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305</xdr:row>
      <xdr:rowOff>47625</xdr:rowOff>
    </xdr:from>
    <xdr:to>
      <xdr:col>0</xdr:col>
      <xdr:colOff>714375</xdr:colOff>
      <xdr:row>305</xdr:row>
      <xdr:rowOff>600075</xdr:rowOff>
    </xdr:to>
    <xdr:pic>
      <xdr:nvPicPr>
        <xdr:cNvPr id="177" name="Obraz 295" descr="FAS-ASD-CSL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306</xdr:row>
      <xdr:rowOff>47625</xdr:rowOff>
    </xdr:from>
    <xdr:to>
      <xdr:col>0</xdr:col>
      <xdr:colOff>847725</xdr:colOff>
      <xdr:row>306</xdr:row>
      <xdr:rowOff>600075</xdr:rowOff>
    </xdr:to>
    <xdr:pic>
      <xdr:nvPicPr>
        <xdr:cNvPr id="178" name="Obraz 297" descr="FAS-ASD-PHF16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307</xdr:row>
      <xdr:rowOff>47625</xdr:rowOff>
    </xdr:from>
    <xdr:to>
      <xdr:col>0</xdr:col>
      <xdr:colOff>838200</xdr:colOff>
      <xdr:row>307</xdr:row>
      <xdr:rowOff>600075</xdr:rowOff>
    </xdr:to>
    <xdr:pic>
      <xdr:nvPicPr>
        <xdr:cNvPr id="179" name="Obraz 299" descr="FAS-ASD-3WT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308</xdr:row>
      <xdr:rowOff>47625</xdr:rowOff>
    </xdr:from>
    <xdr:to>
      <xdr:col>0</xdr:col>
      <xdr:colOff>609600</xdr:colOff>
      <xdr:row>308</xdr:row>
      <xdr:rowOff>600075</xdr:rowOff>
    </xdr:to>
    <xdr:pic>
      <xdr:nvPicPr>
        <xdr:cNvPr id="180" name="Obraz 301" descr="FAS-ASD-WS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309</xdr:row>
      <xdr:rowOff>76200</xdr:rowOff>
    </xdr:from>
    <xdr:to>
      <xdr:col>0</xdr:col>
      <xdr:colOff>942975</xdr:colOff>
      <xdr:row>309</xdr:row>
      <xdr:rowOff>600075</xdr:rowOff>
    </xdr:to>
    <xdr:pic>
      <xdr:nvPicPr>
        <xdr:cNvPr id="181" name="Obraz 303" descr="FAS-ASD-DSB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310</xdr:row>
      <xdr:rowOff>47625</xdr:rowOff>
    </xdr:from>
    <xdr:to>
      <xdr:col>0</xdr:col>
      <xdr:colOff>723900</xdr:colOff>
      <xdr:row>310</xdr:row>
      <xdr:rowOff>600075</xdr:rowOff>
    </xdr:to>
    <xdr:pic>
      <xdr:nvPicPr>
        <xdr:cNvPr id="182" name="Obraz 305" descr="FAS-ASD-RFL.jp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311</xdr:row>
      <xdr:rowOff>47625</xdr:rowOff>
    </xdr:from>
    <xdr:to>
      <xdr:col>0</xdr:col>
      <xdr:colOff>742950</xdr:colOff>
      <xdr:row>311</xdr:row>
      <xdr:rowOff>600075</xdr:rowOff>
    </xdr:to>
    <xdr:pic>
      <xdr:nvPicPr>
        <xdr:cNvPr id="183" name="Obraz 307" descr="FAS-ASD-FL.jp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105</xdr:row>
      <xdr:rowOff>38100</xdr:rowOff>
    </xdr:from>
    <xdr:to>
      <xdr:col>0</xdr:col>
      <xdr:colOff>831419</xdr:colOff>
      <xdr:row>105</xdr:row>
      <xdr:rowOff>532754</xdr:rowOff>
    </xdr:to>
    <xdr:pic>
      <xdr:nvPicPr>
        <xdr:cNvPr id="184" name="Obraz 151" descr="MS420.jp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131</xdr:row>
      <xdr:rowOff>34924</xdr:rowOff>
    </xdr:from>
    <xdr:to>
      <xdr:col>0</xdr:col>
      <xdr:colOff>1052274</xdr:colOff>
      <xdr:row>131</xdr:row>
      <xdr:rowOff>638765</xdr:rowOff>
    </xdr:to>
    <xdr:pic>
      <xdr:nvPicPr>
        <xdr:cNvPr id="185" name="Picture 2" descr="C:\Users\hni5ot\Local Settings\Temporary Internet Files\Content.Outlook\1A6UYZ1A\0165X9.jp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42875" y="100980874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135</xdr:row>
      <xdr:rowOff>25463</xdr:rowOff>
    </xdr:from>
    <xdr:to>
      <xdr:col>0</xdr:col>
      <xdr:colOff>866775</xdr:colOff>
      <xdr:row>135</xdr:row>
      <xdr:rowOff>658419</xdr:rowOff>
    </xdr:to>
    <xdr:pic>
      <xdr:nvPicPr>
        <xdr:cNvPr id="186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211</xdr:row>
      <xdr:rowOff>57150</xdr:rowOff>
    </xdr:from>
    <xdr:to>
      <xdr:col>0</xdr:col>
      <xdr:colOff>828675</xdr:colOff>
      <xdr:row>211</xdr:row>
      <xdr:rowOff>609600</xdr:rowOff>
    </xdr:to>
    <xdr:pic>
      <xdr:nvPicPr>
        <xdr:cNvPr id="188" name="Obraz 195" descr="FNM-420-A-BS-RD.jp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212</xdr:row>
      <xdr:rowOff>28575</xdr:rowOff>
    </xdr:from>
    <xdr:to>
      <xdr:col>0</xdr:col>
      <xdr:colOff>828675</xdr:colOff>
      <xdr:row>212</xdr:row>
      <xdr:rowOff>581025</xdr:rowOff>
    </xdr:to>
    <xdr:pic>
      <xdr:nvPicPr>
        <xdr:cNvPr id="189" name="Obraz 197" descr="FNM-420-A-BS-WH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213</xdr:row>
      <xdr:rowOff>19050</xdr:rowOff>
    </xdr:from>
    <xdr:to>
      <xdr:col>0</xdr:col>
      <xdr:colOff>704850</xdr:colOff>
      <xdr:row>213</xdr:row>
      <xdr:rowOff>571500</xdr:rowOff>
    </xdr:to>
    <xdr:pic>
      <xdr:nvPicPr>
        <xdr:cNvPr id="190" name="Obraz 177" descr="FNM-420-A-RD.jp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214</xdr:row>
      <xdr:rowOff>9525</xdr:rowOff>
    </xdr:from>
    <xdr:to>
      <xdr:col>0</xdr:col>
      <xdr:colOff>714375</xdr:colOff>
      <xdr:row>214</xdr:row>
      <xdr:rowOff>561975</xdr:rowOff>
    </xdr:to>
    <xdr:pic>
      <xdr:nvPicPr>
        <xdr:cNvPr id="191" name="Obraz 175" descr="FNM-420-A-WH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215</xdr:row>
      <xdr:rowOff>66675</xdr:rowOff>
    </xdr:from>
    <xdr:to>
      <xdr:col>0</xdr:col>
      <xdr:colOff>685800</xdr:colOff>
      <xdr:row>215</xdr:row>
      <xdr:rowOff>619125</xdr:rowOff>
    </xdr:to>
    <xdr:pic>
      <xdr:nvPicPr>
        <xdr:cNvPr id="192" name="Obraz 179" descr="FNM-420-B-RD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242</xdr:row>
      <xdr:rowOff>28575</xdr:rowOff>
    </xdr:from>
    <xdr:to>
      <xdr:col>0</xdr:col>
      <xdr:colOff>805014</xdr:colOff>
      <xdr:row>242</xdr:row>
      <xdr:rowOff>571500</xdr:rowOff>
    </xdr:to>
    <xdr:pic>
      <xdr:nvPicPr>
        <xdr:cNvPr id="193" name="Picture 9649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75</xdr:row>
      <xdr:rowOff>57150</xdr:rowOff>
    </xdr:from>
    <xdr:to>
      <xdr:col>0</xdr:col>
      <xdr:colOff>781050</xdr:colOff>
      <xdr:row>75</xdr:row>
      <xdr:rowOff>609600</xdr:rowOff>
    </xdr:to>
    <xdr:pic>
      <xdr:nvPicPr>
        <xdr:cNvPr id="194" name="Obraz 131" descr="FPAOP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19050</xdr:rowOff>
    </xdr:from>
    <xdr:to>
      <xdr:col>0</xdr:col>
      <xdr:colOff>866894</xdr:colOff>
      <xdr:row>37</xdr:row>
      <xdr:rowOff>628649</xdr:rowOff>
    </xdr:to>
    <xdr:pic>
      <xdr:nvPicPr>
        <xdr:cNvPr id="197" name="Picture 8853" descr="ProductPhoto_Web_all_9774218635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258</xdr:row>
      <xdr:rowOff>47625</xdr:rowOff>
    </xdr:from>
    <xdr:to>
      <xdr:col>0</xdr:col>
      <xdr:colOff>609600</xdr:colOff>
      <xdr:row>258</xdr:row>
      <xdr:rowOff>600075</xdr:rowOff>
    </xdr:to>
    <xdr:pic>
      <xdr:nvPicPr>
        <xdr:cNvPr id="198" name="Obraz 237" descr="FAS-420-TP1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259</xdr:row>
      <xdr:rowOff>66675</xdr:rowOff>
    </xdr:from>
    <xdr:to>
      <xdr:col>0</xdr:col>
      <xdr:colOff>600075</xdr:colOff>
      <xdr:row>259</xdr:row>
      <xdr:rowOff>619125</xdr:rowOff>
    </xdr:to>
    <xdr:pic>
      <xdr:nvPicPr>
        <xdr:cNvPr id="199" name="Obraz 239" descr="FAS-420-TP2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260</xdr:row>
      <xdr:rowOff>57150</xdr:rowOff>
    </xdr:from>
    <xdr:to>
      <xdr:col>0</xdr:col>
      <xdr:colOff>600075</xdr:colOff>
      <xdr:row>260</xdr:row>
      <xdr:rowOff>609600</xdr:rowOff>
    </xdr:to>
    <xdr:pic>
      <xdr:nvPicPr>
        <xdr:cNvPr id="200" name="Obraz 241" descr="FAS-420-TT1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261</xdr:row>
      <xdr:rowOff>47625</xdr:rowOff>
    </xdr:from>
    <xdr:to>
      <xdr:col>0</xdr:col>
      <xdr:colOff>600075</xdr:colOff>
      <xdr:row>261</xdr:row>
      <xdr:rowOff>600075</xdr:rowOff>
    </xdr:to>
    <xdr:pic>
      <xdr:nvPicPr>
        <xdr:cNvPr id="201" name="Obraz 243" descr="FAS-420-TT2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66</xdr:row>
      <xdr:rowOff>8113</xdr:rowOff>
    </xdr:from>
    <xdr:to>
      <xdr:col>0</xdr:col>
      <xdr:colOff>838200</xdr:colOff>
      <xdr:row>66</xdr:row>
      <xdr:rowOff>384573</xdr:rowOff>
    </xdr:to>
    <xdr:pic>
      <xdr:nvPicPr>
        <xdr:cNvPr id="202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67</xdr:row>
      <xdr:rowOff>21997</xdr:rowOff>
    </xdr:from>
    <xdr:to>
      <xdr:col>0</xdr:col>
      <xdr:colOff>854991</xdr:colOff>
      <xdr:row>67</xdr:row>
      <xdr:rowOff>397650</xdr:rowOff>
    </xdr:to>
    <xdr:pic>
      <xdr:nvPicPr>
        <xdr:cNvPr id="203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65</xdr:row>
      <xdr:rowOff>28955</xdr:rowOff>
    </xdr:from>
    <xdr:to>
      <xdr:col>0</xdr:col>
      <xdr:colOff>676275</xdr:colOff>
      <xdr:row>65</xdr:row>
      <xdr:rowOff>390524</xdr:rowOff>
    </xdr:to>
    <xdr:pic>
      <xdr:nvPicPr>
        <xdr:cNvPr id="205" name="Picture 7168" descr="ProductPhoto_Web_all_9774215947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28</xdr:row>
      <xdr:rowOff>38100</xdr:rowOff>
    </xdr:from>
    <xdr:to>
      <xdr:col>0</xdr:col>
      <xdr:colOff>876300</xdr:colOff>
      <xdr:row>28</xdr:row>
      <xdr:rowOff>504825</xdr:rowOff>
    </xdr:to>
    <xdr:pic>
      <xdr:nvPicPr>
        <xdr:cNvPr id="209" name="Obraz 51" descr="S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04775" y="1759267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101</xdr:row>
      <xdr:rowOff>38100</xdr:rowOff>
    </xdr:from>
    <xdr:to>
      <xdr:col>0</xdr:col>
      <xdr:colOff>857250</xdr:colOff>
      <xdr:row>101</xdr:row>
      <xdr:rowOff>590550</xdr:rowOff>
    </xdr:to>
    <xdr:pic>
      <xdr:nvPicPr>
        <xdr:cNvPr id="211" name="Obraz 171" descr="FAA-50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210</xdr:row>
      <xdr:rowOff>38099</xdr:rowOff>
    </xdr:from>
    <xdr:to>
      <xdr:col>0</xdr:col>
      <xdr:colOff>752475</xdr:colOff>
      <xdr:row>210</xdr:row>
      <xdr:rowOff>542924</xdr:rowOff>
    </xdr:to>
    <xdr:pic>
      <xdr:nvPicPr>
        <xdr:cNvPr id="212" name="Obraz 175" descr="FNM-420-A-WH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209</xdr:row>
      <xdr:rowOff>57150</xdr:rowOff>
    </xdr:from>
    <xdr:to>
      <xdr:col>0</xdr:col>
      <xdr:colOff>695325</xdr:colOff>
      <xdr:row>209</xdr:row>
      <xdr:rowOff>533400</xdr:rowOff>
    </xdr:to>
    <xdr:pic>
      <xdr:nvPicPr>
        <xdr:cNvPr id="213" name="Obraz 177" descr="FNM-420-A-RD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125</xdr:row>
      <xdr:rowOff>38100</xdr:rowOff>
    </xdr:from>
    <xdr:to>
      <xdr:col>0</xdr:col>
      <xdr:colOff>742951</xdr:colOff>
      <xdr:row>125</xdr:row>
      <xdr:rowOff>352425</xdr:rowOff>
    </xdr:to>
    <xdr:pic>
      <xdr:nvPicPr>
        <xdr:cNvPr id="214" name="Picture 922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122</xdr:row>
      <xdr:rowOff>66674</xdr:rowOff>
    </xdr:from>
    <xdr:to>
      <xdr:col>0</xdr:col>
      <xdr:colOff>819150</xdr:colOff>
      <xdr:row>122</xdr:row>
      <xdr:rowOff>581025</xdr:rowOff>
    </xdr:to>
    <xdr:pic>
      <xdr:nvPicPr>
        <xdr:cNvPr id="216" name="Picture 922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123</xdr:row>
      <xdr:rowOff>57150</xdr:rowOff>
    </xdr:from>
    <xdr:to>
      <xdr:col>0</xdr:col>
      <xdr:colOff>819150</xdr:colOff>
      <xdr:row>123</xdr:row>
      <xdr:rowOff>627592</xdr:rowOff>
    </xdr:to>
    <xdr:pic>
      <xdr:nvPicPr>
        <xdr:cNvPr id="217" name="Picture 9228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189</xdr:row>
      <xdr:rowOff>57150</xdr:rowOff>
    </xdr:from>
    <xdr:to>
      <xdr:col>0</xdr:col>
      <xdr:colOff>762000</xdr:colOff>
      <xdr:row>189</xdr:row>
      <xdr:rowOff>609600</xdr:rowOff>
    </xdr:to>
    <xdr:pic>
      <xdr:nvPicPr>
        <xdr:cNvPr id="218" name="Obraz 161" descr="CON-D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247649</xdr:colOff>
      <xdr:row>224</xdr:row>
      <xdr:rowOff>117662</xdr:rowOff>
    </xdr:from>
    <xdr:ext cx="480733" cy="409575"/>
    <xdr:pic>
      <xdr:nvPicPr>
        <xdr:cNvPr id="231" name="Picture 922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247649" y="133949515"/>
          <a:ext cx="480733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218514</xdr:colOff>
      <xdr:row>225</xdr:row>
      <xdr:rowOff>64995</xdr:rowOff>
    </xdr:from>
    <xdr:ext cx="542925" cy="400050"/>
    <xdr:pic>
      <xdr:nvPicPr>
        <xdr:cNvPr id="233" name="Picture 9230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218514" y="135196730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205</xdr:row>
      <xdr:rowOff>28575</xdr:rowOff>
    </xdr:from>
    <xdr:ext cx="723900" cy="523875"/>
    <xdr:pic>
      <xdr:nvPicPr>
        <xdr:cNvPr id="235" name="Picture 923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262</xdr:row>
      <xdr:rowOff>47625</xdr:rowOff>
    </xdr:from>
    <xdr:ext cx="523875" cy="552450"/>
    <xdr:pic>
      <xdr:nvPicPr>
        <xdr:cNvPr id="238" name="Obraz 307" descr="FAS-ASD-FL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313</xdr:row>
      <xdr:rowOff>447675</xdr:rowOff>
    </xdr:from>
    <xdr:to>
      <xdr:col>0</xdr:col>
      <xdr:colOff>1028700</xdr:colOff>
      <xdr:row>315</xdr:row>
      <xdr:rowOff>95250</xdr:rowOff>
    </xdr:to>
    <xdr:pic>
      <xdr:nvPicPr>
        <xdr:cNvPr id="239" name="Picture 15" descr="ML3B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316</xdr:row>
      <xdr:rowOff>19050</xdr:rowOff>
    </xdr:from>
    <xdr:to>
      <xdr:col>0</xdr:col>
      <xdr:colOff>752476</xdr:colOff>
      <xdr:row>316</xdr:row>
      <xdr:rowOff>571500</xdr:rowOff>
    </xdr:to>
    <xdr:pic>
      <xdr:nvPicPr>
        <xdr:cNvPr id="240" name="Picture 16" descr="ML3A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317</xdr:row>
      <xdr:rowOff>57150</xdr:rowOff>
    </xdr:from>
    <xdr:to>
      <xdr:col>0</xdr:col>
      <xdr:colOff>676276</xdr:colOff>
      <xdr:row>317</xdr:row>
      <xdr:rowOff>542925</xdr:rowOff>
    </xdr:to>
    <xdr:pic>
      <xdr:nvPicPr>
        <xdr:cNvPr id="241" name="Picture 17" descr="ML39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318</xdr:row>
      <xdr:rowOff>133350</xdr:rowOff>
    </xdr:from>
    <xdr:to>
      <xdr:col>0</xdr:col>
      <xdr:colOff>695325</xdr:colOff>
      <xdr:row>318</xdr:row>
      <xdr:rowOff>333375</xdr:rowOff>
    </xdr:to>
    <xdr:pic>
      <xdr:nvPicPr>
        <xdr:cNvPr id="242" name="Picture 18" descr="ML3E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321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322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323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324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331</xdr:row>
      <xdr:rowOff>76200</xdr:rowOff>
    </xdr:from>
    <xdr:ext cx="962025" cy="1133476"/>
    <xdr:pic>
      <xdr:nvPicPr>
        <xdr:cNvPr id="252" name="Picture 26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325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326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327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328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78</xdr:row>
      <xdr:rowOff>57150</xdr:rowOff>
    </xdr:from>
    <xdr:ext cx="723900" cy="485775"/>
    <xdr:pic>
      <xdr:nvPicPr>
        <xdr:cNvPr id="264" name="Obraz 147" descr="DOTC420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85</xdr:row>
      <xdr:rowOff>47625</xdr:rowOff>
    </xdr:from>
    <xdr:ext cx="708401" cy="476250"/>
    <xdr:pic>
      <xdr:nvPicPr>
        <xdr:cNvPr id="265" name="Obraz 147" descr="DOTC420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118</xdr:row>
      <xdr:rowOff>88792</xdr:rowOff>
    </xdr:from>
    <xdr:ext cx="605403" cy="501509"/>
    <xdr:pic>
      <xdr:nvPicPr>
        <xdr:cNvPr id="274" name="Picture 8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117</xdr:row>
      <xdr:rowOff>78460</xdr:rowOff>
    </xdr:from>
    <xdr:ext cx="573114" cy="519071"/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236</xdr:row>
      <xdr:rowOff>49239</xdr:rowOff>
    </xdr:from>
    <xdr:ext cx="657225" cy="554388"/>
    <xdr:pic>
      <xdr:nvPicPr>
        <xdr:cNvPr id="277" name="Obraz 219" descr="SOLO_CO.jp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79</xdr:row>
      <xdr:rowOff>40361</xdr:rowOff>
    </xdr:from>
    <xdr:ext cx="758770" cy="363242"/>
    <xdr:pic>
      <xdr:nvPicPr>
        <xdr:cNvPr id="278" name="Picture 921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80</xdr:row>
      <xdr:rowOff>32288</xdr:rowOff>
    </xdr:from>
    <xdr:ext cx="758770" cy="363242"/>
    <xdr:pic>
      <xdr:nvPicPr>
        <xdr:cNvPr id="279" name="Picture 921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81</xdr:row>
      <xdr:rowOff>56504</xdr:rowOff>
    </xdr:from>
    <xdr:ext cx="758770" cy="314809"/>
    <xdr:pic>
      <xdr:nvPicPr>
        <xdr:cNvPr id="280" name="Picture 921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82</xdr:row>
      <xdr:rowOff>88792</xdr:rowOff>
    </xdr:from>
    <xdr:ext cx="863708" cy="306737"/>
    <xdr:pic>
      <xdr:nvPicPr>
        <xdr:cNvPr id="281" name="Picture 922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108</xdr:row>
      <xdr:rowOff>8072</xdr:rowOff>
    </xdr:from>
    <xdr:ext cx="749408" cy="431478"/>
    <xdr:pic>
      <xdr:nvPicPr>
        <xdr:cNvPr id="282" name="Picture 922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115</xdr:row>
      <xdr:rowOff>24216</xdr:rowOff>
    </xdr:from>
    <xdr:ext cx="839492" cy="387458"/>
    <xdr:pic>
      <xdr:nvPicPr>
        <xdr:cNvPr id="283" name="Picture 922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112</xdr:row>
      <xdr:rowOff>48432</xdr:rowOff>
    </xdr:from>
    <xdr:ext cx="734555" cy="339026"/>
    <xdr:pic>
      <xdr:nvPicPr>
        <xdr:cNvPr id="284" name="Picture 922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113</xdr:row>
      <xdr:rowOff>32288</xdr:rowOff>
    </xdr:from>
    <xdr:ext cx="588269" cy="355170"/>
    <xdr:pic>
      <xdr:nvPicPr>
        <xdr:cNvPr id="285" name="Picture 922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192</xdr:row>
      <xdr:rowOff>64576</xdr:rowOff>
    </xdr:from>
    <xdr:ext cx="845010" cy="411673"/>
    <xdr:pic>
      <xdr:nvPicPr>
        <xdr:cNvPr id="286" name="Picture 9226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193</xdr:row>
      <xdr:rowOff>113008</xdr:rowOff>
    </xdr:from>
    <xdr:ext cx="845010" cy="411673"/>
    <xdr:pic>
      <xdr:nvPicPr>
        <xdr:cNvPr id="287" name="Picture 922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194</xdr:row>
      <xdr:rowOff>129153</xdr:rowOff>
    </xdr:from>
    <xdr:ext cx="845010" cy="411673"/>
    <xdr:pic>
      <xdr:nvPicPr>
        <xdr:cNvPr id="288" name="Picture 9226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109</xdr:row>
      <xdr:rowOff>28574</xdr:rowOff>
    </xdr:from>
    <xdr:ext cx="628650" cy="447675"/>
    <xdr:pic>
      <xdr:nvPicPr>
        <xdr:cNvPr id="290" name="Obraz 153" descr="FAA_MSR_42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53599</xdr:colOff>
      <xdr:row>86</xdr:row>
      <xdr:rowOff>46333</xdr:rowOff>
    </xdr:from>
    <xdr:ext cx="723900" cy="552450"/>
    <xdr:pic>
      <xdr:nvPicPr>
        <xdr:cNvPr id="294" name="Obraz 147" descr="DOTC42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89</xdr:row>
      <xdr:rowOff>80720</xdr:rowOff>
    </xdr:from>
    <xdr:ext cx="723900" cy="552450"/>
    <xdr:pic>
      <xdr:nvPicPr>
        <xdr:cNvPr id="295" name="Obraz 147" descr="DOTC42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91</xdr:row>
      <xdr:rowOff>57150</xdr:rowOff>
    </xdr:from>
    <xdr:ext cx="723900" cy="527588"/>
    <xdr:pic>
      <xdr:nvPicPr>
        <xdr:cNvPr id="296" name="Obraz 147" descr="DOTC42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87</xdr:row>
      <xdr:rowOff>8072</xdr:rowOff>
    </xdr:from>
    <xdr:ext cx="723900" cy="552450"/>
    <xdr:pic>
      <xdr:nvPicPr>
        <xdr:cNvPr id="297" name="Obraz 147" descr="DOTC42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90</xdr:row>
      <xdr:rowOff>48433</xdr:rowOff>
    </xdr:from>
    <xdr:ext cx="723900" cy="484968"/>
    <xdr:pic>
      <xdr:nvPicPr>
        <xdr:cNvPr id="298" name="Obraz 147" descr="DOTC42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92</xdr:row>
      <xdr:rowOff>16144</xdr:rowOff>
    </xdr:from>
    <xdr:ext cx="723900" cy="552450"/>
    <xdr:pic>
      <xdr:nvPicPr>
        <xdr:cNvPr id="299" name="Obraz 147" descr="DOTC42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88</xdr:row>
      <xdr:rowOff>48432</xdr:rowOff>
    </xdr:from>
    <xdr:ext cx="723900" cy="494493"/>
    <xdr:pic>
      <xdr:nvPicPr>
        <xdr:cNvPr id="301" name="Obraz 147" descr="DOTC42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239</xdr:row>
      <xdr:rowOff>57150</xdr:rowOff>
    </xdr:from>
    <xdr:ext cx="542925" cy="552450"/>
    <xdr:pic>
      <xdr:nvPicPr>
        <xdr:cNvPr id="302" name="Obraz 223" descr="SOLO1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240</xdr:row>
      <xdr:rowOff>76199</xdr:rowOff>
    </xdr:from>
    <xdr:ext cx="657225" cy="514351"/>
    <xdr:pic>
      <xdr:nvPicPr>
        <xdr:cNvPr id="305" name="Obraz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</xdr:rowOff>
    </xdr:from>
    <xdr:to>
      <xdr:col>10</xdr:col>
      <xdr:colOff>1581150</xdr:colOff>
      <xdr:row>1</xdr:row>
      <xdr:rowOff>19051</xdr:rowOff>
    </xdr:to>
    <xdr:pic>
      <xdr:nvPicPr>
        <xdr:cNvPr id="300" name="Bild 15" descr="Bosch-Supergraphic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0" y="1"/>
          <a:ext cx="15782925" cy="15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55</xdr:row>
      <xdr:rowOff>95250</xdr:rowOff>
    </xdr:from>
    <xdr:to>
      <xdr:col>0</xdr:col>
      <xdr:colOff>704850</xdr:colOff>
      <xdr:row>55</xdr:row>
      <xdr:rowOff>622788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136</xdr:row>
      <xdr:rowOff>38100</xdr:rowOff>
    </xdr:from>
    <xdr:to>
      <xdr:col>0</xdr:col>
      <xdr:colOff>964773</xdr:colOff>
      <xdr:row>136</xdr:row>
      <xdr:rowOff>685800</xdr:rowOff>
    </xdr:to>
    <xdr:pic>
      <xdr:nvPicPr>
        <xdr:cNvPr id="304" name="Obraz 303" descr="Bildergebnis für OOH740-A9-EX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137</xdr:row>
      <xdr:rowOff>123825</xdr:rowOff>
    </xdr:from>
    <xdr:to>
      <xdr:col>0</xdr:col>
      <xdr:colOff>834530</xdr:colOff>
      <xdr:row>137</xdr:row>
      <xdr:rowOff>571500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138</xdr:row>
      <xdr:rowOff>114300</xdr:rowOff>
    </xdr:from>
    <xdr:to>
      <xdr:col>0</xdr:col>
      <xdr:colOff>914400</xdr:colOff>
      <xdr:row>138</xdr:row>
      <xdr:rowOff>593725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139</xdr:row>
      <xdr:rowOff>38101</xdr:rowOff>
    </xdr:from>
    <xdr:to>
      <xdr:col>0</xdr:col>
      <xdr:colOff>809625</xdr:colOff>
      <xdr:row>139</xdr:row>
      <xdr:rowOff>684825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140</xdr:row>
      <xdr:rowOff>85725</xdr:rowOff>
    </xdr:from>
    <xdr:to>
      <xdr:col>0</xdr:col>
      <xdr:colOff>762000</xdr:colOff>
      <xdr:row>140</xdr:row>
      <xdr:rowOff>639296</xdr:rowOff>
    </xdr:to>
    <xdr:pic>
      <xdr:nvPicPr>
        <xdr:cNvPr id="309" name="Obraz 308" descr="Bildergebnis für fdb295m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142</xdr:row>
      <xdr:rowOff>85725</xdr:rowOff>
    </xdr:from>
    <xdr:to>
      <xdr:col>0</xdr:col>
      <xdr:colOff>952500</xdr:colOff>
      <xdr:row>142</xdr:row>
      <xdr:rowOff>611217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143</xdr:row>
      <xdr:rowOff>38100</xdr:rowOff>
    </xdr:from>
    <xdr:to>
      <xdr:col>0</xdr:col>
      <xdr:colOff>624063</xdr:colOff>
      <xdr:row>143</xdr:row>
      <xdr:rowOff>581661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144</xdr:row>
      <xdr:rowOff>104776</xdr:rowOff>
    </xdr:from>
    <xdr:to>
      <xdr:col>0</xdr:col>
      <xdr:colOff>889209</xdr:colOff>
      <xdr:row>144</xdr:row>
      <xdr:rowOff>542926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145</xdr:row>
      <xdr:rowOff>85725</xdr:rowOff>
    </xdr:from>
    <xdr:to>
      <xdr:col>0</xdr:col>
      <xdr:colOff>912792</xdr:colOff>
      <xdr:row>145</xdr:row>
      <xdr:rowOff>563020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149</xdr:row>
      <xdr:rowOff>28575</xdr:rowOff>
    </xdr:from>
    <xdr:to>
      <xdr:col>0</xdr:col>
      <xdr:colOff>728445</xdr:colOff>
      <xdr:row>149</xdr:row>
      <xdr:rowOff>381000</xdr:rowOff>
    </xdr:to>
    <xdr:pic>
      <xdr:nvPicPr>
        <xdr:cNvPr id="310" name="Obraz 309" descr="Bildergebnis für aviotec vds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9373075"/>
          <a:ext cx="64272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781050</xdr:colOff>
      <xdr:row>149</xdr:row>
      <xdr:rowOff>76200</xdr:rowOff>
    </xdr:from>
    <xdr:to>
      <xdr:col>0</xdr:col>
      <xdr:colOff>1037261</xdr:colOff>
      <xdr:row>149</xdr:row>
      <xdr:rowOff>323850</xdr:rowOff>
    </xdr:to>
    <xdr:pic>
      <xdr:nvPicPr>
        <xdr:cNvPr id="312" name="Obraz 311" descr="Bildergebnis für vds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781050" y="89420700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141</xdr:row>
      <xdr:rowOff>15522</xdr:rowOff>
    </xdr:from>
    <xdr:to>
      <xdr:col>0</xdr:col>
      <xdr:colOff>676275</xdr:colOff>
      <xdr:row>141</xdr:row>
      <xdr:rowOff>685800</xdr:rowOff>
    </xdr:to>
    <xdr:pic>
      <xdr:nvPicPr>
        <xdr:cNvPr id="313" name="Obraz 312" descr="Bildergebnis für FDUD29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200</xdr:row>
      <xdr:rowOff>28575</xdr:rowOff>
    </xdr:from>
    <xdr:to>
      <xdr:col>0</xdr:col>
      <xdr:colOff>971550</xdr:colOff>
      <xdr:row>200</xdr:row>
      <xdr:rowOff>581025</xdr:rowOff>
    </xdr:to>
    <xdr:pic>
      <xdr:nvPicPr>
        <xdr:cNvPr id="314" name="Obraz 165" descr="320-SRD.jp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85725" y="113271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201</xdr:row>
      <xdr:rowOff>19050</xdr:rowOff>
    </xdr:from>
    <xdr:to>
      <xdr:col>0</xdr:col>
      <xdr:colOff>781050</xdr:colOff>
      <xdr:row>201</xdr:row>
      <xdr:rowOff>571500</xdr:rowOff>
    </xdr:to>
    <xdr:pic>
      <xdr:nvPicPr>
        <xdr:cNvPr id="315" name="Obraz 167" descr="320-FRD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202</xdr:row>
      <xdr:rowOff>9525</xdr:rowOff>
    </xdr:from>
    <xdr:to>
      <xdr:col>0</xdr:col>
      <xdr:colOff>962025</xdr:colOff>
      <xdr:row>202</xdr:row>
      <xdr:rowOff>561975</xdr:rowOff>
    </xdr:to>
    <xdr:pic>
      <xdr:nvPicPr>
        <xdr:cNvPr id="316" name="Obraz 169" descr="SWH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203</xdr:row>
      <xdr:rowOff>19050</xdr:rowOff>
    </xdr:from>
    <xdr:to>
      <xdr:col>0</xdr:col>
      <xdr:colOff>819150</xdr:colOff>
      <xdr:row>203</xdr:row>
      <xdr:rowOff>571500</xdr:rowOff>
    </xdr:to>
    <xdr:pic>
      <xdr:nvPicPr>
        <xdr:cNvPr id="317" name="Obraz 171" descr="FWH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204</xdr:row>
      <xdr:rowOff>28575</xdr:rowOff>
    </xdr:from>
    <xdr:to>
      <xdr:col>0</xdr:col>
      <xdr:colOff>809625</xdr:colOff>
      <xdr:row>204</xdr:row>
      <xdr:rowOff>581025</xdr:rowOff>
    </xdr:to>
    <xdr:pic>
      <xdr:nvPicPr>
        <xdr:cNvPr id="318" name="Obraz 173" descr="LEDSRD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200024</xdr:rowOff>
    </xdr:from>
    <xdr:to>
      <xdr:col>0</xdr:col>
      <xdr:colOff>1048386</xdr:colOff>
      <xdr:row>13</xdr:row>
      <xdr:rowOff>447674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9646583"/>
          <a:ext cx="1048386" cy="247650"/>
        </a:xfrm>
        <a:prstGeom prst="rect">
          <a:avLst/>
        </a:prstGeom>
      </xdr:spPr>
    </xdr:pic>
    <xdr:clientData/>
  </xdr:twoCellAnchor>
  <xdr:oneCellAnchor>
    <xdr:from>
      <xdr:col>0</xdr:col>
      <xdr:colOff>419100</xdr:colOff>
      <xdr:row>235</xdr:row>
      <xdr:rowOff>28575</xdr:rowOff>
    </xdr:from>
    <xdr:ext cx="209550" cy="552450"/>
    <xdr:pic>
      <xdr:nvPicPr>
        <xdr:cNvPr id="270" name="Obraz 217" descr="SoloA3-001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209549</xdr:colOff>
      <xdr:row>102</xdr:row>
      <xdr:rowOff>118827</xdr:rowOff>
    </xdr:from>
    <xdr:to>
      <xdr:col>0</xdr:col>
      <xdr:colOff>753898</xdr:colOff>
      <xdr:row>102</xdr:row>
      <xdr:rowOff>542925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233</xdr:row>
      <xdr:rowOff>80413</xdr:rowOff>
    </xdr:from>
    <xdr:to>
      <xdr:col>0</xdr:col>
      <xdr:colOff>709450</xdr:colOff>
      <xdr:row>233</xdr:row>
      <xdr:rowOff>499153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151</xdr:row>
      <xdr:rowOff>95251</xdr:rowOff>
    </xdr:from>
    <xdr:to>
      <xdr:col>0</xdr:col>
      <xdr:colOff>705814</xdr:colOff>
      <xdr:row>151</xdr:row>
      <xdr:rowOff>704851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152</xdr:row>
      <xdr:rowOff>47625</xdr:rowOff>
    </xdr:from>
    <xdr:to>
      <xdr:col>0</xdr:col>
      <xdr:colOff>723901</xdr:colOff>
      <xdr:row>152</xdr:row>
      <xdr:rowOff>438150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154</xdr:row>
      <xdr:rowOff>57151</xdr:rowOff>
    </xdr:from>
    <xdr:to>
      <xdr:col>0</xdr:col>
      <xdr:colOff>708402</xdr:colOff>
      <xdr:row>154</xdr:row>
      <xdr:rowOff>476250</xdr:rowOff>
    </xdr:to>
    <xdr:pic>
      <xdr:nvPicPr>
        <xdr:cNvPr id="273" name="Obraz 272" descr="Znalezione obrazy dla zapytania: FDMH273-R&quot;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153</xdr:row>
      <xdr:rowOff>66675</xdr:rowOff>
    </xdr:from>
    <xdr:to>
      <xdr:col>0</xdr:col>
      <xdr:colOff>704851</xdr:colOff>
      <xdr:row>153</xdr:row>
      <xdr:rowOff>330708</xdr:rowOff>
    </xdr:to>
    <xdr:pic>
      <xdr:nvPicPr>
        <xdr:cNvPr id="276" name="Obraz 275" descr="Znalezione obrazy dla zapytania: FDB271&quot;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155</xdr:row>
      <xdr:rowOff>85725</xdr:rowOff>
    </xdr:from>
    <xdr:to>
      <xdr:col>0</xdr:col>
      <xdr:colOff>714376</xdr:colOff>
      <xdr:row>155</xdr:row>
      <xdr:rowOff>513927</xdr:rowOff>
    </xdr:to>
    <xdr:pic>
      <xdr:nvPicPr>
        <xdr:cNvPr id="293" name="Obraz 292" descr="Znalezione obrazy dla zapytania: FDME273-O&quot;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156</xdr:row>
      <xdr:rowOff>76201</xdr:rowOff>
    </xdr:from>
    <xdr:to>
      <xdr:col>0</xdr:col>
      <xdr:colOff>724843</xdr:colOff>
      <xdr:row>156</xdr:row>
      <xdr:rowOff>447675</xdr:rowOff>
    </xdr:to>
    <xdr:pic>
      <xdr:nvPicPr>
        <xdr:cNvPr id="306" name="Obraz 305" descr="Siemens BAT3.6-10, S54370-Z11-A1, Li-SOCI2 battery 3.6 V, 10 Ah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157</xdr:row>
      <xdr:rowOff>47625</xdr:rowOff>
    </xdr:from>
    <xdr:to>
      <xdr:col>0</xdr:col>
      <xdr:colOff>714375</xdr:colOff>
      <xdr:row>157</xdr:row>
      <xdr:rowOff>337807</xdr:rowOff>
    </xdr:to>
    <xdr:pic>
      <xdr:nvPicPr>
        <xdr:cNvPr id="308" name="Obraz 307" descr="Znalezione obrazy dla zapytania: DMZ1196-AC&quot;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158</xdr:row>
      <xdr:rowOff>25744</xdr:rowOff>
    </xdr:from>
    <xdr:to>
      <xdr:col>0</xdr:col>
      <xdr:colOff>586946</xdr:colOff>
      <xdr:row>158</xdr:row>
      <xdr:rowOff>343852</xdr:rowOff>
    </xdr:to>
    <xdr:pic>
      <xdr:nvPicPr>
        <xdr:cNvPr id="321" name="Obraz 320" descr="Product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216</xdr:row>
      <xdr:rowOff>100852</xdr:rowOff>
    </xdr:from>
    <xdr:to>
      <xdr:col>0</xdr:col>
      <xdr:colOff>761999</xdr:colOff>
      <xdr:row>216</xdr:row>
      <xdr:rowOff>617333</xdr:rowOff>
    </xdr:to>
    <xdr:pic>
      <xdr:nvPicPr>
        <xdr:cNvPr id="322" name="Obraz 321" descr="Znalezione obrazy dla zapytania FNM-BATTERIES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116</xdr:row>
      <xdr:rowOff>89648</xdr:rowOff>
    </xdr:from>
    <xdr:to>
      <xdr:col>0</xdr:col>
      <xdr:colOff>638736</xdr:colOff>
      <xdr:row>116</xdr:row>
      <xdr:rowOff>520882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267</xdr:row>
      <xdr:rowOff>21167</xdr:rowOff>
    </xdr:from>
    <xdr:to>
      <xdr:col>0</xdr:col>
      <xdr:colOff>647700</xdr:colOff>
      <xdr:row>267</xdr:row>
      <xdr:rowOff>573617</xdr:rowOff>
    </xdr:to>
    <xdr:pic>
      <xdr:nvPicPr>
        <xdr:cNvPr id="289" name="Obraz 229" descr="FAS-420-T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268</xdr:row>
      <xdr:rowOff>31749</xdr:rowOff>
    </xdr:from>
    <xdr:to>
      <xdr:col>0</xdr:col>
      <xdr:colOff>647700</xdr:colOff>
      <xdr:row>268</xdr:row>
      <xdr:rowOff>584199</xdr:rowOff>
    </xdr:to>
    <xdr:pic>
      <xdr:nvPicPr>
        <xdr:cNvPr id="307" name="Obraz 231" descr="FAS-420-TM-R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269</xdr:row>
      <xdr:rowOff>52917</xdr:rowOff>
    </xdr:from>
    <xdr:to>
      <xdr:col>0</xdr:col>
      <xdr:colOff>617008</xdr:colOff>
      <xdr:row>269</xdr:row>
      <xdr:rowOff>605367</xdr:rowOff>
    </xdr:to>
    <xdr:pic>
      <xdr:nvPicPr>
        <xdr:cNvPr id="311" name="Obraz 237" descr="FAS-420-TP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270</xdr:row>
      <xdr:rowOff>99483</xdr:rowOff>
    </xdr:from>
    <xdr:to>
      <xdr:col>0</xdr:col>
      <xdr:colOff>621241</xdr:colOff>
      <xdr:row>270</xdr:row>
      <xdr:rowOff>651933</xdr:rowOff>
    </xdr:to>
    <xdr:pic>
      <xdr:nvPicPr>
        <xdr:cNvPr id="320" name="Obraz 237" descr="FAS-420-TP1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</xdr:row>
      <xdr:rowOff>85165</xdr:rowOff>
    </xdr:from>
    <xdr:to>
      <xdr:col>0</xdr:col>
      <xdr:colOff>690282</xdr:colOff>
      <xdr:row>5</xdr:row>
      <xdr:rowOff>633160</xdr:rowOff>
    </xdr:to>
    <xdr:pic>
      <xdr:nvPicPr>
        <xdr:cNvPr id="326" name="Obraz 325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89077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360829</xdr:colOff>
      <xdr:row>6</xdr:row>
      <xdr:rowOff>58271</xdr:rowOff>
    </xdr:from>
    <xdr:to>
      <xdr:col>0</xdr:col>
      <xdr:colOff>708211</xdr:colOff>
      <xdr:row>6</xdr:row>
      <xdr:rowOff>606266</xdr:rowOff>
    </xdr:to>
    <xdr:pic>
      <xdr:nvPicPr>
        <xdr:cNvPr id="327" name="Obraz 326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29" y="51681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356347</xdr:colOff>
      <xdr:row>7</xdr:row>
      <xdr:rowOff>76200</xdr:rowOff>
    </xdr:from>
    <xdr:to>
      <xdr:col>0</xdr:col>
      <xdr:colOff>703729</xdr:colOff>
      <xdr:row>7</xdr:row>
      <xdr:rowOff>624195</xdr:rowOff>
    </xdr:to>
    <xdr:pic>
      <xdr:nvPicPr>
        <xdr:cNvPr id="328" name="Obraz 327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" y="58920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385482</xdr:colOff>
      <xdr:row>8</xdr:row>
      <xdr:rowOff>71717</xdr:rowOff>
    </xdr:from>
    <xdr:to>
      <xdr:col>0</xdr:col>
      <xdr:colOff>732864</xdr:colOff>
      <xdr:row>8</xdr:row>
      <xdr:rowOff>619712</xdr:rowOff>
    </xdr:to>
    <xdr:pic>
      <xdr:nvPicPr>
        <xdr:cNvPr id="329" name="Obraz 328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" y="6593541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11</xdr:row>
      <xdr:rowOff>51547</xdr:rowOff>
    </xdr:from>
    <xdr:to>
      <xdr:col>0</xdr:col>
      <xdr:colOff>923106</xdr:colOff>
      <xdr:row>11</xdr:row>
      <xdr:rowOff>544607</xdr:rowOff>
    </xdr:to>
    <xdr:pic>
      <xdr:nvPicPr>
        <xdr:cNvPr id="333" name="Obraz 332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12</xdr:row>
      <xdr:rowOff>114299</xdr:rowOff>
    </xdr:from>
    <xdr:to>
      <xdr:col>0</xdr:col>
      <xdr:colOff>929830</xdr:colOff>
      <xdr:row>12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43143</xdr:colOff>
      <xdr:row>69</xdr:row>
      <xdr:rowOff>48186</xdr:rowOff>
    </xdr:from>
    <xdr:to>
      <xdr:col>0</xdr:col>
      <xdr:colOff>962025</xdr:colOff>
      <xdr:row>69</xdr:row>
      <xdr:rowOff>564800</xdr:rowOff>
    </xdr:to>
    <xdr:pic>
      <xdr:nvPicPr>
        <xdr:cNvPr id="335" name="Obraz 334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37424286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59</xdr:row>
      <xdr:rowOff>44824</xdr:rowOff>
    </xdr:from>
    <xdr:to>
      <xdr:col>0</xdr:col>
      <xdr:colOff>775523</xdr:colOff>
      <xdr:row>59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60</xdr:row>
      <xdr:rowOff>67236</xdr:rowOff>
    </xdr:from>
    <xdr:to>
      <xdr:col>0</xdr:col>
      <xdr:colOff>862854</xdr:colOff>
      <xdr:row>60</xdr:row>
      <xdr:rowOff>602424</xdr:rowOff>
    </xdr:to>
    <xdr:pic>
      <xdr:nvPicPr>
        <xdr:cNvPr id="338" name="Obraz 337" descr="FPE-8000-CRK Bedienteilkabel, redundant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197</xdr:row>
      <xdr:rowOff>44824</xdr:rowOff>
    </xdr:from>
    <xdr:to>
      <xdr:col>0</xdr:col>
      <xdr:colOff>750794</xdr:colOff>
      <xdr:row>197</xdr:row>
      <xdr:rowOff>577734</xdr:rowOff>
    </xdr:to>
    <xdr:pic>
      <xdr:nvPicPr>
        <xdr:cNvPr id="339" name="Obraz 338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198</xdr:row>
      <xdr:rowOff>33617</xdr:rowOff>
    </xdr:from>
    <xdr:to>
      <xdr:col>0</xdr:col>
      <xdr:colOff>750794</xdr:colOff>
      <xdr:row>198</xdr:row>
      <xdr:rowOff>484875</xdr:rowOff>
    </xdr:to>
    <xdr:pic>
      <xdr:nvPicPr>
        <xdr:cNvPr id="341" name="Obraz 340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166</xdr:row>
      <xdr:rowOff>44825</xdr:rowOff>
    </xdr:from>
    <xdr:to>
      <xdr:col>0</xdr:col>
      <xdr:colOff>784413</xdr:colOff>
      <xdr:row>166</xdr:row>
      <xdr:rowOff>564755</xdr:rowOff>
    </xdr:to>
    <xdr:pic>
      <xdr:nvPicPr>
        <xdr:cNvPr id="340" name="Obraz 339" descr="https://resources-boschsecurity-cdn.azureedge.net/public/images/middle/ProductPhoto_Web_all_1288724747.jpg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167</xdr:row>
      <xdr:rowOff>56029</xdr:rowOff>
    </xdr:from>
    <xdr:to>
      <xdr:col>0</xdr:col>
      <xdr:colOff>725125</xdr:colOff>
      <xdr:row>167</xdr:row>
      <xdr:rowOff>549088</xdr:rowOff>
    </xdr:to>
    <xdr:pic>
      <xdr:nvPicPr>
        <xdr:cNvPr id="344" name="Obraz 343" descr="https://resources-boschsecurity-cdn.azureedge.net/public/images/middle/ProductPhoto_Web_all_1288722315.jpg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168</xdr:row>
      <xdr:rowOff>44824</xdr:rowOff>
    </xdr:from>
    <xdr:to>
      <xdr:col>0</xdr:col>
      <xdr:colOff>762000</xdr:colOff>
      <xdr:row>168</xdr:row>
      <xdr:rowOff>590821</xdr:rowOff>
    </xdr:to>
    <xdr:pic>
      <xdr:nvPicPr>
        <xdr:cNvPr id="345" name="Obraz 344" descr="https://resources-boschsecurity-cdn.azureedge.net/public/images/middle/ProductPhoto_Web_all_1288717451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169</xdr:row>
      <xdr:rowOff>56029</xdr:rowOff>
    </xdr:from>
    <xdr:to>
      <xdr:col>0</xdr:col>
      <xdr:colOff>705970</xdr:colOff>
      <xdr:row>169</xdr:row>
      <xdr:rowOff>522564</xdr:rowOff>
    </xdr:to>
    <xdr:pic>
      <xdr:nvPicPr>
        <xdr:cNvPr id="346" name="Obraz 345" descr="https://resources-boschsecurity-cdn.azureedge.net/public/images/middle/ProductPhoto_Web_all_1288719883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170</xdr:row>
      <xdr:rowOff>33619</xdr:rowOff>
    </xdr:from>
    <xdr:to>
      <xdr:col>0</xdr:col>
      <xdr:colOff>729701</xdr:colOff>
      <xdr:row>170</xdr:row>
      <xdr:rowOff>414619</xdr:rowOff>
    </xdr:to>
    <xdr:pic>
      <xdr:nvPicPr>
        <xdr:cNvPr id="347" name="Obraz 346" descr="Bosch FMC-BEZEL-RD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171</xdr:row>
      <xdr:rowOff>78442</xdr:rowOff>
    </xdr:from>
    <xdr:to>
      <xdr:col>0</xdr:col>
      <xdr:colOff>928439</xdr:colOff>
      <xdr:row>171</xdr:row>
      <xdr:rowOff>470648</xdr:rowOff>
    </xdr:to>
    <xdr:pic>
      <xdr:nvPicPr>
        <xdr:cNvPr id="348" name="Obraz 347" descr="Spare glass | us Site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304800</xdr:colOff>
      <xdr:row>172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304800</xdr:colOff>
      <xdr:row>172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56030</xdr:colOff>
      <xdr:row>245</xdr:row>
      <xdr:rowOff>347383</xdr:rowOff>
    </xdr:from>
    <xdr:to>
      <xdr:col>0</xdr:col>
      <xdr:colOff>997139</xdr:colOff>
      <xdr:row>247</xdr:row>
      <xdr:rowOff>179294</xdr:rowOff>
    </xdr:to>
    <xdr:pic>
      <xdr:nvPicPr>
        <xdr:cNvPr id="324" name="Obraz 323" descr="Zobacz obraz źródłowy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24110" r="31618" b="23215"/>
        <a:stretch/>
      </xdr:blipFill>
      <xdr:spPr bwMode="auto">
        <a:xfrm>
          <a:off x="56030" y="143457707"/>
          <a:ext cx="94110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123264</xdr:colOff>
      <xdr:row>62</xdr:row>
      <xdr:rowOff>-1</xdr:rowOff>
    </xdr:from>
    <xdr:to>
      <xdr:col>0</xdr:col>
      <xdr:colOff>862853</xdr:colOff>
      <xdr:row>63</xdr:row>
      <xdr:rowOff>78320</xdr:rowOff>
    </xdr:to>
    <xdr:pic>
      <xdr:nvPicPr>
        <xdr:cNvPr id="325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34525323"/>
          <a:ext cx="739589" cy="42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206</xdr:row>
      <xdr:rowOff>89647</xdr:rowOff>
    </xdr:from>
    <xdr:to>
      <xdr:col>0</xdr:col>
      <xdr:colOff>896470</xdr:colOff>
      <xdr:row>206</xdr:row>
      <xdr:rowOff>624006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24117" y="120664941"/>
          <a:ext cx="672353" cy="53435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207</xdr:row>
      <xdr:rowOff>67236</xdr:rowOff>
    </xdr:from>
    <xdr:to>
      <xdr:col>0</xdr:col>
      <xdr:colOff>856523</xdr:colOff>
      <xdr:row>207</xdr:row>
      <xdr:rowOff>582707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12912" y="121281265"/>
          <a:ext cx="643611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226</xdr:row>
      <xdr:rowOff>78441</xdr:rowOff>
    </xdr:from>
    <xdr:to>
      <xdr:col>0</xdr:col>
      <xdr:colOff>739589</xdr:colOff>
      <xdr:row>226</xdr:row>
      <xdr:rowOff>492768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01707" y="132453529"/>
          <a:ext cx="537882" cy="41432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121</xdr:row>
      <xdr:rowOff>44824</xdr:rowOff>
    </xdr:from>
    <xdr:to>
      <xdr:col>0</xdr:col>
      <xdr:colOff>715834</xdr:colOff>
      <xdr:row>121</xdr:row>
      <xdr:rowOff>616324</xdr:rowOff>
    </xdr:to>
    <xdr:pic>
      <xdr:nvPicPr>
        <xdr:cNvPr id="291" name="Obraz 290" descr="The Fireray One Reflective Auto-Aligning Beam Detector (5m-50m)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64792412"/>
          <a:ext cx="57015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6</xdr:col>
      <xdr:colOff>16852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7</xdr:col>
      <xdr:colOff>1</xdr:colOff>
      <xdr:row>1</xdr:row>
      <xdr:rowOff>24133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kj5grb/AppData/Local/Microsoft/Windows/INetCache/Content.Outlook/MD2QC8ZY/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10_Marketing\01_MKR_EU\10_Price_Lists\1_EMEA_BLP_List\2022_Jan_June\Master-File_PriceList_EMEA_2021_Q1-2_20211006_Draf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narbeiten nächste PL 2022"/>
      <sheetName val="MKP Overview"/>
      <sheetName val="MAIN MENU"/>
      <sheetName val="Fire EN 54"/>
      <sheetName val="Q3-4 2020"/>
      <sheetName val="Fire NON-EU"/>
      <sheetName val="Warranty Extension"/>
      <sheetName val="Dashboard overview"/>
      <sheetName val="Added Products"/>
      <sheetName val="Removed Products"/>
      <sheetName val="General Explanations"/>
    </sheetNames>
    <sheetDataSet>
      <sheetData sheetId="0"/>
      <sheetData sheetId="1"/>
      <sheetData sheetId="2"/>
      <sheetData sheetId="3">
        <row r="6">
          <cell r="I6" t="str">
            <v>BCM-0000-B</v>
          </cell>
          <cell r="J6" t="str">
            <v>F.01U.081.384</v>
          </cell>
          <cell r="K6" t="str">
            <v>BCM 0000 B  Battery Controller Module</v>
          </cell>
          <cell r="L6" t="str">
            <v>5A</v>
          </cell>
          <cell r="M6">
            <v>182.87</v>
          </cell>
          <cell r="N6">
            <v>192.01</v>
          </cell>
        </row>
        <row r="7">
          <cell r="I7" t="str">
            <v>ANI 0016 A</v>
          </cell>
          <cell r="J7" t="str">
            <v>4.998.137.262</v>
          </cell>
          <cell r="K7" t="str">
            <v>ANI 0016 A  16 Point Annunciator internal</v>
          </cell>
          <cell r="L7" t="str">
            <v>5A</v>
          </cell>
          <cell r="M7">
            <v>109.72</v>
          </cell>
          <cell r="N7">
            <v>115.21</v>
          </cell>
        </row>
        <row r="8">
          <cell r="I8" t="str">
            <v>RML 0008 A</v>
          </cell>
          <cell r="J8" t="str">
            <v>4.998.137.265</v>
          </cell>
          <cell r="K8" t="str">
            <v>RML 0008 A  Relay Low Voltage</v>
          </cell>
          <cell r="L8" t="str">
            <v>5A</v>
          </cell>
          <cell r="M8">
            <v>146.29</v>
          </cell>
          <cell r="N8">
            <v>153.6</v>
          </cell>
        </row>
        <row r="9">
          <cell r="I9" t="str">
            <v>IOS 0020 A</v>
          </cell>
          <cell r="J9">
            <v>4998137266</v>
          </cell>
          <cell r="K9" t="str">
            <v>IOS 0020 A  20mA Communication Module</v>
          </cell>
          <cell r="L9" t="str">
            <v>5A</v>
          </cell>
          <cell r="M9">
            <v>219.44</v>
          </cell>
          <cell r="N9">
            <v>230.41</v>
          </cell>
        </row>
        <row r="10">
          <cell r="I10" t="str">
            <v>IOS 0232 A</v>
          </cell>
          <cell r="J10" t="str">
            <v>4.998.137.267</v>
          </cell>
          <cell r="K10" t="str">
            <v>IOS 0232 A  RS232 Communication Module</v>
          </cell>
          <cell r="L10" t="str">
            <v>5A</v>
          </cell>
          <cell r="M10">
            <v>219.44</v>
          </cell>
          <cell r="N10">
            <v>230.41</v>
          </cell>
        </row>
        <row r="11">
          <cell r="I11" t="str">
            <v>IOP 0008 A</v>
          </cell>
          <cell r="J11" t="str">
            <v>4.998.137.269</v>
          </cell>
          <cell r="K11" t="str">
            <v>IOP 0008 A  8 input/output OC module</v>
          </cell>
          <cell r="L11" t="str">
            <v>5A</v>
          </cell>
          <cell r="M11">
            <v>200.85</v>
          </cell>
          <cell r="N11">
            <v>210.89</v>
          </cell>
        </row>
        <row r="12">
          <cell r="I12" t="str">
            <v>CZM 0004 A</v>
          </cell>
          <cell r="J12" t="str">
            <v>4.998.137.270</v>
          </cell>
          <cell r="K12" t="str">
            <v>CZM 0004 A  4 Zone Conventional Zone Module</v>
          </cell>
          <cell r="L12" t="str">
            <v>5A</v>
          </cell>
          <cell r="M12">
            <v>396.55</v>
          </cell>
          <cell r="N12">
            <v>416.38</v>
          </cell>
        </row>
        <row r="13">
          <cell r="I13" t="str">
            <v>ENO 0000 B</v>
          </cell>
          <cell r="J13" t="str">
            <v>F.01U.063.204</v>
          </cell>
          <cell r="K13" t="str">
            <v>ENO 0000 B (External Notification)</v>
          </cell>
          <cell r="L13" t="str">
            <v>5A</v>
          </cell>
          <cell r="M13">
            <v>292.58</v>
          </cell>
          <cell r="N13">
            <v>307.20999999999998</v>
          </cell>
        </row>
        <row r="14">
          <cell r="I14" t="str">
            <v>RMH 0002 A</v>
          </cell>
          <cell r="J14" t="str">
            <v>4.998.137.274</v>
          </cell>
          <cell r="K14" t="str">
            <v>RMH 0002 A  2 Zone Relay high voltage</v>
          </cell>
          <cell r="L14" t="str">
            <v>5A</v>
          </cell>
          <cell r="M14">
            <v>334.75</v>
          </cell>
          <cell r="N14">
            <v>351.49</v>
          </cell>
        </row>
        <row r="15">
          <cell r="I15" t="str">
            <v>NZM 0002 A</v>
          </cell>
          <cell r="J15" t="str">
            <v>4.998.137.275</v>
          </cell>
          <cell r="K15" t="str">
            <v>NZM 0002 A  2 Zone NAC Zone Module</v>
          </cell>
          <cell r="L15" t="str">
            <v>5A</v>
          </cell>
          <cell r="M15">
            <v>292.58</v>
          </cell>
          <cell r="N15">
            <v>307.20999999999998</v>
          </cell>
        </row>
        <row r="16">
          <cell r="I16" t="str">
            <v>FPE-5000-UGM</v>
          </cell>
          <cell r="J16" t="str">
            <v>F.01U.028.289</v>
          </cell>
          <cell r="K16" t="str">
            <v>UGM interface module</v>
          </cell>
          <cell r="L16" t="str">
            <v>5A</v>
          </cell>
          <cell r="M16">
            <v>386.2</v>
          </cell>
          <cell r="N16">
            <v>405.51</v>
          </cell>
        </row>
        <row r="17">
          <cell r="I17" t="str">
            <v>LSN 0300 A</v>
          </cell>
          <cell r="J17" t="str">
            <v>4.998.137.277</v>
          </cell>
          <cell r="K17" t="str">
            <v>LSN 0300 A  LSN Module</v>
          </cell>
          <cell r="L17" t="str">
            <v>5A</v>
          </cell>
          <cell r="M17">
            <v>427.45</v>
          </cell>
          <cell r="N17">
            <v>448.82</v>
          </cell>
        </row>
        <row r="18">
          <cell r="I18" t="str">
            <v>LSN 1500 A</v>
          </cell>
          <cell r="J18">
            <v>4998137278</v>
          </cell>
          <cell r="K18" t="str">
            <v>LSN 1500 A, LSN improved Module</v>
          </cell>
          <cell r="L18" t="str">
            <v>5A</v>
          </cell>
          <cell r="M18">
            <v>849.75</v>
          </cell>
          <cell r="N18">
            <v>892.24</v>
          </cell>
        </row>
        <row r="19">
          <cell r="I19"/>
          <cell r="J19" t="str">
            <v/>
          </cell>
          <cell r="K19"/>
          <cell r="L19"/>
          <cell r="M19"/>
          <cell r="N19"/>
        </row>
        <row r="20">
          <cell r="I20" t="str">
            <v>PRS-0002-C</v>
          </cell>
          <cell r="J20" t="str">
            <v>F.01U.284.903</v>
          </cell>
          <cell r="K20" t="str">
            <v>PRS-0002-C  Panel Rail Short</v>
          </cell>
          <cell r="L20" t="str">
            <v>5A</v>
          </cell>
          <cell r="M20">
            <v>36.58</v>
          </cell>
          <cell r="N20">
            <v>47.56</v>
          </cell>
        </row>
        <row r="21">
          <cell r="I21" t="str">
            <v>PRD 0004 A</v>
          </cell>
          <cell r="J21" t="str">
            <v>4.998.137.280</v>
          </cell>
          <cell r="K21" t="str">
            <v>PRD 0004 A  Panel Rail long</v>
          </cell>
          <cell r="L21" t="str">
            <v>5A</v>
          </cell>
          <cell r="M21">
            <v>124.35</v>
          </cell>
          <cell r="N21">
            <v>130.57</v>
          </cell>
        </row>
        <row r="22">
          <cell r="I22"/>
          <cell r="J22" t="str">
            <v/>
          </cell>
          <cell r="K22"/>
          <cell r="L22"/>
          <cell r="M22"/>
          <cell r="N22"/>
        </row>
        <row r="23">
          <cell r="I23" t="str">
            <v>FPE-8000-SPC</v>
          </cell>
          <cell r="J23" t="str">
            <v>F.01U.327.090</v>
          </cell>
          <cell r="K23" t="str">
            <v>Panel controller, standard license</v>
          </cell>
          <cell r="L23" t="str">
            <v>5A</v>
          </cell>
          <cell r="M23">
            <v>710.7</v>
          </cell>
          <cell r="N23">
            <v>746.24</v>
          </cell>
        </row>
        <row r="24">
          <cell r="I24" t="str">
            <v>FPE-8000-PPC</v>
          </cell>
          <cell r="J24" t="str">
            <v>F.01U.352.441</v>
          </cell>
          <cell r="K24" t="str">
            <v>Panel controller, premium license</v>
          </cell>
          <cell r="L24" t="str">
            <v>5A</v>
          </cell>
          <cell r="M24">
            <v>1220.55</v>
          </cell>
          <cell r="N24">
            <v>1281.58</v>
          </cell>
        </row>
        <row r="25">
          <cell r="I25" t="str">
            <v>PCO-4000-SPC</v>
          </cell>
          <cell r="J25" t="str">
            <v>F.01U.327.102</v>
          </cell>
          <cell r="K25" t="str">
            <v>Panel controller, standard license</v>
          </cell>
          <cell r="L25" t="str">
            <v>5A</v>
          </cell>
          <cell r="M25">
            <v>710.7</v>
          </cell>
          <cell r="N25">
            <v>746.24</v>
          </cell>
        </row>
        <row r="26">
          <cell r="I26" t="str">
            <v>PCO-4000-PPC</v>
          </cell>
          <cell r="J26" t="str">
            <v>F.01U.352.445</v>
          </cell>
          <cell r="K26" t="str">
            <v>Panel controller, premium license</v>
          </cell>
          <cell r="L26" t="str">
            <v>5A</v>
          </cell>
          <cell r="M26">
            <v>1220.55</v>
          </cell>
          <cell r="N26">
            <v>1281.58</v>
          </cell>
        </row>
        <row r="27">
          <cell r="I27"/>
          <cell r="J27" t="str">
            <v/>
          </cell>
          <cell r="K27"/>
          <cell r="L27"/>
          <cell r="M27"/>
          <cell r="N27"/>
        </row>
        <row r="28">
          <cell r="I28" t="str">
            <v>MPC-0000-C</v>
          </cell>
          <cell r="J28" t="str">
            <v>F.01U.275.048</v>
          </cell>
          <cell r="K28" t="str">
            <v>MPC-0000-C Panel Controller DE</v>
          </cell>
          <cell r="L28" t="str">
            <v>5A</v>
          </cell>
          <cell r="M28">
            <v>664.7</v>
          </cell>
          <cell r="N28">
            <v>697.94</v>
          </cell>
        </row>
        <row r="29">
          <cell r="I29" t="str">
            <v>MPC-1300-C</v>
          </cell>
          <cell r="J29" t="str">
            <v>F.01U.275.049</v>
          </cell>
          <cell r="K29" t="str">
            <v>MPC-1300-C Panel Controller EN</v>
          </cell>
          <cell r="L29" t="str">
            <v>5A</v>
          </cell>
          <cell r="M29">
            <v>664.7</v>
          </cell>
          <cell r="N29">
            <v>697.94</v>
          </cell>
        </row>
        <row r="30">
          <cell r="I30" t="str">
            <v>MPC-1500-C</v>
          </cell>
          <cell r="J30" t="str">
            <v>F.01U.275.051</v>
          </cell>
          <cell r="K30" t="str">
            <v>MPC-1500-C Panel Controller CS</v>
          </cell>
          <cell r="L30" t="str">
            <v>5A</v>
          </cell>
          <cell r="M30">
            <v>664.7</v>
          </cell>
          <cell r="N30">
            <v>697.94</v>
          </cell>
        </row>
        <row r="31">
          <cell r="I31" t="str">
            <v>MPC-3000-C</v>
          </cell>
          <cell r="J31" t="str">
            <v>F.01U.275.055</v>
          </cell>
          <cell r="K31" t="str">
            <v>MPC-3000-C Panel Controller PL</v>
          </cell>
          <cell r="L31" t="str">
            <v>5A</v>
          </cell>
          <cell r="M31">
            <v>664.7</v>
          </cell>
          <cell r="N31">
            <v>697.94</v>
          </cell>
        </row>
        <row r="32">
          <cell r="I32" t="str">
            <v>MPC-5000-C</v>
          </cell>
          <cell r="J32" t="str">
            <v>F.01U.275.056</v>
          </cell>
          <cell r="K32" t="str">
            <v>MPC-5000-C Panel Controller FR NL</v>
          </cell>
          <cell r="L32" t="str">
            <v>5A</v>
          </cell>
          <cell r="M32">
            <v>664.7</v>
          </cell>
          <cell r="N32">
            <v>697.94</v>
          </cell>
        </row>
        <row r="33">
          <cell r="I33" t="str">
            <v>MPC-8000-C</v>
          </cell>
          <cell r="J33" t="str">
            <v>F.01U.275.059</v>
          </cell>
          <cell r="K33" t="str">
            <v>MPC-8000-C Panel Controller RU</v>
          </cell>
          <cell r="L33" t="str">
            <v>5A</v>
          </cell>
          <cell r="M33">
            <v>664.7</v>
          </cell>
          <cell r="N33">
            <v>697.94</v>
          </cell>
        </row>
        <row r="34">
          <cell r="I34" t="str">
            <v>MPC-XXXX-C-W</v>
          </cell>
          <cell r="J34" t="str">
            <v>F.01U.213.771</v>
          </cell>
          <cell r="K34" t="str">
            <v>Panel controller for Wagner</v>
          </cell>
          <cell r="L34" t="str">
            <v>5A</v>
          </cell>
          <cell r="M34">
            <v>586.80999999999995</v>
          </cell>
          <cell r="N34">
            <v>616.15</v>
          </cell>
        </row>
        <row r="35">
          <cell r="I35" t="str">
            <v>CBS-BNDLE1-FIR</v>
          </cell>
          <cell r="J35" t="str">
            <v>F.01U.335.524</v>
          </cell>
          <cell r="K35" t="str">
            <v>Fire Panel Remote Services</v>
          </cell>
          <cell r="L35" t="str">
            <v>5A</v>
          </cell>
          <cell r="M35">
            <v>578.92999999999995</v>
          </cell>
          <cell r="N35">
            <v>607.88</v>
          </cell>
        </row>
        <row r="36">
          <cell r="I36"/>
          <cell r="J36" t="str">
            <v/>
          </cell>
          <cell r="K36"/>
          <cell r="L36"/>
          <cell r="M36"/>
          <cell r="N36"/>
        </row>
        <row r="37">
          <cell r="I37" t="str">
            <v>CPH 0006 A</v>
          </cell>
          <cell r="J37" t="str">
            <v>4.998.137.290</v>
          </cell>
          <cell r="K37" t="str">
            <v>CPH 0006 A  Backbox CABT 1 rail</v>
          </cell>
          <cell r="L37" t="str">
            <v>5A</v>
          </cell>
          <cell r="M37">
            <v>365.72</v>
          </cell>
          <cell r="N37">
            <v>384.01</v>
          </cell>
        </row>
        <row r="38">
          <cell r="I38" t="str">
            <v>MPH 0010 A</v>
          </cell>
          <cell r="J38" t="str">
            <v>4.998.137.291</v>
          </cell>
          <cell r="K38" t="str">
            <v>MPH 0010 A  Backbox CABT 2 Rails</v>
          </cell>
          <cell r="L38" t="str">
            <v>5A</v>
          </cell>
          <cell r="M38">
            <v>548.58000000000004</v>
          </cell>
          <cell r="N38">
            <v>576.01</v>
          </cell>
        </row>
        <row r="39">
          <cell r="I39" t="str">
            <v>EPH 0012 A</v>
          </cell>
          <cell r="J39" t="str">
            <v>4.998.137.292</v>
          </cell>
          <cell r="K39" t="str">
            <v>EPH 0012 A  Backbox 3 rails</v>
          </cell>
          <cell r="L39" t="str">
            <v>5A</v>
          </cell>
          <cell r="M39">
            <v>932.15</v>
          </cell>
          <cell r="N39">
            <v>978.76</v>
          </cell>
        </row>
        <row r="40">
          <cell r="I40" t="str">
            <v>PSF 0002 A</v>
          </cell>
          <cell r="J40" t="str">
            <v>4.998.137.293</v>
          </cell>
          <cell r="K40" t="str">
            <v>PSF 0002 A  Power-small-frame</v>
          </cell>
          <cell r="L40" t="str">
            <v>5A</v>
          </cell>
          <cell r="M40">
            <v>175.55</v>
          </cell>
          <cell r="N40">
            <v>259.44</v>
          </cell>
        </row>
        <row r="41">
          <cell r="I41" t="str">
            <v>PMF 0002 A</v>
          </cell>
          <cell r="J41" t="str">
            <v>F.01U.511.306</v>
          </cell>
          <cell r="K41" t="str">
            <v>PMF 0002 A  Power-medium-frame</v>
          </cell>
          <cell r="L41" t="str">
            <v>5A</v>
          </cell>
          <cell r="M41">
            <v>249.28</v>
          </cell>
          <cell r="N41">
            <v>261.74</v>
          </cell>
        </row>
        <row r="42">
          <cell r="I42" t="str">
            <v>PMF 0004 A</v>
          </cell>
          <cell r="J42" t="str">
            <v>4.998.137.294</v>
          </cell>
          <cell r="K42" t="str">
            <v>PMF 0004 A  Power-medium-frame</v>
          </cell>
          <cell r="L42" t="str">
            <v>5A</v>
          </cell>
          <cell r="M42">
            <v>219.44</v>
          </cell>
          <cell r="N42">
            <v>299.94</v>
          </cell>
        </row>
        <row r="43">
          <cell r="I43" t="str">
            <v>USF 0000 A</v>
          </cell>
          <cell r="J43" t="str">
            <v>4.998.147.119</v>
          </cell>
          <cell r="K43" t="str">
            <v>USF 0000 A  Universal housing-small-frame</v>
          </cell>
          <cell r="L43" t="str">
            <v>5A</v>
          </cell>
          <cell r="M43">
            <v>237.72</v>
          </cell>
          <cell r="N43">
            <v>249.61</v>
          </cell>
        </row>
        <row r="44">
          <cell r="I44" t="str">
            <v>FBH 0000 A</v>
          </cell>
          <cell r="J44" t="str">
            <v>4.998.137.296</v>
          </cell>
          <cell r="K44" t="str">
            <v>FBH 0000 A  Mounting frame large</v>
          </cell>
          <cell r="L44" t="str">
            <v>5A</v>
          </cell>
          <cell r="M44">
            <v>124.35</v>
          </cell>
          <cell r="N44">
            <v>130.57</v>
          </cell>
        </row>
        <row r="45">
          <cell r="I45" t="str">
            <v>FMH 0000 A</v>
          </cell>
          <cell r="J45" t="str">
            <v>4.998.137.297</v>
          </cell>
          <cell r="K45" t="str">
            <v>FMH 0000 A  Mounting frame medium</v>
          </cell>
          <cell r="L45" t="str">
            <v>5A</v>
          </cell>
          <cell r="M45">
            <v>91.43</v>
          </cell>
          <cell r="N45">
            <v>96</v>
          </cell>
        </row>
        <row r="46">
          <cell r="I46" t="str">
            <v>FSH 0000 A</v>
          </cell>
          <cell r="J46" t="str">
            <v>4.998.137.298</v>
          </cell>
          <cell r="K46" t="str">
            <v>FSH 0000 A  Mounting frame small</v>
          </cell>
          <cell r="L46" t="str">
            <v>5A</v>
          </cell>
          <cell r="M46">
            <v>73.150000000000006</v>
          </cell>
          <cell r="N46">
            <v>76.81</v>
          </cell>
        </row>
        <row r="47">
          <cell r="I47" t="str">
            <v>FPM-5000-KMC</v>
          </cell>
          <cell r="J47" t="str">
            <v>F.01U.266.845</v>
          </cell>
          <cell r="K47" t="str">
            <v>mounting kit for media converter</v>
          </cell>
          <cell r="L47" t="str">
            <v>5A</v>
          </cell>
          <cell r="M47">
            <v>193.16</v>
          </cell>
          <cell r="N47">
            <v>202.82</v>
          </cell>
        </row>
        <row r="48">
          <cell r="I48" t="str">
            <v>HMP 0003 A</v>
          </cell>
          <cell r="J48" t="str">
            <v>F.01U.511.305</v>
          </cell>
          <cell r="K48" t="str">
            <v>HMP 0003 A, installation plate for mounting frame</v>
          </cell>
          <cell r="L48" t="str">
            <v>5A</v>
          </cell>
          <cell r="M48">
            <v>109.72</v>
          </cell>
          <cell r="N48">
            <v>115.21</v>
          </cell>
        </row>
        <row r="49">
          <cell r="I49" t="str">
            <v>FRB 0019 A</v>
          </cell>
          <cell r="J49" t="str">
            <v>4.998.139.498</v>
          </cell>
          <cell r="K49" t="str">
            <v>FRB 0019 A  19" Frame Rack X Rails</v>
          </cell>
          <cell r="L49" t="str">
            <v>5A</v>
          </cell>
          <cell r="M49">
            <v>117.03</v>
          </cell>
          <cell r="N49">
            <v>122.88</v>
          </cell>
        </row>
        <row r="50">
          <cell r="I50" t="str">
            <v>FRM 0019 A</v>
          </cell>
          <cell r="J50" t="str">
            <v>4.998.139.499</v>
          </cell>
          <cell r="K50" t="str">
            <v>FRM 0019 A  19" Frame Rack X Rails</v>
          </cell>
          <cell r="L50" t="str">
            <v>5A</v>
          </cell>
          <cell r="M50">
            <v>91.43</v>
          </cell>
          <cell r="N50">
            <v>96</v>
          </cell>
        </row>
        <row r="51">
          <cell r="I51" t="str">
            <v>FRS 0019 A</v>
          </cell>
          <cell r="J51" t="str">
            <v>4.998.139.500</v>
          </cell>
          <cell r="K51" t="str">
            <v>FRS 0019 A  19" Frame Rack X Rails</v>
          </cell>
          <cell r="L51" t="str">
            <v>5A</v>
          </cell>
          <cell r="M51">
            <v>80.459999999999994</v>
          </cell>
          <cell r="N51">
            <v>84.48</v>
          </cell>
        </row>
        <row r="52">
          <cell r="I52" t="str">
            <v>FDP 0001 A</v>
          </cell>
          <cell r="J52" t="str">
            <v>F.01U.500.374</v>
          </cell>
          <cell r="K52" t="str">
            <v>FDP 0001 A    Front Dummy cover plate</v>
          </cell>
          <cell r="L52" t="str">
            <v>5A</v>
          </cell>
          <cell r="M52">
            <v>14.63</v>
          </cell>
          <cell r="N52">
            <v>15.36</v>
          </cell>
        </row>
        <row r="53">
          <cell r="I53" t="str">
            <v>FPO-5000-EB</v>
          </cell>
          <cell r="J53" t="str">
            <v>F.01U.513.251</v>
          </cell>
          <cell r="K53" t="str">
            <v xml:space="preserve">FPO-5000-EB earth bar </v>
          </cell>
          <cell r="L53" t="str">
            <v>5A</v>
          </cell>
          <cell r="M53">
            <v>73.150000000000006</v>
          </cell>
          <cell r="N53">
            <v>76.81</v>
          </cell>
        </row>
        <row r="54">
          <cell r="I54"/>
          <cell r="J54" t="str">
            <v/>
          </cell>
          <cell r="K54"/>
          <cell r="L54"/>
          <cell r="M54"/>
          <cell r="N54"/>
        </row>
        <row r="55">
          <cell r="I55" t="str">
            <v>HCP 0006 A</v>
          </cell>
          <cell r="J55" t="str">
            <v>4.998.137.285</v>
          </cell>
          <cell r="K55" t="str">
            <v>HCP 0006 A  CABT 1 Rail &amp; Common Control</v>
          </cell>
          <cell r="L55" t="str">
            <v>5A</v>
          </cell>
          <cell r="M55">
            <v>365.72</v>
          </cell>
          <cell r="N55">
            <v>384.01</v>
          </cell>
        </row>
        <row r="56">
          <cell r="I56" t="str">
            <v>HBC 0010 A</v>
          </cell>
          <cell r="J56" t="str">
            <v>4.998.137.286</v>
          </cell>
          <cell r="K56" t="str">
            <v>HBC 0010 A  CABT 2 Rails &amp; Common Control</v>
          </cell>
          <cell r="L56" t="str">
            <v>5A</v>
          </cell>
          <cell r="M56">
            <v>548.58000000000004</v>
          </cell>
          <cell r="N56">
            <v>576.01</v>
          </cell>
        </row>
        <row r="57">
          <cell r="I57" t="str">
            <v>HBE 0012 A</v>
          </cell>
          <cell r="J57" t="str">
            <v>4.998.137.287</v>
          </cell>
          <cell r="K57" t="str">
            <v>HBE 0012 A  CABT 3 Rails</v>
          </cell>
          <cell r="L57" t="str">
            <v>5A</v>
          </cell>
          <cell r="M57">
            <v>932.15</v>
          </cell>
          <cell r="N57">
            <v>978.76</v>
          </cell>
        </row>
        <row r="58">
          <cell r="I58" t="str">
            <v>PSS 0002 A</v>
          </cell>
          <cell r="J58" t="str">
            <v>4.998.137.288</v>
          </cell>
          <cell r="K58" t="str">
            <v>PSS 0002 A  CABT 1 power Slot 2 batterys</v>
          </cell>
          <cell r="L58" t="str">
            <v>5A</v>
          </cell>
          <cell r="M58">
            <v>274.3</v>
          </cell>
          <cell r="N58">
            <v>356.59</v>
          </cell>
        </row>
        <row r="59">
          <cell r="I59" t="str">
            <v>PSB 0004 A</v>
          </cell>
          <cell r="J59" t="str">
            <v>4.998.137.289</v>
          </cell>
          <cell r="K59" t="str">
            <v>PSB 0004 A  CABT 1 power Slot 4 batterys</v>
          </cell>
          <cell r="L59" t="str">
            <v>5A</v>
          </cell>
          <cell r="M59">
            <v>548.58000000000004</v>
          </cell>
          <cell r="N59">
            <v>576.01</v>
          </cell>
        </row>
        <row r="60">
          <cell r="I60" t="str">
            <v>FRK 0019 A</v>
          </cell>
          <cell r="J60" t="str">
            <v>F.01U.511.304</v>
          </cell>
          <cell r="K60" t="str">
            <v>FRK 0019 A 19 inches fixing kit</v>
          </cell>
          <cell r="L60" t="str">
            <v>5A</v>
          </cell>
          <cell r="M60">
            <v>170.43</v>
          </cell>
          <cell r="N60">
            <v>178.95</v>
          </cell>
        </row>
        <row r="61">
          <cell r="I61" t="str">
            <v>FPM-5000-KES</v>
          </cell>
          <cell r="J61" t="str">
            <v>F.01U.266.844</v>
          </cell>
          <cell r="K61" t="str">
            <v>FPM-5000-KES mounting kit for Ethernet switch</v>
          </cell>
          <cell r="L61" t="str">
            <v>5A</v>
          </cell>
          <cell r="M61">
            <v>340.87</v>
          </cell>
          <cell r="N61">
            <v>357.91</v>
          </cell>
        </row>
        <row r="62">
          <cell r="I62" t="str">
            <v>RSR20-0800S2S2T</v>
          </cell>
          <cell r="J62" t="str">
            <v>F.01U.267.019</v>
          </cell>
          <cell r="K62" t="str">
            <v>Ethernet Switch (single mode)</v>
          </cell>
          <cell r="L62" t="str">
            <v>5A</v>
          </cell>
          <cell r="M62">
            <v>4260.84</v>
          </cell>
          <cell r="N62">
            <v>4473.88</v>
          </cell>
        </row>
        <row r="63">
          <cell r="I63" t="str">
            <v>EL1141-10B-BH</v>
          </cell>
          <cell r="J63" t="str">
            <v>F.01U.265.641</v>
          </cell>
          <cell r="K63" t="str">
            <v>EL1141-10B-BH Ethernet Fibre Optics Converter MM</v>
          </cell>
          <cell r="L63" t="str">
            <v>5A</v>
          </cell>
          <cell r="M63">
            <v>493.04</v>
          </cell>
          <cell r="N63">
            <v>640.41999999999996</v>
          </cell>
        </row>
        <row r="64">
          <cell r="I64" t="str">
            <v>EL1141-B0B-BH</v>
          </cell>
          <cell r="J64" t="str">
            <v>F.01U.265.643</v>
          </cell>
          <cell r="K64" t="str">
            <v>EL1141-10B-BH Ethernet Fibre Optics Converter SM</v>
          </cell>
          <cell r="L64" t="str">
            <v>5A</v>
          </cell>
          <cell r="M64">
            <v>684.78</v>
          </cell>
          <cell r="N64">
            <v>889.83</v>
          </cell>
        </row>
        <row r="65">
          <cell r="I65"/>
          <cell r="J65" t="str">
            <v/>
          </cell>
          <cell r="K65"/>
          <cell r="L65"/>
          <cell r="M65"/>
          <cell r="N65"/>
        </row>
        <row r="66">
          <cell r="I66" t="str">
            <v>UPS 2416 A</v>
          </cell>
          <cell r="J66" t="str">
            <v>F.01U.500.367</v>
          </cell>
          <cell r="K66" t="str">
            <v>UPS 2416 Power Supply 24V/6A NAC sync</v>
          </cell>
          <cell r="L66" t="str">
            <v>5A</v>
          </cell>
          <cell r="M66">
            <v>358.41</v>
          </cell>
          <cell r="N66">
            <v>376.33</v>
          </cell>
        </row>
        <row r="67">
          <cell r="I67" t="str">
            <v>CPB 0000 A</v>
          </cell>
          <cell r="J67" t="str">
            <v>4.998.153.243</v>
          </cell>
          <cell r="K67" t="str">
            <v xml:space="preserve">CPB 0000 A  Cable set P-Supply to BC </v>
          </cell>
          <cell r="L67" t="str">
            <v>5A</v>
          </cell>
          <cell r="M67">
            <v>18.29</v>
          </cell>
          <cell r="N67">
            <v>19.2</v>
          </cell>
        </row>
        <row r="68">
          <cell r="I68" t="str">
            <v>FPO-5000-PSB1</v>
          </cell>
          <cell r="J68" t="str">
            <v xml:space="preserve">F.01U.078.858 </v>
          </cell>
          <cell r="K68" t="str">
            <v xml:space="preserve">PSB 1001 A  P-Supply Bracket US single </v>
          </cell>
          <cell r="L68" t="str">
            <v>5A</v>
          </cell>
          <cell r="M68">
            <v>80.459999999999994</v>
          </cell>
          <cell r="N68">
            <v>84.48</v>
          </cell>
        </row>
        <row r="69">
          <cell r="I69" t="str">
            <v>FPO-5000-PSB-CH</v>
          </cell>
          <cell r="J69" t="str">
            <v xml:space="preserve">F.01U.078.860 </v>
          </cell>
          <cell r="K69" t="str">
            <v>CPB 1002 A  P-Supply Bracket CH US</v>
          </cell>
          <cell r="L69" t="str">
            <v>5A</v>
          </cell>
          <cell r="M69">
            <v>102.41</v>
          </cell>
          <cell r="N69">
            <v>107.53</v>
          </cell>
        </row>
        <row r="70">
          <cell r="I70" t="str">
            <v>FPP-3000</v>
          </cell>
          <cell r="J70" t="str">
            <v xml:space="preserve">F.01U.398.453 </v>
          </cell>
          <cell r="K70" t="str">
            <v>Power Supply</v>
          </cell>
          <cell r="L70" t="str">
            <v>5A</v>
          </cell>
          <cell r="M70">
            <v>494.22</v>
          </cell>
          <cell r="N70">
            <v>518.92999999999995</v>
          </cell>
        </row>
        <row r="71">
          <cell r="I71" t="str">
            <v>FPP 5000</v>
          </cell>
          <cell r="J71" t="str">
            <v>F.01U.511.307</v>
          </cell>
          <cell r="K71" t="str">
            <v>FPP 5000, AUX power supply kit</v>
          </cell>
          <cell r="L71" t="str">
            <v>5A</v>
          </cell>
          <cell r="M71">
            <v>994.76</v>
          </cell>
          <cell r="N71">
            <v>1044.5</v>
          </cell>
        </row>
        <row r="72">
          <cell r="I72" t="str">
            <v>FPP-5000-TI</v>
          </cell>
          <cell r="J72" t="str">
            <v>F.01U.073.324</v>
          </cell>
          <cell r="K72" t="str">
            <v>LSN trouble interface for FPP-5000</v>
          </cell>
          <cell r="L72" t="str">
            <v>5A</v>
          </cell>
          <cell r="M72">
            <v>102.26</v>
          </cell>
          <cell r="N72">
            <v>107.37</v>
          </cell>
        </row>
        <row r="73">
          <cell r="I73" t="str">
            <v>FPP-5000-TI13</v>
          </cell>
          <cell r="J73" t="str">
            <v>F.01U.161.679</v>
          </cell>
          <cell r="K73" t="str">
            <v>LSN interface for FPP-5000</v>
          </cell>
          <cell r="L73" t="str">
            <v>5A</v>
          </cell>
          <cell r="M73">
            <v>147.71</v>
          </cell>
          <cell r="N73">
            <v>155.1</v>
          </cell>
        </row>
        <row r="74">
          <cell r="I74"/>
          <cell r="J74" t="str">
            <v/>
          </cell>
          <cell r="K74"/>
          <cell r="L74"/>
          <cell r="M74"/>
          <cell r="N74"/>
        </row>
        <row r="75">
          <cell r="I75" t="str">
            <v>CRP 0000 A</v>
          </cell>
          <cell r="J75" t="str">
            <v>4.998.153.242</v>
          </cell>
          <cell r="K75" t="str">
            <v xml:space="preserve">CRP 0000 A  Cable Set redundant PC  </v>
          </cell>
          <cell r="L75" t="str">
            <v>5A</v>
          </cell>
          <cell r="M75">
            <v>40.229999999999997</v>
          </cell>
          <cell r="N75">
            <v>42.24</v>
          </cell>
        </row>
        <row r="76">
          <cell r="I76" t="str">
            <v>CBB 0000 A</v>
          </cell>
          <cell r="J76" t="str">
            <v>4.998.153.244</v>
          </cell>
          <cell r="K76" t="str">
            <v>CBB 0000 A  Cable set BC to Battery</v>
          </cell>
          <cell r="L76" t="str">
            <v>5A</v>
          </cell>
          <cell r="M76">
            <v>23.77</v>
          </cell>
          <cell r="N76">
            <v>24.96</v>
          </cell>
        </row>
        <row r="77">
          <cell r="I77" t="str">
            <v>CPA 0000 A</v>
          </cell>
          <cell r="J77" t="str">
            <v>4.998.153.247</v>
          </cell>
          <cell r="K77" t="str">
            <v>CPA 0000 A  Cable set PC to AT2000</v>
          </cell>
          <cell r="L77" t="str">
            <v>5A</v>
          </cell>
          <cell r="M77">
            <v>146.29</v>
          </cell>
          <cell r="N77">
            <v>153.6</v>
          </cell>
        </row>
        <row r="78">
          <cell r="I78" t="str">
            <v>FPE-8000-CRP</v>
          </cell>
          <cell r="J78" t="str">
            <v>F.01U.349.391</v>
          </cell>
          <cell r="K78" t="str">
            <v>Cable set redundant panel controller</v>
          </cell>
          <cell r="L78" t="str">
            <v>5A</v>
          </cell>
          <cell r="M78">
            <v>61.8</v>
          </cell>
          <cell r="N78">
            <v>64.89</v>
          </cell>
        </row>
        <row r="79">
          <cell r="I79" t="str">
            <v>FPE-8000-CRK</v>
          </cell>
          <cell r="J79" t="str">
            <v>F.01U.349.392</v>
          </cell>
          <cell r="K79" t="str">
            <v>Cable redundant keypad</v>
          </cell>
          <cell r="L79" t="str">
            <v>5A</v>
          </cell>
          <cell r="M79">
            <v>37.08</v>
          </cell>
          <cell r="N79">
            <v>38.93</v>
          </cell>
        </row>
        <row r="80">
          <cell r="I80"/>
          <cell r="J80" t="str">
            <v/>
          </cell>
          <cell r="K80"/>
          <cell r="L80"/>
          <cell r="M80"/>
          <cell r="N80"/>
        </row>
        <row r="81">
          <cell r="I81" t="str">
            <v>BAT 100 LSN</v>
          </cell>
          <cell r="J81">
            <v>4998000922</v>
          </cell>
          <cell r="K81" t="str">
            <v>BAT100 LSN, Remote display panel</v>
          </cell>
          <cell r="L81" t="str">
            <v>5A</v>
          </cell>
          <cell r="M81">
            <v>489.36</v>
          </cell>
          <cell r="N81">
            <v>513.83000000000004</v>
          </cell>
        </row>
        <row r="82">
          <cell r="I82" t="str">
            <v>ATB 420 LSNi</v>
          </cell>
          <cell r="J82" t="str">
            <v>F.01U.284.611</v>
          </cell>
          <cell r="K82" t="str">
            <v>ATB 420 LSNi for the connection to location map tableaus</v>
          </cell>
          <cell r="L82" t="str">
            <v>5A</v>
          </cell>
          <cell r="M82">
            <v>299.18</v>
          </cell>
          <cell r="N82">
            <v>314.14</v>
          </cell>
        </row>
        <row r="83">
          <cell r="I83" t="str">
            <v>BAT100-LABELS</v>
          </cell>
          <cell r="J83" t="str">
            <v>4.998.001.941</v>
          </cell>
          <cell r="K83" t="str">
            <v>BS labeling strips for BAT 100</v>
          </cell>
          <cell r="L83" t="str">
            <v>5A</v>
          </cell>
          <cell r="M83">
            <v>73.86</v>
          </cell>
          <cell r="N83">
            <v>77.55</v>
          </cell>
        </row>
        <row r="84">
          <cell r="I84" t="str">
            <v>ATG 420 LSNI</v>
          </cell>
          <cell r="J84" t="str">
            <v>F.01U.284.610</v>
          </cell>
          <cell r="K84" t="str">
            <v>ATG 420 LSNi display module</v>
          </cell>
          <cell r="L84" t="str">
            <v>5A</v>
          </cell>
          <cell r="M84">
            <v>299.18</v>
          </cell>
          <cell r="N84">
            <v>314.14</v>
          </cell>
        </row>
        <row r="85">
          <cell r="I85" t="str">
            <v>ATG100-LABEL</v>
          </cell>
          <cell r="J85" t="str">
            <v>3.902.102.662</v>
          </cell>
          <cell r="K85" t="str">
            <v>BS labeling membranes ATG 100</v>
          </cell>
          <cell r="L85" t="str">
            <v>5A</v>
          </cell>
          <cell r="M85">
            <v>39.770000000000003</v>
          </cell>
          <cell r="N85">
            <v>41.76</v>
          </cell>
        </row>
        <row r="86">
          <cell r="I86" t="str">
            <v xml:space="preserve"> </v>
          </cell>
          <cell r="J86"/>
          <cell r="K86"/>
          <cell r="L86"/>
          <cell r="M86"/>
          <cell r="N86"/>
        </row>
        <row r="87">
          <cell r="I87" t="str">
            <v>FPA-REMOTE-GATEWAY</v>
          </cell>
          <cell r="J87" t="str">
            <v>F.01U.309.110</v>
          </cell>
          <cell r="K87" t="str">
            <v>Secure Network Gateway</v>
          </cell>
          <cell r="L87" t="str">
            <v>5A</v>
          </cell>
          <cell r="M87">
            <v>660.23</v>
          </cell>
          <cell r="N87">
            <v>699</v>
          </cell>
        </row>
        <row r="88">
          <cell r="I88" t="str">
            <v>THP 2020 A</v>
          </cell>
          <cell r="J88" t="str">
            <v>4.998.137.295</v>
          </cell>
          <cell r="K88" t="str">
            <v>THP 2020 A  Thermal printer</v>
          </cell>
          <cell r="L88" t="str">
            <v>5A</v>
          </cell>
          <cell r="M88">
            <v>2080.96</v>
          </cell>
          <cell r="N88">
            <v>2185.0100000000002</v>
          </cell>
        </row>
        <row r="89">
          <cell r="I89" t="str">
            <v>CPR 0001 A</v>
          </cell>
          <cell r="J89" t="str">
            <v>F.01U.500.372</v>
          </cell>
          <cell r="K89" t="str">
            <v>CPR 0001 A     Printer cable</v>
          </cell>
          <cell r="L89" t="str">
            <v>5A</v>
          </cell>
          <cell r="M89">
            <v>58.52</v>
          </cell>
          <cell r="N89">
            <v>61.45</v>
          </cell>
        </row>
        <row r="90">
          <cell r="I90" t="str">
            <v>FDP 0001 A</v>
          </cell>
          <cell r="J90" t="str">
            <v>F.01U.500.374</v>
          </cell>
          <cell r="K90" t="str">
            <v>FDP 0001 Dummy cover plate</v>
          </cell>
          <cell r="L90" t="str">
            <v>5A</v>
          </cell>
          <cell r="M90">
            <v>14.63</v>
          </cell>
          <cell r="N90">
            <v>15.36</v>
          </cell>
        </row>
        <row r="91">
          <cell r="I91" t="str">
            <v>SIV 28</v>
          </cell>
          <cell r="J91" t="str">
            <v>F.01U.500.442</v>
          </cell>
          <cell r="K91" t="str">
            <v xml:space="preserve">SIV 28V Fuse protected distributor           </v>
          </cell>
          <cell r="L91" t="str">
            <v>5A</v>
          </cell>
          <cell r="M91">
            <v>99.83</v>
          </cell>
          <cell r="N91">
            <v>104.82</v>
          </cell>
        </row>
        <row r="92">
          <cell r="I92" t="str">
            <v>S-4998137192</v>
          </cell>
          <cell r="J92" t="str">
            <v>F.01U.100.269</v>
          </cell>
          <cell r="K92" t="str">
            <v>Spare Lock with key for Main panel controller</v>
          </cell>
          <cell r="L92"/>
          <cell r="M92" t="str">
            <v>Purchase via ASA</v>
          </cell>
          <cell r="N92"/>
        </row>
        <row r="93">
          <cell r="I93"/>
          <cell r="J93" t="str">
            <v/>
          </cell>
          <cell r="K93"/>
          <cell r="L93"/>
          <cell r="M93"/>
          <cell r="N93"/>
        </row>
        <row r="94">
          <cell r="I94" t="str">
            <v>FPE-8000-FMR</v>
          </cell>
          <cell r="J94" t="str">
            <v>F.01U.327.092</v>
          </cell>
          <cell r="K94" t="str">
            <v>Remote Keypad</v>
          </cell>
          <cell r="L94" t="str">
            <v>5A</v>
          </cell>
          <cell r="M94">
            <v>1251.45</v>
          </cell>
          <cell r="N94">
            <v>1314.02</v>
          </cell>
        </row>
        <row r="95">
          <cell r="I95" t="str">
            <v>PCO-4000-FMR</v>
          </cell>
          <cell r="J95" t="str">
            <v>F.01U.327.103</v>
          </cell>
          <cell r="K95" t="str">
            <v>Remote Keypad</v>
          </cell>
          <cell r="L95" t="str">
            <v>5A</v>
          </cell>
          <cell r="M95">
            <v>1251.45</v>
          </cell>
          <cell r="N95">
            <v>1314.02</v>
          </cell>
        </row>
        <row r="96">
          <cell r="I96"/>
          <cell r="J96" t="str">
            <v/>
          </cell>
          <cell r="K96"/>
          <cell r="L96"/>
          <cell r="M96"/>
          <cell r="N96"/>
        </row>
        <row r="97">
          <cell r="I97" t="str">
            <v>FMR-5000-C-00</v>
          </cell>
          <cell r="J97" t="str">
            <v>F.01U.275.061</v>
          </cell>
          <cell r="K97" t="str">
            <v>FMR-5000-C-00 REMOTE KEYPAD DE</v>
          </cell>
          <cell r="L97" t="str">
            <v>5A</v>
          </cell>
          <cell r="M97">
            <v>1249.8499999999999</v>
          </cell>
          <cell r="N97">
            <v>1312.34</v>
          </cell>
        </row>
        <row r="98">
          <cell r="I98" t="str">
            <v>FMR-5000-C-03</v>
          </cell>
          <cell r="J98" t="str">
            <v>F.01U.275.063</v>
          </cell>
          <cell r="K98" t="str">
            <v>FMR-5000-C-03 REMOTE KEYPAD PL</v>
          </cell>
          <cell r="L98" t="str">
            <v>5A</v>
          </cell>
          <cell r="M98">
            <v>1249.8499999999999</v>
          </cell>
          <cell r="N98">
            <v>1312.34</v>
          </cell>
        </row>
        <row r="99">
          <cell r="I99" t="str">
            <v>FMR-5000-C-05</v>
          </cell>
          <cell r="J99" t="str">
            <v>F.01U.275.064</v>
          </cell>
          <cell r="K99" t="str">
            <v>FMR-5000-C-05 REMOTE KEYPAD FR NL</v>
          </cell>
          <cell r="L99" t="str">
            <v>5A</v>
          </cell>
          <cell r="M99">
            <v>1249.8499999999999</v>
          </cell>
          <cell r="N99">
            <v>1312.34</v>
          </cell>
        </row>
        <row r="100">
          <cell r="I100" t="str">
            <v>FMR-5000-C-08</v>
          </cell>
          <cell r="J100" t="str">
            <v>F.01U.275.066</v>
          </cell>
          <cell r="K100" t="str">
            <v>FMR-5000-C-08 REMOTE KEYPAD RU</v>
          </cell>
          <cell r="L100" t="str">
            <v>5A</v>
          </cell>
          <cell r="M100">
            <v>1249.8499999999999</v>
          </cell>
          <cell r="N100">
            <v>1312.34</v>
          </cell>
        </row>
        <row r="101">
          <cell r="I101" t="str">
            <v>FMR-5000-C-15</v>
          </cell>
          <cell r="J101" t="str">
            <v>F.01U.275.070</v>
          </cell>
          <cell r="K101" t="str">
            <v>FMR-5000-C-15 REMOTE KEYPAD CS</v>
          </cell>
          <cell r="L101" t="str">
            <v>5A</v>
          </cell>
          <cell r="M101">
            <v>1249.8499999999999</v>
          </cell>
          <cell r="N101">
            <v>1312.34</v>
          </cell>
        </row>
        <row r="102">
          <cell r="I102" t="str">
            <v>FMR-5000-C-W-RL</v>
          </cell>
          <cell r="J102" t="str">
            <v>F.01U.316.263</v>
          </cell>
          <cell r="K102" t="str">
            <v>Remote keypad for Wagner</v>
          </cell>
          <cell r="L102" t="str">
            <v>5A</v>
          </cell>
          <cell r="M102">
            <v>1189.6500000000001</v>
          </cell>
          <cell r="N102">
            <v>1249.1300000000001</v>
          </cell>
        </row>
        <row r="103">
          <cell r="I103"/>
          <cell r="J103" t="str">
            <v/>
          </cell>
          <cell r="K103"/>
          <cell r="L103"/>
          <cell r="M103"/>
          <cell r="N103"/>
        </row>
        <row r="104">
          <cell r="I104" t="str">
            <v>FPE-2000-SPC</v>
          </cell>
          <cell r="J104" t="str">
            <v>F.01U.327.091</v>
          </cell>
          <cell r="K104" t="str">
            <v>Panel controller AVENAR panel 2000, standard license</v>
          </cell>
          <cell r="L104" t="str">
            <v>5A</v>
          </cell>
          <cell r="M104">
            <v>710.7</v>
          </cell>
          <cell r="N104">
            <v>746.24</v>
          </cell>
        </row>
        <row r="105">
          <cell r="I105" t="str">
            <v>FPE-2000-PPC</v>
          </cell>
          <cell r="J105" t="str">
            <v>F.01U.352.443</v>
          </cell>
          <cell r="K105" t="str">
            <v>Panel controller AVENAR panel 2000, premium license</v>
          </cell>
          <cell r="L105" t="str">
            <v>5A</v>
          </cell>
          <cell r="M105">
            <v>1220.55</v>
          </cell>
          <cell r="N105">
            <v>1281.58</v>
          </cell>
        </row>
        <row r="106">
          <cell r="I106" t="str">
            <v>PCO-3000-SPC</v>
          </cell>
          <cell r="J106" t="str">
            <v>F.01U.327.101</v>
          </cell>
          <cell r="K106" t="str">
            <v>Panel controller FSO-3000, standard license</v>
          </cell>
          <cell r="L106" t="str">
            <v>5A</v>
          </cell>
          <cell r="M106">
            <v>710.7</v>
          </cell>
          <cell r="N106">
            <v>746.24</v>
          </cell>
        </row>
        <row r="107">
          <cell r="I107" t="str">
            <v>PCO-3000-PPC</v>
          </cell>
          <cell r="J107" t="str">
            <v>F.01U.352.446</v>
          </cell>
          <cell r="K107" t="str">
            <v>Panel controller FSO-3000, premium license</v>
          </cell>
          <cell r="L107" t="str">
            <v>5A</v>
          </cell>
          <cell r="M107">
            <v>1220.55</v>
          </cell>
          <cell r="N107">
            <v>1281.58</v>
          </cell>
        </row>
        <row r="108">
          <cell r="I108" t="str">
            <v>FPA-2000-SWM</v>
          </cell>
          <cell r="J108" t="str">
            <v>F.01U.383.886</v>
          </cell>
          <cell r="K108" t="str">
            <v>Panel kit standard license, wall-mount</v>
          </cell>
          <cell r="L108" t="str">
            <v>5A</v>
          </cell>
          <cell r="M108">
            <v>1369.9</v>
          </cell>
          <cell r="N108">
            <v>1438.4</v>
          </cell>
        </row>
        <row r="109">
          <cell r="I109" t="str">
            <v>FPA-2000-SFM</v>
          </cell>
          <cell r="J109" t="str">
            <v>F.01U.383.887</v>
          </cell>
          <cell r="K109" t="str">
            <v>Panel kit standard license, frame-mount</v>
          </cell>
          <cell r="L109" t="str">
            <v>5A</v>
          </cell>
          <cell r="M109">
            <v>1472.9</v>
          </cell>
          <cell r="N109">
            <v>1546.55</v>
          </cell>
        </row>
        <row r="110">
          <cell r="I110" t="str">
            <v>FPA-2000-PWM</v>
          </cell>
          <cell r="J110" t="str">
            <v>F.01U.383.888</v>
          </cell>
          <cell r="K110" t="str">
            <v>Panel kit premium license, wall-mount</v>
          </cell>
          <cell r="L110" t="str">
            <v>5A</v>
          </cell>
          <cell r="M110">
            <v>1879.75</v>
          </cell>
          <cell r="N110">
            <v>1973.74</v>
          </cell>
        </row>
        <row r="111">
          <cell r="I111" t="str">
            <v>FPA-2000-PFM</v>
          </cell>
          <cell r="J111" t="str">
            <v>F.01U.383.893</v>
          </cell>
          <cell r="K111" t="str">
            <v>Panel kit premium license, frame-mount</v>
          </cell>
          <cell r="L111" t="str">
            <v>5A</v>
          </cell>
          <cell r="M111">
            <v>1982.75</v>
          </cell>
          <cell r="N111">
            <v>2081.89</v>
          </cell>
        </row>
        <row r="112">
          <cell r="I112" t="str">
            <v>FSO-3000-SFM</v>
          </cell>
          <cell r="J112" t="str">
            <v>F.01U.383.894</v>
          </cell>
          <cell r="K112" t="str">
            <v xml:space="preserve">Panel kit standard license, frame-mount
</v>
          </cell>
          <cell r="L112" t="str">
            <v>5A</v>
          </cell>
          <cell r="M112">
            <v>1472.9</v>
          </cell>
          <cell r="N112">
            <v>1546.55</v>
          </cell>
        </row>
        <row r="113">
          <cell r="I113" t="str">
            <v>FSO-3000-PFM</v>
          </cell>
          <cell r="J113" t="str">
            <v>F.01U.383.895</v>
          </cell>
          <cell r="K113" t="str">
            <v>Panel kit premium license, frame-mount</v>
          </cell>
          <cell r="L113" t="str">
            <v>5A</v>
          </cell>
          <cell r="M113">
            <v>1982.75</v>
          </cell>
          <cell r="N113">
            <v>2081.89</v>
          </cell>
        </row>
        <row r="114">
          <cell r="I114"/>
          <cell r="J114" t="str">
            <v/>
          </cell>
          <cell r="K114"/>
          <cell r="L114"/>
          <cell r="M114"/>
          <cell r="N114"/>
        </row>
        <row r="115">
          <cell r="I115" t="str">
            <v>FPA-1200-C-DE</v>
          </cell>
          <cell r="J115" t="str">
            <v>F.01U.275.074</v>
          </cell>
          <cell r="K115" t="str">
            <v>Fire panel, Germany</v>
          </cell>
          <cell r="L115" t="str">
            <v>5A</v>
          </cell>
          <cell r="M115">
            <v>1519.25</v>
          </cell>
          <cell r="N115">
            <v>1595.21</v>
          </cell>
        </row>
        <row r="116">
          <cell r="I116" t="str">
            <v>FPA-1200-C-CZ</v>
          </cell>
          <cell r="J116" t="str">
            <v>F.01U.275.075</v>
          </cell>
          <cell r="K116" t="str">
            <v>Fire panel, Czech Republic</v>
          </cell>
          <cell r="L116" t="str">
            <v>5A</v>
          </cell>
          <cell r="M116">
            <v>1462.6</v>
          </cell>
          <cell r="N116">
            <v>1535.73</v>
          </cell>
        </row>
        <row r="117">
          <cell r="I117" t="str">
            <v>FPA-1200-C-BE</v>
          </cell>
          <cell r="J117" t="str">
            <v>F.01U.275.076</v>
          </cell>
          <cell r="K117" t="str">
            <v>Fire panel, Belgium</v>
          </cell>
          <cell r="L117" t="str">
            <v>5A</v>
          </cell>
          <cell r="M117">
            <v>1462.6</v>
          </cell>
          <cell r="N117">
            <v>1535.73</v>
          </cell>
        </row>
        <row r="118">
          <cell r="I118" t="str">
            <v>FPA-1200-C-PL</v>
          </cell>
          <cell r="J118" t="str">
            <v>F.01U.275.081</v>
          </cell>
          <cell r="K118" t="str">
            <v>Fire panel, Poland</v>
          </cell>
          <cell r="L118" t="str">
            <v>5A</v>
          </cell>
          <cell r="M118">
            <v>1462.6</v>
          </cell>
          <cell r="N118">
            <v>1535.73</v>
          </cell>
        </row>
        <row r="119">
          <cell r="I119" t="str">
            <v>FPA-1200-C-RU</v>
          </cell>
          <cell r="J119" t="str">
            <v>F.01U.275.083</v>
          </cell>
          <cell r="K119" t="str">
            <v>Fire panel, Russia</v>
          </cell>
          <cell r="L119" t="str">
            <v>5A</v>
          </cell>
          <cell r="M119">
            <v>1462.6</v>
          </cell>
          <cell r="N119">
            <v>1535.73</v>
          </cell>
        </row>
        <row r="120">
          <cell r="I120" t="str">
            <v>FPA-1200-MPC-C</v>
          </cell>
          <cell r="J120" t="str">
            <v>F.01U.169.502</v>
          </cell>
          <cell r="K120" t="str">
            <v>Main Panel Controller for  FPA-1200-C</v>
          </cell>
          <cell r="L120" t="str">
            <v>5A</v>
          </cell>
          <cell r="M120">
            <v>664.7</v>
          </cell>
          <cell r="N120">
            <v>697.94</v>
          </cell>
        </row>
        <row r="121">
          <cell r="I121"/>
          <cell r="J121" t="str">
            <v/>
          </cell>
          <cell r="K121"/>
          <cell r="L121"/>
          <cell r="M121"/>
          <cell r="N121"/>
        </row>
        <row r="122">
          <cell r="I122" t="str">
            <v>FSM-5000</v>
          </cell>
          <cell r="J122" t="str">
            <v>F.01U.314.991</v>
          </cell>
          <cell r="K122" t="str">
            <v>Fire Monitoring System 5000</v>
          </cell>
          <cell r="L122" t="str">
            <v>5A</v>
          </cell>
          <cell r="M122">
            <v>4425</v>
          </cell>
          <cell r="N122">
            <v>4646.25</v>
          </cell>
        </row>
        <row r="123">
          <cell r="I123" t="str">
            <v>FSM-2500</v>
          </cell>
          <cell r="J123" t="str">
            <v>F.01U.314.990</v>
          </cell>
          <cell r="K123" t="str">
            <v>Fire Monitoring System 2500</v>
          </cell>
          <cell r="L123" t="str">
            <v>5A</v>
          </cell>
          <cell r="M123">
            <v>3000</v>
          </cell>
          <cell r="N123">
            <v>3150</v>
          </cell>
        </row>
        <row r="124">
          <cell r="I124" t="str">
            <v>FSM-10K</v>
          </cell>
          <cell r="J124" t="str">
            <v>F.01U.374.278</v>
          </cell>
          <cell r="K124" t="str">
            <v>Fire Monitoring System 10000</v>
          </cell>
          <cell r="L124" t="str">
            <v>5A</v>
          </cell>
          <cell r="M124">
            <v>8000</v>
          </cell>
          <cell r="N124">
            <v>8400</v>
          </cell>
        </row>
        <row r="125">
          <cell r="I125" t="str">
            <v>FSM-5000</v>
          </cell>
          <cell r="J125" t="str">
            <v>F.01U.314.995</v>
          </cell>
          <cell r="K125" t="str">
            <v>Fire Monitoring System 5000</v>
          </cell>
          <cell r="L125" t="str">
            <v>5A</v>
          </cell>
          <cell r="M125">
            <v>4425</v>
          </cell>
          <cell r="N125">
            <v>4646.25</v>
          </cell>
        </row>
        <row r="126">
          <cell r="I126" t="str">
            <v>FSM-2500</v>
          </cell>
          <cell r="J126" t="str">
            <v>F.01U.314.994</v>
          </cell>
          <cell r="K126" t="str">
            <v>Fire Monitoring System 2500</v>
          </cell>
          <cell r="L126" t="str">
            <v>5A</v>
          </cell>
          <cell r="M126">
            <v>3000</v>
          </cell>
          <cell r="N126">
            <v>3150</v>
          </cell>
        </row>
        <row r="127">
          <cell r="I127" t="str">
            <v>FSM-5000-EP</v>
          </cell>
          <cell r="J127" t="str">
            <v>F.01U.314.992</v>
          </cell>
          <cell r="K127" t="str">
            <v>Evolution pack FSM-5000</v>
          </cell>
          <cell r="L127" t="str">
            <v>5A</v>
          </cell>
          <cell r="M127">
            <v>431.79660000000001</v>
          </cell>
          <cell r="N127">
            <v>453.39</v>
          </cell>
        </row>
        <row r="128">
          <cell r="I128" t="str">
            <v>FSM-2500-EP</v>
          </cell>
          <cell r="J128" t="str">
            <v>F.01U.315.067</v>
          </cell>
          <cell r="K128" t="str">
            <v>Evolution pack FSM-2500</v>
          </cell>
          <cell r="L128" t="str">
            <v>5A</v>
          </cell>
          <cell r="M128">
            <v>301.5222</v>
          </cell>
          <cell r="N128">
            <v>316.60000000000002</v>
          </cell>
        </row>
        <row r="129">
          <cell r="I129"/>
          <cell r="J129" t="str">
            <v/>
          </cell>
          <cell r="K129"/>
          <cell r="L129"/>
          <cell r="M129"/>
          <cell r="N129"/>
        </row>
        <row r="130">
          <cell r="I130" t="str">
            <v>FPC-500-2</v>
          </cell>
          <cell r="J130" t="str">
            <v>F.01U.164.791</v>
          </cell>
          <cell r="K130" t="str">
            <v>2 zone conventional fire panel</v>
          </cell>
          <cell r="L130" t="str">
            <v>5A</v>
          </cell>
          <cell r="M130">
            <v>329.79</v>
          </cell>
          <cell r="N130">
            <v>346.28</v>
          </cell>
        </row>
        <row r="131">
          <cell r="I131" t="str">
            <v>FPC-500-4</v>
          </cell>
          <cell r="J131" t="str">
            <v>F.01U.164.792</v>
          </cell>
          <cell r="K131" t="str">
            <v>4 zone conventional fire panel</v>
          </cell>
          <cell r="L131" t="str">
            <v>5A</v>
          </cell>
          <cell r="M131">
            <v>406.48</v>
          </cell>
          <cell r="N131">
            <v>426.8</v>
          </cell>
        </row>
        <row r="132">
          <cell r="I132" t="str">
            <v>FPC-500-8</v>
          </cell>
          <cell r="J132" t="str">
            <v>F.01U.164.793</v>
          </cell>
          <cell r="K132" t="str">
            <v>8 zone conventional fire panel</v>
          </cell>
          <cell r="L132" t="str">
            <v>5A</v>
          </cell>
          <cell r="M132">
            <v>508.74</v>
          </cell>
          <cell r="N132">
            <v>534.17999999999995</v>
          </cell>
        </row>
        <row r="133">
          <cell r="I133" t="str">
            <v>FPC-500-OCEXT</v>
          </cell>
          <cell r="J133" t="str">
            <v>F.01U.164.794</v>
          </cell>
          <cell r="K133" t="str">
            <v>Optional open collector board</v>
          </cell>
          <cell r="L133" t="str">
            <v>5A</v>
          </cell>
          <cell r="M133">
            <v>38.35</v>
          </cell>
          <cell r="N133">
            <v>40.270000000000003</v>
          </cell>
        </row>
        <row r="134">
          <cell r="I134" t="str">
            <v>FPC-500-RLYEXT</v>
          </cell>
          <cell r="J134" t="str">
            <v>F.01U.164.795</v>
          </cell>
          <cell r="K134" t="str">
            <v>Optional relay board</v>
          </cell>
          <cell r="L134" t="str">
            <v>5A</v>
          </cell>
          <cell r="M134">
            <v>71.58</v>
          </cell>
          <cell r="N134">
            <v>75.16</v>
          </cell>
        </row>
        <row r="135">
          <cell r="I135" t="str">
            <v>FPC-500-KEY</v>
          </cell>
          <cell r="J135" t="str">
            <v>F.01U.164.844</v>
          </cell>
          <cell r="K135" t="str">
            <v>Optional access key level 2</v>
          </cell>
          <cell r="L135" t="str">
            <v>5A</v>
          </cell>
          <cell r="M135">
            <v>25.57</v>
          </cell>
          <cell r="N135">
            <v>26.85</v>
          </cell>
        </row>
        <row r="136">
          <cell r="I136"/>
          <cell r="J136" t="str">
            <v/>
          </cell>
          <cell r="K136"/>
          <cell r="L136"/>
          <cell r="M136"/>
          <cell r="N136"/>
        </row>
        <row r="137">
          <cell r="I137"/>
          <cell r="J137" t="str">
            <v/>
          </cell>
          <cell r="K137"/>
          <cell r="L137"/>
          <cell r="M137"/>
          <cell r="N137"/>
        </row>
        <row r="138">
          <cell r="I138" t="str">
            <v>IPS-BAT12V-12AH</v>
          </cell>
          <cell r="J138" t="str">
            <v>F.01U.579.778</v>
          </cell>
          <cell r="K138" t="str">
            <v>Battery 12 V / 10 - 12 Ah</v>
          </cell>
          <cell r="L138"/>
          <cell r="M138" t="str">
            <v>Purchase via BU SC</v>
          </cell>
          <cell r="N138"/>
        </row>
        <row r="139">
          <cell r="I139" t="str">
            <v>IPS-BAT12V-27AH</v>
          </cell>
          <cell r="J139" t="str">
            <v>F.01U.579.781</v>
          </cell>
          <cell r="K139" t="str">
            <v>Battery 12 V / 24 - 27 Ah</v>
          </cell>
          <cell r="L139"/>
          <cell r="M139" t="str">
            <v>Purchase via BU SC</v>
          </cell>
          <cell r="N139"/>
        </row>
        <row r="140">
          <cell r="I140" t="str">
            <v>IPS-BAT12V-45AH</v>
          </cell>
          <cell r="J140" t="str">
            <v>F.01U.579.782</v>
          </cell>
          <cell r="K140" t="str">
            <v>Battery 12 V / 38 - 45 Ah</v>
          </cell>
          <cell r="L140"/>
          <cell r="M140" t="str">
            <v>Purchase via BU SC</v>
          </cell>
          <cell r="N140"/>
        </row>
        <row r="141">
          <cell r="I141"/>
          <cell r="J141" t="str">
            <v/>
          </cell>
          <cell r="K141"/>
          <cell r="L141"/>
          <cell r="M141"/>
          <cell r="N141"/>
        </row>
        <row r="142">
          <cell r="I142"/>
          <cell r="J142" t="str">
            <v/>
          </cell>
          <cell r="K142"/>
          <cell r="L142"/>
          <cell r="M142"/>
          <cell r="N142"/>
        </row>
        <row r="143">
          <cell r="I143" t="str">
            <v>FAP-O 520</v>
          </cell>
          <cell r="J143" t="str">
            <v>F.01U.510.149</v>
          </cell>
          <cell r="K143" t="str">
            <v>FAP-O 520 opt smoke detector LSNi white</v>
          </cell>
          <cell r="L143" t="str">
            <v>5A</v>
          </cell>
          <cell r="M143">
            <v>170.32</v>
          </cell>
          <cell r="N143">
            <v>178.84</v>
          </cell>
        </row>
        <row r="144">
          <cell r="I144" t="str">
            <v>FAP-OC 520</v>
          </cell>
          <cell r="J144" t="str">
            <v>F.01U.510.151</v>
          </cell>
          <cell r="K144" t="str">
            <v>FAP-OC 520 Multisensor detector LSNi wh</v>
          </cell>
          <cell r="L144" t="str">
            <v>5A</v>
          </cell>
          <cell r="M144">
            <v>272.58</v>
          </cell>
          <cell r="N144">
            <v>286.20999999999998</v>
          </cell>
        </row>
        <row r="145">
          <cell r="I145" t="str">
            <v>FAP-O 520-P</v>
          </cell>
          <cell r="J145" t="str">
            <v>F.01U.510.161</v>
          </cell>
          <cell r="K145" t="str">
            <v>FAP-O 520-P opt smoke detector LSNi tr</v>
          </cell>
          <cell r="L145" t="str">
            <v>5A</v>
          </cell>
          <cell r="M145">
            <v>193.04</v>
          </cell>
          <cell r="N145">
            <v>202.69</v>
          </cell>
        </row>
        <row r="146">
          <cell r="I146" t="str">
            <v>FAP-OC 520-P</v>
          </cell>
          <cell r="J146" t="str">
            <v>F.01U.510.162</v>
          </cell>
          <cell r="K146" t="str">
            <v>FAP-OC 520-P Multisens detector LSNi tr</v>
          </cell>
          <cell r="L146" t="str">
            <v>5A</v>
          </cell>
          <cell r="M146">
            <v>278.38</v>
          </cell>
          <cell r="N146">
            <v>292.3</v>
          </cell>
        </row>
        <row r="147">
          <cell r="I147"/>
          <cell r="J147" t="str">
            <v/>
          </cell>
          <cell r="K147"/>
          <cell r="L147"/>
          <cell r="M147"/>
          <cell r="N147"/>
        </row>
        <row r="148">
          <cell r="I148" t="str">
            <v>FAP-425-O-R</v>
          </cell>
          <cell r="J148" t="str">
            <v xml:space="preserve">F.01U.307.726 </v>
          </cell>
          <cell r="K148" t="str">
            <v>Optical with Rotary-Switches</v>
          </cell>
          <cell r="L148" t="str">
            <v>5A</v>
          </cell>
          <cell r="M148">
            <v>75.349999999999994</v>
          </cell>
          <cell r="N148">
            <v>79.12</v>
          </cell>
        </row>
        <row r="149">
          <cell r="I149" t="str">
            <v>FAP-425-OT-R</v>
          </cell>
          <cell r="J149" t="str">
            <v>F.01U.307.728</v>
          </cell>
          <cell r="K149" t="str">
            <v>Optical/Thermal with Rotary-Switches</v>
          </cell>
          <cell r="L149" t="str">
            <v>5A</v>
          </cell>
          <cell r="M149">
            <v>87.43</v>
          </cell>
          <cell r="N149">
            <v>91.8</v>
          </cell>
        </row>
        <row r="150">
          <cell r="I150" t="str">
            <v>FAH-425-T-R</v>
          </cell>
          <cell r="J150" t="str">
            <v xml:space="preserve">F.01U.307.732 </v>
          </cell>
          <cell r="K150" t="str">
            <v>Heat with Rotary-Switches</v>
          </cell>
          <cell r="L150" t="str">
            <v>5A</v>
          </cell>
          <cell r="M150">
            <v>68.650000000000006</v>
          </cell>
          <cell r="N150">
            <v>72.08</v>
          </cell>
        </row>
        <row r="151">
          <cell r="I151" t="str">
            <v>FAP-425-DO-R</v>
          </cell>
          <cell r="J151" t="str">
            <v xml:space="preserve">F.01U.307.729 </v>
          </cell>
          <cell r="K151" t="str">
            <v>Dual-Optical with Rotary-Switches</v>
          </cell>
          <cell r="L151" t="str">
            <v>5A</v>
          </cell>
          <cell r="M151">
            <v>81.44</v>
          </cell>
          <cell r="N151">
            <v>85.51</v>
          </cell>
        </row>
        <row r="152">
          <cell r="I152" t="str">
            <v>FAP-425-DOT-R</v>
          </cell>
          <cell r="J152" t="str">
            <v xml:space="preserve">F.01U.307.730 </v>
          </cell>
          <cell r="K152" t="str">
            <v>Dual-Optical/Thermal with Rotary-Switches</v>
          </cell>
          <cell r="L152" t="str">
            <v>5A</v>
          </cell>
          <cell r="M152">
            <v>94.3</v>
          </cell>
          <cell r="N152">
            <v>99.02</v>
          </cell>
        </row>
        <row r="153">
          <cell r="I153" t="str">
            <v>FAP-425-DOTC-R</v>
          </cell>
          <cell r="J153" t="str">
            <v xml:space="preserve">F.01U.307.731 </v>
          </cell>
          <cell r="K153" t="str">
            <v>Dual-Optical/Thermal/Chemical with Rotary-Switches</v>
          </cell>
          <cell r="L153" t="str">
            <v>5A</v>
          </cell>
          <cell r="M153">
            <v>157.59</v>
          </cell>
          <cell r="N153">
            <v>165.47</v>
          </cell>
        </row>
        <row r="154">
          <cell r="I154" t="str">
            <v>FAP-425-O</v>
          </cell>
          <cell r="J154" t="str">
            <v xml:space="preserve">F.01U.307.725 </v>
          </cell>
          <cell r="K154" t="str">
            <v>Optical without Rotary-Switches</v>
          </cell>
          <cell r="L154" t="str">
            <v>5A</v>
          </cell>
          <cell r="M154">
            <v>72.87</v>
          </cell>
          <cell r="N154">
            <v>76.510000000000005</v>
          </cell>
        </row>
        <row r="155">
          <cell r="I155" t="str">
            <v>FAP-425-OT</v>
          </cell>
          <cell r="J155" t="str">
            <v xml:space="preserve">F.01U.307.727 </v>
          </cell>
          <cell r="K155" t="str">
            <v>Optical/Thermal without Rotary-Switches</v>
          </cell>
          <cell r="L155" t="str">
            <v>5A</v>
          </cell>
          <cell r="M155">
            <v>85.62</v>
          </cell>
          <cell r="N155">
            <v>89.9</v>
          </cell>
        </row>
        <row r="156">
          <cell r="I156"/>
          <cell r="J156" t="str">
            <v/>
          </cell>
          <cell r="K156"/>
          <cell r="L156"/>
          <cell r="M156"/>
          <cell r="N156"/>
        </row>
        <row r="157">
          <cell r="I157"/>
          <cell r="J157" t="str">
            <v/>
          </cell>
          <cell r="K157"/>
          <cell r="L157"/>
          <cell r="M157"/>
          <cell r="N157"/>
        </row>
        <row r="158">
          <cell r="I158" t="str">
            <v>FAA-500-CB</v>
          </cell>
          <cell r="J158" t="str">
            <v>F.01U.508.713</v>
          </cell>
          <cell r="K158" t="str">
            <v>FAA-500-CB, built-in housing for concrete ceiling</v>
          </cell>
          <cell r="L158" t="str">
            <v>5A</v>
          </cell>
          <cell r="M158">
            <v>61.16</v>
          </cell>
          <cell r="N158">
            <v>64.22</v>
          </cell>
        </row>
        <row r="159">
          <cell r="I159" t="str">
            <v>FAA-500</v>
          </cell>
          <cell r="J159" t="str">
            <v>4.998.151.297</v>
          </cell>
          <cell r="K159" t="str">
            <v>FAA500, base LSN</v>
          </cell>
          <cell r="L159" t="str">
            <v>5A</v>
          </cell>
          <cell r="M159">
            <v>22.61</v>
          </cell>
          <cell r="N159">
            <v>23.74</v>
          </cell>
        </row>
        <row r="160">
          <cell r="I160" t="str">
            <v>FAA-500-BB</v>
          </cell>
          <cell r="J160" t="str">
            <v>4.998.151.302</v>
          </cell>
          <cell r="K160" t="str">
            <v>FAA-500-BB, mount back box</v>
          </cell>
          <cell r="L160" t="str">
            <v>5A</v>
          </cell>
          <cell r="M160">
            <v>12.88</v>
          </cell>
          <cell r="N160">
            <v>13.52</v>
          </cell>
        </row>
        <row r="161">
          <cell r="I161" t="str">
            <v>FAA-500-TR-P</v>
          </cell>
          <cell r="J161" t="str">
            <v>4.998.151.296</v>
          </cell>
          <cell r="K161" t="str">
            <v>FAA-500-TR-P, transperant iris with color insert</v>
          </cell>
          <cell r="L161" t="str">
            <v>5A</v>
          </cell>
          <cell r="M161">
            <v>20.34</v>
          </cell>
          <cell r="N161">
            <v>21.36</v>
          </cell>
        </row>
        <row r="162">
          <cell r="I162" t="str">
            <v>FAA-500-TR-W</v>
          </cell>
          <cell r="J162" t="str">
            <v>4.998.151.295</v>
          </cell>
          <cell r="K162" t="str">
            <v>Trim ring for 500 Series, iris white</v>
          </cell>
          <cell r="L162" t="str">
            <v>5A</v>
          </cell>
          <cell r="M162">
            <v>5.1100000000000003</v>
          </cell>
          <cell r="N162">
            <v>5.37</v>
          </cell>
        </row>
        <row r="163">
          <cell r="I163" t="str">
            <v>FAA-500-SB-H</v>
          </cell>
          <cell r="J163" t="str">
            <v>F.01U.510.166</v>
          </cell>
          <cell r="K163" t="str">
            <v xml:space="preserve">FAA-500-SB-H Surface mount back box with damp room seal </v>
          </cell>
          <cell r="L163" t="str">
            <v>5A</v>
          </cell>
          <cell r="M163">
            <v>11.25</v>
          </cell>
          <cell r="N163">
            <v>11.81</v>
          </cell>
        </row>
        <row r="164">
          <cell r="I164" t="str">
            <v>FAA-500-SPRING</v>
          </cell>
          <cell r="J164" t="str">
            <v>F.01U.510.028</v>
          </cell>
          <cell r="K164" t="str">
            <v>FAA-500-SPRING for concrete / wooden ceilings</v>
          </cell>
          <cell r="L164" t="str">
            <v>5A</v>
          </cell>
          <cell r="M164">
            <v>7.84</v>
          </cell>
          <cell r="N164">
            <v>8.23</v>
          </cell>
        </row>
        <row r="165">
          <cell r="I165" t="str">
            <v>FAA-500-R</v>
          </cell>
          <cell r="J165" t="str">
            <v>4.998.151.299</v>
          </cell>
          <cell r="K165" t="str">
            <v>FAA-500-R base LSN with relay</v>
          </cell>
          <cell r="L165" t="str">
            <v>5A</v>
          </cell>
          <cell r="M165">
            <v>45.33</v>
          </cell>
          <cell r="N165">
            <v>47.6</v>
          </cell>
        </row>
        <row r="166">
          <cell r="I166"/>
          <cell r="J166" t="str">
            <v/>
          </cell>
          <cell r="K166"/>
          <cell r="L166"/>
          <cell r="M166"/>
          <cell r="N166"/>
        </row>
        <row r="167">
          <cell r="I167" t="str">
            <v>FAA-MSR420</v>
          </cell>
          <cell r="J167" t="str">
            <v>F.01U.508.658</v>
          </cell>
          <cell r="K167" t="str">
            <v>FAA-420-R Base with Relay for 420 Series</v>
          </cell>
          <cell r="L167" t="str">
            <v>5A</v>
          </cell>
          <cell r="M167">
            <v>36.01</v>
          </cell>
          <cell r="N167">
            <v>37.81</v>
          </cell>
        </row>
        <row r="168">
          <cell r="I168" t="str">
            <v>MSS 300</v>
          </cell>
          <cell r="J168" t="str">
            <v>4.998.025.371</v>
          </cell>
          <cell r="K168" t="str">
            <v>Detector base sounder white, control via C-point of the detector, white</v>
          </cell>
          <cell r="L168" t="str">
            <v>5A</v>
          </cell>
          <cell r="M168">
            <v>64.81</v>
          </cell>
          <cell r="N168">
            <v>68.05</v>
          </cell>
        </row>
        <row r="169">
          <cell r="I169" t="str">
            <v>MSS300-WH-EC</v>
          </cell>
          <cell r="J169" t="str">
            <v>4.998.120.501</v>
          </cell>
          <cell r="K169" t="str">
            <v>Detector base sounder white with separate activation</v>
          </cell>
          <cell r="L169" t="str">
            <v>5A</v>
          </cell>
          <cell r="M169">
            <v>61.87</v>
          </cell>
          <cell r="N169">
            <v>64.959999999999994</v>
          </cell>
        </row>
        <row r="170">
          <cell r="I170" t="str">
            <v>MSS300-SA</v>
          </cell>
          <cell r="J170" t="str">
            <v>4.998.107.443</v>
          </cell>
          <cell r="K170" t="str">
            <v>Detector base sounder triggered via a control interface, red</v>
          </cell>
          <cell r="L170" t="str">
            <v>5A</v>
          </cell>
          <cell r="M170">
            <v>59.22</v>
          </cell>
          <cell r="N170">
            <v>62.18</v>
          </cell>
        </row>
        <row r="171">
          <cell r="I171" t="str">
            <v>MS 400</v>
          </cell>
          <cell r="J171" t="str">
            <v>4.998.021.535</v>
          </cell>
          <cell r="K171" t="str">
            <v>MS 400, socket, surface/ flush mounted cable supply</v>
          </cell>
          <cell r="L171" t="str">
            <v>5A</v>
          </cell>
          <cell r="M171">
            <v>4.6100000000000003</v>
          </cell>
          <cell r="N171">
            <v>4.84</v>
          </cell>
        </row>
        <row r="172">
          <cell r="I172" t="str">
            <v>MS 400 B</v>
          </cell>
          <cell r="J172" t="str">
            <v>F.01U.215.139</v>
          </cell>
          <cell r="K172" t="str">
            <v>MS 400 Detector Base with Bosch Logo</v>
          </cell>
          <cell r="L172" t="str">
            <v>5A</v>
          </cell>
          <cell r="M172">
            <v>4.32</v>
          </cell>
          <cell r="N172">
            <v>4.54</v>
          </cell>
        </row>
        <row r="173">
          <cell r="I173" t="str">
            <v>FAA-420-SEAL</v>
          </cell>
          <cell r="J173" t="str">
            <v>F.01U.215.142</v>
          </cell>
          <cell r="K173" t="str">
            <v>FAA-420-SEAL Damp Room Seal MS400 (10ps)</v>
          </cell>
          <cell r="L173" t="str">
            <v>5A</v>
          </cell>
          <cell r="M173">
            <v>103.73</v>
          </cell>
          <cell r="N173">
            <v>108.92</v>
          </cell>
        </row>
        <row r="174">
          <cell r="I174" t="str">
            <v>MSC 420</v>
          </cell>
          <cell r="J174" t="str">
            <v>4.998.113.025</v>
          </cell>
          <cell r="K174" t="str">
            <v>MSC 420 Add base surface-mount</v>
          </cell>
          <cell r="L174" t="str">
            <v>5A</v>
          </cell>
          <cell r="M174">
            <v>5.86</v>
          </cell>
          <cell r="N174">
            <v>6.15</v>
          </cell>
        </row>
        <row r="175">
          <cell r="I175" t="str">
            <v>MSR 320</v>
          </cell>
          <cell r="J175" t="str">
            <v>4.998.114.565</v>
          </cell>
          <cell r="K175" t="str">
            <v>MSR 320 GLT, Base with Relay</v>
          </cell>
          <cell r="L175" t="str">
            <v>5A</v>
          </cell>
          <cell r="M175">
            <v>25.61</v>
          </cell>
          <cell r="N175">
            <v>26.89</v>
          </cell>
        </row>
        <row r="176">
          <cell r="I176" t="str">
            <v>SK 400</v>
          </cell>
          <cell r="J176" t="str">
            <v>4.998.025.369</v>
          </cell>
          <cell r="K176" t="str">
            <v>SK 400, Metal cage for protection MagicSens detectors</v>
          </cell>
          <cell r="L176" t="str">
            <v>5A</v>
          </cell>
          <cell r="M176">
            <v>40.96</v>
          </cell>
          <cell r="N176">
            <v>43.01</v>
          </cell>
        </row>
        <row r="177">
          <cell r="I177" t="str">
            <v>SSK400</v>
          </cell>
          <cell r="J177">
            <v>4998035312</v>
          </cell>
          <cell r="K177" t="str">
            <v>SSK 400, dust cover (10ps)</v>
          </cell>
          <cell r="L177" t="str">
            <v>5A</v>
          </cell>
          <cell r="M177">
            <v>22.07</v>
          </cell>
          <cell r="N177">
            <v>23.17</v>
          </cell>
        </row>
        <row r="178">
          <cell r="I178" t="str">
            <v>TP4 400</v>
          </cell>
          <cell r="J178" t="str">
            <v>4.998.084.709</v>
          </cell>
          <cell r="K178" t="str">
            <v>TP4 400, lettering strip till 4 m hight, (Attention!!! Order multiple, read comment)</v>
          </cell>
          <cell r="L178" t="str">
            <v>5A</v>
          </cell>
          <cell r="M178">
            <v>0.45</v>
          </cell>
          <cell r="N178">
            <v>0.47</v>
          </cell>
        </row>
        <row r="179">
          <cell r="I179" t="str">
            <v>TP8 400</v>
          </cell>
          <cell r="J179" t="str">
            <v>4.998.084.710</v>
          </cell>
          <cell r="K179" t="str">
            <v>TP8 400, lettering strip till 8 m hight, (Attention!!! Order multiple, read comment)</v>
          </cell>
          <cell r="L179" t="str">
            <v>5A</v>
          </cell>
          <cell r="M179">
            <v>0.48</v>
          </cell>
          <cell r="N179">
            <v>0.5</v>
          </cell>
        </row>
        <row r="180">
          <cell r="I180" t="str">
            <v>MH 400</v>
          </cell>
          <cell r="J180">
            <v>4998025373</v>
          </cell>
          <cell r="K180" t="str">
            <v>MH 400, detector heating</v>
          </cell>
          <cell r="L180" t="str">
            <v>5A</v>
          </cell>
          <cell r="M180">
            <v>41.19</v>
          </cell>
          <cell r="N180">
            <v>43.25</v>
          </cell>
        </row>
        <row r="181">
          <cell r="I181" t="str">
            <v>WA400</v>
          </cell>
          <cell r="J181" t="str">
            <v>4.998.097.924</v>
          </cell>
          <cell r="K181" t="str">
            <v>MK 400, detector console including socket</v>
          </cell>
          <cell r="L181" t="str">
            <v>5A</v>
          </cell>
          <cell r="M181">
            <v>36.58</v>
          </cell>
          <cell r="N181">
            <v>38.409999999999997</v>
          </cell>
        </row>
        <row r="182">
          <cell r="I182" t="str">
            <v>FAA-420-RI-DIN</v>
          </cell>
          <cell r="J182" t="str">
            <v>F.01U.289.620</v>
          </cell>
          <cell r="K182" t="str">
            <v>Remote Indicator</v>
          </cell>
          <cell r="L182" t="str">
            <v>5A</v>
          </cell>
          <cell r="M182">
            <v>39.74</v>
          </cell>
          <cell r="N182">
            <v>41.73</v>
          </cell>
        </row>
        <row r="183">
          <cell r="I183" t="str">
            <v>FAA-420-RI-ROW</v>
          </cell>
          <cell r="J183" t="str">
            <v>F.01U.289.120</v>
          </cell>
          <cell r="K183" t="str">
            <v>Remote Indicator</v>
          </cell>
          <cell r="L183" t="str">
            <v>5A</v>
          </cell>
          <cell r="M183">
            <v>13.24</v>
          </cell>
          <cell r="N183">
            <v>13.9</v>
          </cell>
        </row>
        <row r="184">
          <cell r="I184" t="str">
            <v>FMX-DET-MB</v>
          </cell>
          <cell r="J184" t="str">
            <v>2.799.271.257</v>
          </cell>
          <cell r="K184" t="str">
            <v>MOUNT BRACKfalse floor mounting bracket</v>
          </cell>
          <cell r="L184" t="str">
            <v>5A</v>
          </cell>
          <cell r="M184">
            <v>21</v>
          </cell>
          <cell r="N184">
            <v>22.05</v>
          </cell>
        </row>
        <row r="185">
          <cell r="I185" t="str">
            <v>FAA-420-CAP-V0</v>
          </cell>
          <cell r="J185" t="str">
            <v>F.01U.239.554</v>
          </cell>
          <cell r="K185" t="str">
            <v>Detector cap, V0 rating (200 pcs)</v>
          </cell>
          <cell r="L185" t="str">
            <v>5A</v>
          </cell>
          <cell r="M185">
            <v>360.5</v>
          </cell>
          <cell r="N185">
            <v>378.53</v>
          </cell>
        </row>
        <row r="186">
          <cell r="I186" t="str">
            <v>MS 400 V0</v>
          </cell>
          <cell r="J186" t="str">
            <v>F.01U.214.891</v>
          </cell>
          <cell r="K186" t="str">
            <v>Detector base, V0 rating</v>
          </cell>
          <cell r="L186" t="str">
            <v>5A</v>
          </cell>
          <cell r="M186">
            <v>8.6</v>
          </cell>
          <cell r="N186">
            <v>9.0299999999999994</v>
          </cell>
        </row>
        <row r="187">
          <cell r="I187"/>
          <cell r="J187" t="str">
            <v/>
          </cell>
          <cell r="K187"/>
          <cell r="L187"/>
          <cell r="M187"/>
          <cell r="N187"/>
        </row>
        <row r="188">
          <cell r="I188"/>
          <cell r="J188" t="str">
            <v/>
          </cell>
          <cell r="K188"/>
          <cell r="L188"/>
          <cell r="M188"/>
          <cell r="N188"/>
        </row>
        <row r="189">
          <cell r="I189" t="str">
            <v>FCP-O320</v>
          </cell>
          <cell r="J189" t="str">
            <v>F.01U.026.293</v>
          </cell>
          <cell r="K189" t="str">
            <v>FCP-O320 optical conventional (820Ω)</v>
          </cell>
          <cell r="L189" t="str">
            <v>5A</v>
          </cell>
          <cell r="M189">
            <v>33.97</v>
          </cell>
          <cell r="N189">
            <v>35.67</v>
          </cell>
        </row>
        <row r="190">
          <cell r="I190" t="str">
            <v>FCP-OC320</v>
          </cell>
          <cell r="J190" t="str">
            <v>F.01U.026.292</v>
          </cell>
          <cell r="K190" t="str">
            <v>FCP-OC 320 optical/ chemical conv. det. (820Ω)</v>
          </cell>
          <cell r="L190" t="str">
            <v>5A</v>
          </cell>
          <cell r="M190">
            <v>149.59</v>
          </cell>
          <cell r="N190">
            <v>157.07</v>
          </cell>
        </row>
        <row r="191">
          <cell r="I191" t="str">
            <v>FCP-OT320</v>
          </cell>
          <cell r="J191" t="str">
            <v>F.01U.026.295</v>
          </cell>
          <cell r="K191" t="str">
            <v>FCP-OT 320 optical/ heat conv. Detector (820Ω)</v>
          </cell>
          <cell r="L191" t="str">
            <v>5A</v>
          </cell>
          <cell r="M191">
            <v>58.52</v>
          </cell>
          <cell r="N191">
            <v>61.45</v>
          </cell>
        </row>
        <row r="192">
          <cell r="I192" t="str">
            <v>FCH-T320</v>
          </cell>
          <cell r="J192" t="str">
            <v>F.01U.026.291</v>
          </cell>
          <cell r="K192" t="str">
            <v>FCH-T 320 conv. RoR heat detector (820Ω)</v>
          </cell>
          <cell r="L192" t="str">
            <v>5A</v>
          </cell>
          <cell r="M192">
            <v>25.97</v>
          </cell>
          <cell r="N192">
            <v>27.27</v>
          </cell>
        </row>
        <row r="193">
          <cell r="I193" t="str">
            <v>FCH-T320-FSA</v>
          </cell>
          <cell r="J193" t="str">
            <v>F.01U.026.294</v>
          </cell>
          <cell r="K193" t="str">
            <v>FCH-T 320-FSA Heat, RoR conv. Detector (820Ω)</v>
          </cell>
          <cell r="L193" t="str">
            <v>5A</v>
          </cell>
          <cell r="M193">
            <v>50.85</v>
          </cell>
          <cell r="N193">
            <v>53.39</v>
          </cell>
        </row>
        <row r="194">
          <cell r="I194" t="str">
            <v>FCP-O320-R470</v>
          </cell>
          <cell r="J194" t="str">
            <v>F.01U.029.857</v>
          </cell>
          <cell r="K194" t="str">
            <v>FCP-O 320-R470 optical smoke detector (470Ω)</v>
          </cell>
          <cell r="L194" t="str">
            <v>5A</v>
          </cell>
          <cell r="M194">
            <v>33.97</v>
          </cell>
          <cell r="N194">
            <v>35.67</v>
          </cell>
        </row>
        <row r="195">
          <cell r="I195" t="str">
            <v>FCP-OC320-R470</v>
          </cell>
          <cell r="J195" t="str">
            <v>F.01U.029.867</v>
          </cell>
          <cell r="K195" t="str">
            <v>FCP-OC 320-R470 Combined opt/gas det. (470Ω)</v>
          </cell>
          <cell r="L195" t="str">
            <v>5A</v>
          </cell>
          <cell r="M195">
            <v>149.59</v>
          </cell>
          <cell r="N195">
            <v>157.07</v>
          </cell>
        </row>
        <row r="196">
          <cell r="I196" t="str">
            <v>FCP-OT320-R470</v>
          </cell>
          <cell r="J196" t="str">
            <v>F.01U.029.862</v>
          </cell>
          <cell r="K196" t="str">
            <v>FCP-OT 320-R470 optical/heat detector (470Ω)</v>
          </cell>
          <cell r="L196" t="str">
            <v>5A</v>
          </cell>
          <cell r="M196">
            <v>58.52</v>
          </cell>
          <cell r="N196">
            <v>61.45</v>
          </cell>
        </row>
        <row r="197">
          <cell r="I197" t="str">
            <v>FCH-T320-R470</v>
          </cell>
          <cell r="J197" t="str">
            <v>F.01U.029.861</v>
          </cell>
          <cell r="K197" t="str">
            <v>FCH-T 320-R470 heat detector (470Ω)</v>
          </cell>
          <cell r="L197" t="str">
            <v>5A</v>
          </cell>
          <cell r="M197">
            <v>25.97</v>
          </cell>
          <cell r="N197">
            <v>27.27</v>
          </cell>
        </row>
        <row r="198">
          <cell r="I198" t="str">
            <v>FLM-320-EOL2W</v>
          </cell>
          <cell r="J198" t="str">
            <v>F.01U.083.619</v>
          </cell>
          <cell r="K198" t="str">
            <v>FLM-320-EOL2W Conv EOL Module 2-Wire</v>
          </cell>
          <cell r="L198" t="str">
            <v>5A</v>
          </cell>
          <cell r="M198">
            <v>28.41</v>
          </cell>
          <cell r="N198">
            <v>29.83</v>
          </cell>
        </row>
        <row r="199">
          <cell r="I199" t="str">
            <v>FLM-320-EOL4W-S</v>
          </cell>
          <cell r="J199" t="str">
            <v>F.01U.083.620</v>
          </cell>
          <cell r="K199" t="str">
            <v>FLM-320-EOL4W-S Conv EOL Module 4-Wire</v>
          </cell>
          <cell r="L199" t="str">
            <v>5A</v>
          </cell>
          <cell r="M199">
            <v>124.98</v>
          </cell>
          <cell r="N199">
            <v>131.22999999999999</v>
          </cell>
        </row>
        <row r="200">
          <cell r="I200"/>
          <cell r="J200" t="str">
            <v/>
          </cell>
          <cell r="K200"/>
          <cell r="L200"/>
          <cell r="M200"/>
          <cell r="N200"/>
        </row>
        <row r="201">
          <cell r="I201" t="str">
            <v>FCA-500-EU</v>
          </cell>
          <cell r="J201" t="str">
            <v>F.01U.510.647</v>
          </cell>
          <cell r="K201" t="str">
            <v>FCA-500-EU base conventional for EU</v>
          </cell>
          <cell r="L201" t="str">
            <v>5A</v>
          </cell>
          <cell r="M201">
            <v>52.66</v>
          </cell>
          <cell r="N201">
            <v>55.29</v>
          </cell>
        </row>
        <row r="202">
          <cell r="I202" t="str">
            <v>FCA-500-E-EU</v>
          </cell>
          <cell r="J202" t="str">
            <v>F.01U.510.648</v>
          </cell>
          <cell r="K202" t="str">
            <v>FCA-500-E-EU base conv-EOL for EU</v>
          </cell>
          <cell r="L202" t="str">
            <v>5A</v>
          </cell>
          <cell r="M202">
            <v>64.36</v>
          </cell>
          <cell r="N202">
            <v>67.58</v>
          </cell>
        </row>
        <row r="203">
          <cell r="I203" t="str">
            <v>FCP-O 500</v>
          </cell>
          <cell r="J203" t="str">
            <v>F.01U.510.649</v>
          </cell>
          <cell r="K203" t="str">
            <v>FCP-O 500 conv opt smoke detector EU wh</v>
          </cell>
          <cell r="L203" t="str">
            <v>5A</v>
          </cell>
          <cell r="M203">
            <v>263.32</v>
          </cell>
          <cell r="N203">
            <v>276.49</v>
          </cell>
        </row>
        <row r="204">
          <cell r="I204" t="str">
            <v>FCP-OC 500</v>
          </cell>
          <cell r="J204" t="str">
            <v>F.01U.510.653</v>
          </cell>
          <cell r="K204" t="str">
            <v>FCP-OC 500 Multisens detect conv EU wh</v>
          </cell>
          <cell r="L204" t="str">
            <v>5A</v>
          </cell>
          <cell r="M204">
            <v>380.35</v>
          </cell>
          <cell r="N204">
            <v>399.37</v>
          </cell>
        </row>
        <row r="205">
          <cell r="I205" t="str">
            <v>FCP-O 500-P</v>
          </cell>
          <cell r="J205" t="str">
            <v>F.01U.510.654</v>
          </cell>
          <cell r="K205" t="str">
            <v>FCP-O 500-P conv opt smoke det EU tr</v>
          </cell>
          <cell r="L205" t="str">
            <v>5A</v>
          </cell>
          <cell r="M205">
            <v>275.02999999999997</v>
          </cell>
          <cell r="N205">
            <v>288.77999999999997</v>
          </cell>
        </row>
        <row r="206">
          <cell r="I206" t="str">
            <v>FCP-OC 500-P</v>
          </cell>
          <cell r="J206" t="str">
            <v>F.01U.510.656</v>
          </cell>
          <cell r="K206" t="str">
            <v>FCP-OC 500-P conv multisen detect EU tr</v>
          </cell>
          <cell r="L206" t="str">
            <v>5A</v>
          </cell>
          <cell r="M206">
            <v>392.06</v>
          </cell>
          <cell r="N206">
            <v>411.66</v>
          </cell>
        </row>
        <row r="207">
          <cell r="I207"/>
          <cell r="J207" t="str">
            <v/>
          </cell>
          <cell r="K207"/>
          <cell r="L207"/>
          <cell r="M207"/>
          <cell r="N207"/>
        </row>
        <row r="208">
          <cell r="I208" t="str">
            <v>016519</v>
          </cell>
          <cell r="J208" t="str">
            <v>F.01U.279.764</v>
          </cell>
          <cell r="K208" t="str">
            <v>Flameproof (Exd) IR3 Flame Detector</v>
          </cell>
          <cell r="L208" t="str">
            <v>5A</v>
          </cell>
          <cell r="M208">
            <v>4581.18</v>
          </cell>
          <cell r="N208">
            <v>4810.24</v>
          </cell>
        </row>
        <row r="209">
          <cell r="I209" t="str">
            <v>OOH740-A9-EX</v>
          </cell>
          <cell r="J209" t="str">
            <v>F.01U.332.582</v>
          </cell>
          <cell r="K209" t="str">
            <v>Dual-optical detector, explosive area</v>
          </cell>
          <cell r="L209" t="str">
            <v>5A</v>
          </cell>
          <cell r="M209">
            <v>472.77000000000004</v>
          </cell>
          <cell r="N209">
            <v>496.41</v>
          </cell>
        </row>
        <row r="210">
          <cell r="I210" t="str">
            <v>FDB201</v>
          </cell>
          <cell r="J210" t="str">
            <v>F.01U.332.583</v>
          </cell>
          <cell r="K210" t="str">
            <v>Base for Dual-Optical Detector for Ex Area</v>
          </cell>
          <cell r="L210" t="str">
            <v>5A</v>
          </cell>
          <cell r="M210">
            <v>28.366199999999999</v>
          </cell>
          <cell r="N210">
            <v>29.78</v>
          </cell>
        </row>
        <row r="211">
          <cell r="I211" t="str">
            <v>FDB291</v>
          </cell>
          <cell r="J211" t="str">
            <v>F.01U.335.165</v>
          </cell>
          <cell r="K211" t="str">
            <v>Base attachment</v>
          </cell>
          <cell r="L211" t="str">
            <v>5A</v>
          </cell>
          <cell r="M211">
            <v>21.012</v>
          </cell>
          <cell r="N211">
            <v>22.06</v>
          </cell>
        </row>
        <row r="212">
          <cell r="I212" t="str">
            <v>FDB295</v>
          </cell>
          <cell r="J212" t="str">
            <v>F.01U.335.589</v>
          </cell>
          <cell r="K212" t="str">
            <v>Base attachment wet</v>
          </cell>
          <cell r="L212" t="str">
            <v>5A</v>
          </cell>
          <cell r="M212">
            <v>80.896200000000007</v>
          </cell>
          <cell r="N212">
            <v>84.94</v>
          </cell>
        </row>
        <row r="213">
          <cell r="I213" t="str">
            <v>FDB295M</v>
          </cell>
          <cell r="J213" t="str">
            <v>F.01U.335.595</v>
          </cell>
          <cell r="K213" t="str">
            <v>Metal cable gland</v>
          </cell>
          <cell r="L213" t="str">
            <v>5A</v>
          </cell>
          <cell r="M213">
            <v>46.226400000000005</v>
          </cell>
          <cell r="N213">
            <v>48.54</v>
          </cell>
        </row>
        <row r="214">
          <cell r="I214" t="str">
            <v>FDUD291</v>
          </cell>
          <cell r="J214" t="str">
            <v>F.01U.335.593</v>
          </cell>
          <cell r="K214" t="str">
            <v>Detector exchanger</v>
          </cell>
          <cell r="L214" t="str">
            <v>5A</v>
          </cell>
          <cell r="M214">
            <v>1807.0320000000002</v>
          </cell>
          <cell r="N214">
            <v>1897.38</v>
          </cell>
        </row>
        <row r="215">
          <cell r="I215" t="str">
            <v>FDBZ291</v>
          </cell>
          <cell r="J215" t="str">
            <v>F.01U.335.590</v>
          </cell>
          <cell r="K215" t="str">
            <v>Designation plate</v>
          </cell>
          <cell r="L215" t="str">
            <v>5A</v>
          </cell>
          <cell r="M215">
            <v>2.1012</v>
          </cell>
          <cell r="N215">
            <v>2.21</v>
          </cell>
        </row>
        <row r="216">
          <cell r="I216" t="str">
            <v>FDBZ293</v>
          </cell>
          <cell r="J216" t="str">
            <v>F.01U.335.591</v>
          </cell>
          <cell r="K216" t="str">
            <v>Detector locking device</v>
          </cell>
          <cell r="L216" t="str">
            <v>5A</v>
          </cell>
          <cell r="M216">
            <v>0.82400000000000007</v>
          </cell>
          <cell r="N216">
            <v>0.87</v>
          </cell>
        </row>
        <row r="217">
          <cell r="I217" t="str">
            <v>FDBZ295</v>
          </cell>
          <cell r="J217" t="str">
            <v>F.01U.335.592</v>
          </cell>
          <cell r="K217" t="str">
            <v>Sealing element</v>
          </cell>
          <cell r="L217" t="str">
            <v>5A</v>
          </cell>
          <cell r="M217">
            <v>16.8096</v>
          </cell>
          <cell r="N217">
            <v>17.649999999999999</v>
          </cell>
        </row>
        <row r="218">
          <cell r="I218" t="str">
            <v>FDZ291</v>
          </cell>
          <cell r="J218" t="str">
            <v>F.01U.335.594</v>
          </cell>
          <cell r="K218" t="str">
            <v>Detector dust cap</v>
          </cell>
          <cell r="L218" t="str">
            <v>5A</v>
          </cell>
          <cell r="M218">
            <v>3.1518000000000002</v>
          </cell>
          <cell r="N218">
            <v>3.31</v>
          </cell>
        </row>
        <row r="219">
          <cell r="I219" t="str">
            <v>DO1101A-Ex</v>
          </cell>
          <cell r="J219" t="str">
            <v>4.998.112.080</v>
          </cell>
          <cell r="K219" t="str">
            <v>DO1101A-Ex, optical smoke detector for explosive areas</v>
          </cell>
          <cell r="L219" t="str">
            <v>5A</v>
          </cell>
          <cell r="M219">
            <v>461.59449999999998</v>
          </cell>
          <cell r="N219">
            <v>484.67</v>
          </cell>
        </row>
        <row r="220">
          <cell r="I220" t="str">
            <v>DO1101A-Ex-base</v>
          </cell>
          <cell r="J220" t="str">
            <v>4.998.112.086</v>
          </cell>
          <cell r="K220" t="str">
            <v>Base for DO1101A-Ex</v>
          </cell>
          <cell r="L220" t="str">
            <v>5A</v>
          </cell>
          <cell r="M220">
            <v>62.057500000000005</v>
          </cell>
          <cell r="N220">
            <v>65.16</v>
          </cell>
        </row>
        <row r="221">
          <cell r="I221" t="str">
            <v>DBZ1191</v>
          </cell>
          <cell r="J221" t="str">
            <v>4.998.141.389</v>
          </cell>
          <cell r="K221" t="str">
            <v>DBZ1191 Base surface-mount</v>
          </cell>
          <cell r="L221" t="str">
            <v>5A</v>
          </cell>
          <cell r="M221">
            <v>14.2037</v>
          </cell>
          <cell r="N221">
            <v>14.91</v>
          </cell>
        </row>
        <row r="222">
          <cell r="I222" t="str">
            <v>DBZ1191+BOX</v>
          </cell>
          <cell r="J222" t="str">
            <v>4.998.141.392</v>
          </cell>
          <cell r="K222" t="str">
            <v>DBZ1192 Add base with housing, surface-m</v>
          </cell>
          <cell r="L222" t="str">
            <v>5A</v>
          </cell>
          <cell r="M222">
            <v>69.597099999999998</v>
          </cell>
          <cell r="N222">
            <v>73.08</v>
          </cell>
        </row>
        <row r="223">
          <cell r="I223" t="str">
            <v>SB3</v>
          </cell>
          <cell r="J223" t="str">
            <v>4.998.112.085</v>
          </cell>
          <cell r="K223" t="str">
            <v>SB3, Safety barrier (including input/output module DCA1192)</v>
          </cell>
          <cell r="L223" t="str">
            <v>5A</v>
          </cell>
          <cell r="M223">
            <v>777.44399999999996</v>
          </cell>
          <cell r="N223">
            <v>816.32</v>
          </cell>
        </row>
        <row r="224">
          <cell r="I224" t="str">
            <v>DOW1171-ident</v>
          </cell>
          <cell r="J224">
            <v>4998115785</v>
          </cell>
          <cell r="K224" t="str">
            <v>DBZ1193A,  DOW1171 Det identifier</v>
          </cell>
          <cell r="L224" t="str">
            <v>5A</v>
          </cell>
          <cell r="M224">
            <v>1.6</v>
          </cell>
          <cell r="N224">
            <v>1.68</v>
          </cell>
        </row>
        <row r="225">
          <cell r="I225"/>
          <cell r="J225" t="str">
            <v/>
          </cell>
          <cell r="K225"/>
          <cell r="L225"/>
          <cell r="M225"/>
          <cell r="N225"/>
        </row>
        <row r="226">
          <cell r="I226" t="str">
            <v>FCS-8000-VFD-B</v>
          </cell>
          <cell r="J226" t="str">
            <v>F.01U.317.536</v>
          </cell>
          <cell r="K226" t="str">
            <v>AVIOTEC IP starlight 8000</v>
          </cell>
          <cell r="L226" t="str">
            <v>5A</v>
          </cell>
          <cell r="M226">
            <v>6430</v>
          </cell>
          <cell r="N226">
            <v>6751.5</v>
          </cell>
        </row>
        <row r="227">
          <cell r="I227"/>
          <cell r="J227" t="str">
            <v/>
          </cell>
          <cell r="K227"/>
          <cell r="L227"/>
          <cell r="M227"/>
          <cell r="N227"/>
        </row>
        <row r="228">
          <cell r="I228" t="str">
            <v>FWI-270</v>
          </cell>
          <cell r="J228" t="str">
            <v>F.01U.349.134</v>
          </cell>
          <cell r="K228" t="str">
            <v>Radio gateway</v>
          </cell>
          <cell r="L228" t="str">
            <v>5A</v>
          </cell>
          <cell r="M228">
            <v>880</v>
          </cell>
          <cell r="N228">
            <v>924</v>
          </cell>
        </row>
        <row r="229">
          <cell r="I229" t="str">
            <v>FDOOT271-O</v>
          </cell>
          <cell r="J229" t="str">
            <v>F.01U.349.135</v>
          </cell>
          <cell r="K229" t="str">
            <v>Radio fire detector</v>
          </cell>
          <cell r="L229" t="str">
            <v>5A</v>
          </cell>
          <cell r="M229">
            <v>530</v>
          </cell>
          <cell r="N229">
            <v>556.5</v>
          </cell>
        </row>
        <row r="230">
          <cell r="I230" t="str">
            <v>FDB271</v>
          </cell>
          <cell r="J230" t="str">
            <v>F.01U.349.136</v>
          </cell>
          <cell r="K230" t="str">
            <v>Base radio fire detector</v>
          </cell>
          <cell r="L230" t="str">
            <v>5A</v>
          </cell>
          <cell r="M230">
            <v>10</v>
          </cell>
          <cell r="N230">
            <v>10.5</v>
          </cell>
        </row>
        <row r="231">
          <cell r="I231" t="str">
            <v>FDMH273-R</v>
          </cell>
          <cell r="J231" t="str">
            <v>F.01U.349.137</v>
          </cell>
          <cell r="K231" t="str">
            <v>Radio manual call point housing</v>
          </cell>
          <cell r="L231" t="str">
            <v>5A</v>
          </cell>
          <cell r="M231">
            <v>115</v>
          </cell>
          <cell r="N231">
            <v>120.75</v>
          </cell>
        </row>
        <row r="232">
          <cell r="I232" t="str">
            <v>FDME273-O</v>
          </cell>
          <cell r="J232" t="str">
            <v>F.01U.349.249</v>
          </cell>
          <cell r="K232" t="str">
            <v>Radio manual call point switching unit</v>
          </cell>
          <cell r="L232" t="str">
            <v>5A</v>
          </cell>
          <cell r="M232">
            <v>665</v>
          </cell>
          <cell r="N232">
            <v>698.25</v>
          </cell>
        </row>
        <row r="233">
          <cell r="I233" t="str">
            <v>BAT3.6-10</v>
          </cell>
          <cell r="J233" t="str">
            <v>F.01U.349.248</v>
          </cell>
          <cell r="K233" t="str">
            <v>Li-SOCl2 battery pack 3.6V, 10 Ah</v>
          </cell>
          <cell r="L233" t="str">
            <v>5A</v>
          </cell>
          <cell r="M233">
            <v>68</v>
          </cell>
          <cell r="N233">
            <v>71.400000000000006</v>
          </cell>
        </row>
        <row r="234">
          <cell r="I234" t="str">
            <v>FDM275-O</v>
          </cell>
          <cell r="J234" t="str">
            <v>F.01U.349.251</v>
          </cell>
          <cell r="K234" t="str">
            <v>Radio manual call point</v>
          </cell>
          <cell r="L234" t="str">
            <v>5A</v>
          </cell>
          <cell r="M234">
            <v>687</v>
          </cell>
          <cell r="N234">
            <v>721.35</v>
          </cell>
        </row>
        <row r="235">
          <cell r="I235" t="str">
            <v>DMZ1196-AC</v>
          </cell>
          <cell r="J235" t="str">
            <v>F.01U.349.250</v>
          </cell>
          <cell r="K235" t="str">
            <v>Spare glass FDM273-O</v>
          </cell>
          <cell r="L235" t="str">
            <v>5A</v>
          </cell>
          <cell r="M235">
            <v>9.3000000000000007</v>
          </cell>
          <cell r="N235">
            <v>9.77</v>
          </cell>
        </row>
        <row r="236">
          <cell r="I236" t="str">
            <v>FDMG295</v>
          </cell>
          <cell r="J236" t="str">
            <v>F.01U.349.252</v>
          </cell>
          <cell r="K236" t="str">
            <v>Spare glass FDM275-O</v>
          </cell>
          <cell r="L236" t="str">
            <v>5A</v>
          </cell>
          <cell r="M236">
            <v>11.2</v>
          </cell>
          <cell r="N236">
            <v>11.76</v>
          </cell>
        </row>
        <row r="237">
          <cell r="I237" t="str">
            <v>FDMP295</v>
          </cell>
          <cell r="J237" t="str">
            <v>F.01U.349.253</v>
          </cell>
          <cell r="K237" t="str">
            <v>Spare plastic FDM275-O</v>
          </cell>
          <cell r="L237" t="str">
            <v>5A</v>
          </cell>
          <cell r="M237">
            <v>16.8</v>
          </cell>
          <cell r="N237">
            <v>17.64</v>
          </cell>
        </row>
        <row r="238">
          <cell r="I238" t="str">
            <v>FDUZ227</v>
          </cell>
          <cell r="J238" t="str">
            <v>F.01U.349.254</v>
          </cell>
          <cell r="K238" t="str">
            <v>MCL USB ADAPTER</v>
          </cell>
          <cell r="L238" t="str">
            <v>5A</v>
          </cell>
          <cell r="M238">
            <v>1100</v>
          </cell>
          <cell r="N238">
            <v>1155</v>
          </cell>
        </row>
        <row r="239">
          <cell r="I239"/>
          <cell r="J239" t="str">
            <v/>
          </cell>
          <cell r="K239"/>
          <cell r="L239"/>
          <cell r="M239"/>
          <cell r="N239"/>
        </row>
        <row r="240">
          <cell r="I240"/>
          <cell r="J240" t="str">
            <v/>
          </cell>
          <cell r="K240"/>
          <cell r="L240"/>
          <cell r="M240"/>
          <cell r="N240"/>
        </row>
        <row r="241">
          <cell r="I241" t="str">
            <v>FAS-420-TM</v>
          </cell>
          <cell r="J241" t="str">
            <v>F.01U.078.495</v>
          </cell>
          <cell r="K241" t="str">
            <v>Smoke System</v>
          </cell>
          <cell r="L241" t="str">
            <v>5A</v>
          </cell>
          <cell r="M241">
            <v>1470.4692000000002</v>
          </cell>
          <cell r="N241">
            <v>1543.99</v>
          </cell>
        </row>
        <row r="242">
          <cell r="I242" t="str">
            <v>FAS-420-TM-R</v>
          </cell>
          <cell r="J242" t="str">
            <v>F.01U.078.496</v>
          </cell>
          <cell r="K242" t="str">
            <v>FAS-420-TM-R aspirating smoke detector</v>
          </cell>
          <cell r="L242" t="str">
            <v>5A</v>
          </cell>
          <cell r="M242">
            <v>1890.7607</v>
          </cell>
          <cell r="N242">
            <v>1985.3</v>
          </cell>
        </row>
        <row r="243">
          <cell r="I243" t="str">
            <v>FAS-420-TM-RVB</v>
          </cell>
          <cell r="J243" t="str">
            <v>F.01U.078.497</v>
          </cell>
          <cell r="K243" t="str">
            <v>FAS-420-TM-RVB aspirating smoke detector</v>
          </cell>
          <cell r="L243" t="str">
            <v>5A</v>
          </cell>
          <cell r="M243">
            <v>2311.0625</v>
          </cell>
          <cell r="N243">
            <v>2426.62</v>
          </cell>
        </row>
        <row r="244">
          <cell r="I244" t="str">
            <v>FAS-420-TM-HB</v>
          </cell>
          <cell r="J244" t="str">
            <v>F.01U.078.494</v>
          </cell>
          <cell r="K244" t="str">
            <v>FAS-420-TM series housing base</v>
          </cell>
          <cell r="L244" t="str">
            <v>5A</v>
          </cell>
          <cell r="M244">
            <v>167.6737</v>
          </cell>
          <cell r="N244">
            <v>176.06</v>
          </cell>
        </row>
        <row r="245">
          <cell r="I245" t="str">
            <v>FAS-420-TT1</v>
          </cell>
          <cell r="J245" t="str">
            <v>F.01U.029.252</v>
          </cell>
          <cell r="K245" t="str">
            <v>Titanus Top Sens TT1, LSNi</v>
          </cell>
          <cell r="L245" t="str">
            <v>5A</v>
          </cell>
          <cell r="M245">
            <v>4175.62</v>
          </cell>
          <cell r="N245">
            <v>4384.3999999999996</v>
          </cell>
        </row>
        <row r="246">
          <cell r="I246" t="str">
            <v>FAS-420-TT2</v>
          </cell>
          <cell r="J246" t="str">
            <v>F.01U.029.253</v>
          </cell>
          <cell r="K246" t="str">
            <v>Titanus Top Sens TT2, LSNi</v>
          </cell>
          <cell r="L246" t="str">
            <v>5A</v>
          </cell>
          <cell r="M246">
            <v>4175.62</v>
          </cell>
          <cell r="N246">
            <v>4384.3999999999996</v>
          </cell>
        </row>
        <row r="247">
          <cell r="I247" t="str">
            <v>FAS-420-TP1</v>
          </cell>
          <cell r="J247" t="str">
            <v>F.01U.029.255</v>
          </cell>
          <cell r="K247" t="str">
            <v>Titanus PRO SENS TP-1, LSNi</v>
          </cell>
          <cell r="L247" t="str">
            <v>5A</v>
          </cell>
          <cell r="M247">
            <v>1881.8717999999999</v>
          </cell>
          <cell r="N247">
            <v>1975.97</v>
          </cell>
        </row>
        <row r="248">
          <cell r="I248" t="str">
            <v>FAS-420-TP2</v>
          </cell>
          <cell r="J248" t="str">
            <v>F.01U.029.256</v>
          </cell>
          <cell r="K248" t="str">
            <v>Titanus PRO SENS TP-2, LSNi</v>
          </cell>
          <cell r="L248" t="str">
            <v>5A</v>
          </cell>
          <cell r="M248">
            <v>1881.8717999999999</v>
          </cell>
          <cell r="N248">
            <v>1975.97</v>
          </cell>
        </row>
        <row r="249">
          <cell r="I249" t="str">
            <v>FAS-420-TP1-SL</v>
          </cell>
          <cell r="J249" t="str">
            <v>F.01U.083.877</v>
          </cell>
          <cell r="K249" t="str">
            <v>Titanus Pro Sens Basic TP1 Silent</v>
          </cell>
          <cell r="L249" t="str">
            <v>5A</v>
          </cell>
          <cell r="M249">
            <v>2002.1860999999999</v>
          </cell>
          <cell r="N249">
            <v>2102.3000000000002</v>
          </cell>
        </row>
        <row r="250">
          <cell r="I250" t="str">
            <v>FAS-420-TP2-SL</v>
          </cell>
          <cell r="J250" t="str">
            <v>F.01U.083.876</v>
          </cell>
          <cell r="K250" t="str">
            <v>Titanus Pro Sens Basic TP2 Silent</v>
          </cell>
          <cell r="L250" t="str">
            <v>5A</v>
          </cell>
          <cell r="M250">
            <v>2002.1860999999999</v>
          </cell>
          <cell r="N250">
            <v>2102.3000000000002</v>
          </cell>
        </row>
        <row r="251">
          <cell r="I251" t="str">
            <v>FAS-420-TT1-SL</v>
          </cell>
          <cell r="J251" t="str">
            <v>F.01U.083.875</v>
          </cell>
          <cell r="K251" t="str">
            <v>Titanus Top Sens Basic TT1 Silent</v>
          </cell>
          <cell r="L251" t="str">
            <v>5A</v>
          </cell>
          <cell r="M251">
            <v>4589.0208000000002</v>
          </cell>
          <cell r="N251">
            <v>4818.47</v>
          </cell>
        </row>
        <row r="252">
          <cell r="I252" t="str">
            <v>FAS-420-TT2-SL</v>
          </cell>
          <cell r="J252" t="str">
            <v>F.01U.083.874</v>
          </cell>
          <cell r="K252" t="str">
            <v>Titanus Top Sens Basic TT2 Silent</v>
          </cell>
          <cell r="L252" t="str">
            <v>5A</v>
          </cell>
          <cell r="M252">
            <v>4589.0208000000002</v>
          </cell>
          <cell r="N252">
            <v>4818.47</v>
          </cell>
        </row>
        <row r="253">
          <cell r="I253" t="str">
            <v>FAS-ASD-SL</v>
          </cell>
          <cell r="J253" t="str">
            <v>F.01U.090.252</v>
          </cell>
          <cell r="K253" t="str">
            <v>Sound Suppressor for Aspirating</v>
          </cell>
          <cell r="L253" t="str">
            <v>5A</v>
          </cell>
          <cell r="M253">
            <v>209.7801</v>
          </cell>
          <cell r="N253">
            <v>220.27</v>
          </cell>
        </row>
        <row r="254">
          <cell r="I254" t="str">
            <v>DM-TP-50(80)</v>
          </cell>
          <cell r="J254" t="str">
            <v>4.998.143.394</v>
          </cell>
          <cell r="K254" t="str">
            <v>Detector module DM-TP-50(80)-LB/a INCOMPATIBLE WITH FAS-420 TP/TT</v>
          </cell>
          <cell r="L254" t="str">
            <v>5A</v>
          </cell>
          <cell r="M254">
            <v>521.95249999999999</v>
          </cell>
          <cell r="N254">
            <v>548.04999999999995</v>
          </cell>
        </row>
        <row r="255">
          <cell r="I255" t="str">
            <v>DM-TP-10(25)</v>
          </cell>
          <cell r="J255" t="str">
            <v>4.998.143.395</v>
          </cell>
          <cell r="K255" t="str">
            <v>Detector module DM-TP-10(25)-LB/a INCOMPATIBLE WITH FAS-420 TP/TT</v>
          </cell>
          <cell r="L255" t="str">
            <v>5A</v>
          </cell>
          <cell r="M255">
            <v>852.17050000000006</v>
          </cell>
          <cell r="N255">
            <v>894.78</v>
          </cell>
        </row>
        <row r="256">
          <cell r="I256" t="str">
            <v>DM-TP-01(05)</v>
          </cell>
          <cell r="J256" t="str">
            <v>4.998.143.396</v>
          </cell>
          <cell r="K256" t="str">
            <v>Detector module DM-TP-01(05)-LB/a INCOMPATIBLE WITH FAS-420 TP/TT</v>
          </cell>
          <cell r="L256" t="str">
            <v>5A</v>
          </cell>
          <cell r="M256">
            <v>2286.6515000000004</v>
          </cell>
          <cell r="N256">
            <v>2400.98</v>
          </cell>
        </row>
        <row r="257">
          <cell r="I257" t="str">
            <v>DM-TT-50(80)</v>
          </cell>
          <cell r="J257" t="str">
            <v>4.998.143.400</v>
          </cell>
          <cell r="K257" t="str">
            <v>Detector module DM-TT-50(80)-LB/a</v>
          </cell>
          <cell r="L257" t="str">
            <v>5A</v>
          </cell>
          <cell r="M257">
            <v>525.50599999999997</v>
          </cell>
          <cell r="N257">
            <v>551.78</v>
          </cell>
        </row>
        <row r="258">
          <cell r="I258" t="str">
            <v>DM-TT-10(25)</v>
          </cell>
          <cell r="J258">
            <v>4998143401</v>
          </cell>
          <cell r="K258" t="str">
            <v>Detector module DM-TT-10(25)-LB/a</v>
          </cell>
          <cell r="L258" t="str">
            <v>5A</v>
          </cell>
          <cell r="M258">
            <v>852.17050000000006</v>
          </cell>
          <cell r="N258">
            <v>894.78</v>
          </cell>
        </row>
        <row r="259">
          <cell r="I259" t="str">
            <v>DM-TT-01(05)</v>
          </cell>
          <cell r="J259" t="str">
            <v>4.998.143.402</v>
          </cell>
          <cell r="K259" t="str">
            <v>Detector module DM-TT-01(05)-LB/a</v>
          </cell>
          <cell r="L259" t="str">
            <v>5A</v>
          </cell>
          <cell r="M259">
            <v>2290.21</v>
          </cell>
          <cell r="N259">
            <v>2404.7199999999998</v>
          </cell>
        </row>
        <row r="260">
          <cell r="I260"/>
          <cell r="J260" t="str">
            <v/>
          </cell>
          <cell r="K260"/>
          <cell r="L260"/>
          <cell r="M260"/>
          <cell r="N260"/>
        </row>
        <row r="261">
          <cell r="I261" t="str">
            <v>FCS-320-TM</v>
          </cell>
          <cell r="J261" t="str">
            <v>F.01U.141.195</v>
          </cell>
          <cell r="K261" t="str">
            <v>FCS-320-TM Conventional ASD</v>
          </cell>
          <cell r="L261" t="str">
            <v>5A</v>
          </cell>
          <cell r="M261">
            <v>1329.2767999999999</v>
          </cell>
          <cell r="N261">
            <v>1395.74</v>
          </cell>
        </row>
        <row r="262">
          <cell r="I262" t="str">
            <v>FCS-320-TM-R</v>
          </cell>
          <cell r="J262" t="str">
            <v>F.01U.141.196</v>
          </cell>
          <cell r="K262" t="str">
            <v>FCS-320-TM-R Conventional ASD</v>
          </cell>
          <cell r="L262" t="str">
            <v>5A</v>
          </cell>
          <cell r="M262">
            <v>1749.5682999999999</v>
          </cell>
          <cell r="N262">
            <v>1837.05</v>
          </cell>
        </row>
        <row r="263">
          <cell r="I263" t="str">
            <v>FCS-320-TP1</v>
          </cell>
          <cell r="J263" t="str">
            <v>F.01U.141.197</v>
          </cell>
          <cell r="K263" t="str">
            <v>FCS-320-TP1 Conventional ASD</v>
          </cell>
          <cell r="L263" t="str">
            <v>5A</v>
          </cell>
          <cell r="M263">
            <v>1739.6391000000001</v>
          </cell>
          <cell r="N263">
            <v>1826.62</v>
          </cell>
        </row>
        <row r="264">
          <cell r="I264" t="str">
            <v>FCS-320-TP2</v>
          </cell>
          <cell r="J264" t="str">
            <v>F.01U.141.198</v>
          </cell>
          <cell r="K264" t="str">
            <v>FCS-320-TP2 Conventional ASD</v>
          </cell>
          <cell r="L264" t="str">
            <v>5A</v>
          </cell>
          <cell r="M264">
            <v>1739.6391000000001</v>
          </cell>
          <cell r="N264">
            <v>1826.62</v>
          </cell>
        </row>
        <row r="265">
          <cell r="I265" t="str">
            <v>FCA-320-RESET</v>
          </cell>
          <cell r="J265" t="str">
            <v>F.01U.141.199</v>
          </cell>
          <cell r="K265" t="str">
            <v>Reset Board for FCS-320 series</v>
          </cell>
          <cell r="L265" t="str">
            <v>5A</v>
          </cell>
          <cell r="M265">
            <v>166.57159999999999</v>
          </cell>
          <cell r="N265">
            <v>174.9</v>
          </cell>
        </row>
        <row r="266">
          <cell r="I266" t="str">
            <v>FCA-320-RELAY</v>
          </cell>
          <cell r="J266" t="str">
            <v>F.01U.141.200</v>
          </cell>
          <cell r="K266" t="str">
            <v>Relay Module Type RU-1 for FCS-320-TM-R</v>
          </cell>
          <cell r="L266" t="str">
            <v>5A</v>
          </cell>
          <cell r="M266">
            <v>313.28480000000002</v>
          </cell>
          <cell r="N266">
            <v>328.95</v>
          </cell>
        </row>
        <row r="267">
          <cell r="I267" t="str">
            <v>FCS-320-IK</v>
          </cell>
          <cell r="J267" t="str">
            <v>F.01U.141.201</v>
          </cell>
          <cell r="K267" t="str">
            <v>Installation Kid for add. modules</v>
          </cell>
          <cell r="L267" t="str">
            <v>5A</v>
          </cell>
          <cell r="M267">
            <v>38.614700000000006</v>
          </cell>
          <cell r="N267">
            <v>40.549999999999997</v>
          </cell>
        </row>
        <row r="268">
          <cell r="I268"/>
          <cell r="J268" t="str">
            <v/>
          </cell>
          <cell r="K268"/>
          <cell r="L268"/>
          <cell r="M268"/>
          <cell r="N268"/>
        </row>
        <row r="269">
          <cell r="I269" t="str">
            <v>TITANUS MT-1 mount</v>
          </cell>
          <cell r="J269" t="str">
            <v>4.998.143.410</v>
          </cell>
          <cell r="K269" t="str">
            <v>Fixing unit MT-1</v>
          </cell>
          <cell r="L269" t="str">
            <v>5A</v>
          </cell>
          <cell r="M269">
            <v>95.872399999999999</v>
          </cell>
          <cell r="N269">
            <v>100.67</v>
          </cell>
        </row>
        <row r="270">
          <cell r="I270" t="str">
            <v>TITANUS AF-BR</v>
          </cell>
          <cell r="J270" t="str">
            <v>4.998.143.413</v>
          </cell>
          <cell r="K270" t="str">
            <v>fixing foil</v>
          </cell>
          <cell r="L270" t="str">
            <v>5A</v>
          </cell>
          <cell r="M270">
            <v>1.7098</v>
          </cell>
          <cell r="N270">
            <v>1.8</v>
          </cell>
        </row>
        <row r="271">
          <cell r="I271" t="str">
            <v>TITANUS AF-2.0</v>
          </cell>
          <cell r="J271" t="str">
            <v>4.998.143.416</v>
          </cell>
          <cell r="K271" t="str">
            <v>reduction foil 2,0mm</v>
          </cell>
          <cell r="L271" t="str">
            <v>5A</v>
          </cell>
          <cell r="M271">
            <v>1.7098</v>
          </cell>
          <cell r="N271">
            <v>1.8</v>
          </cell>
        </row>
        <row r="272">
          <cell r="I272" t="str">
            <v>TITANUS AF-2.5</v>
          </cell>
          <cell r="J272" t="str">
            <v>4.998.143.417</v>
          </cell>
          <cell r="K272" t="str">
            <v>reduction foil 2,5mm</v>
          </cell>
          <cell r="L272" t="str">
            <v>5A</v>
          </cell>
          <cell r="M272">
            <v>1.7098</v>
          </cell>
          <cell r="N272">
            <v>1.8</v>
          </cell>
        </row>
        <row r="273">
          <cell r="I273" t="str">
            <v>TITANUS AF-3.0</v>
          </cell>
          <cell r="J273" t="str">
            <v>4.998.143.418</v>
          </cell>
          <cell r="K273" t="str">
            <v>reduction foil 3,0mm</v>
          </cell>
          <cell r="L273" t="str">
            <v>5A</v>
          </cell>
          <cell r="M273">
            <v>1.7098</v>
          </cell>
          <cell r="N273">
            <v>1.8</v>
          </cell>
        </row>
        <row r="274">
          <cell r="I274" t="str">
            <v>TITANUS AF-3.2</v>
          </cell>
          <cell r="J274" t="str">
            <v>4.998.143.419</v>
          </cell>
          <cell r="K274" t="str">
            <v>reduction foil 3,2mm</v>
          </cell>
          <cell r="L274" t="str">
            <v>5A</v>
          </cell>
          <cell r="M274">
            <v>1.7098</v>
          </cell>
          <cell r="N274">
            <v>1.8</v>
          </cell>
        </row>
        <row r="275">
          <cell r="I275" t="str">
            <v>TITANUS AF-3.4</v>
          </cell>
          <cell r="J275" t="str">
            <v>4.998.143.420</v>
          </cell>
          <cell r="K275" t="str">
            <v>reduction foil 3,4mm</v>
          </cell>
          <cell r="L275" t="str">
            <v>5A</v>
          </cell>
          <cell r="M275">
            <v>1.7098</v>
          </cell>
          <cell r="N275">
            <v>1.8</v>
          </cell>
        </row>
        <row r="276">
          <cell r="I276" t="str">
            <v>TITANUS AF-3.6</v>
          </cell>
          <cell r="J276" t="str">
            <v>4.998.143.422</v>
          </cell>
          <cell r="K276" t="str">
            <v>reduction foil 3,6mm</v>
          </cell>
          <cell r="L276" t="str">
            <v>5A</v>
          </cell>
          <cell r="M276">
            <v>1.7098</v>
          </cell>
          <cell r="N276">
            <v>1.8</v>
          </cell>
        </row>
        <row r="277">
          <cell r="I277" t="str">
            <v>TITANUS AF-3.8</v>
          </cell>
          <cell r="J277" t="str">
            <v>4.998.143.423</v>
          </cell>
          <cell r="K277" t="str">
            <v>reduction foil 3,8mm</v>
          </cell>
          <cell r="L277" t="str">
            <v>5A</v>
          </cell>
          <cell r="M277">
            <v>1.7098</v>
          </cell>
          <cell r="N277">
            <v>1.8</v>
          </cell>
        </row>
        <row r="278">
          <cell r="I278" t="str">
            <v>TITANUS AF-4.0</v>
          </cell>
          <cell r="J278" t="str">
            <v>4.998.143.424</v>
          </cell>
          <cell r="K278" t="str">
            <v>reduction foil 4,0mm</v>
          </cell>
          <cell r="L278" t="str">
            <v>5A</v>
          </cell>
          <cell r="M278">
            <v>1.7098</v>
          </cell>
          <cell r="N278">
            <v>1.8</v>
          </cell>
        </row>
        <row r="279">
          <cell r="I279" t="str">
            <v>TITANUS AF-4.2</v>
          </cell>
          <cell r="J279" t="str">
            <v>4.998.143.425</v>
          </cell>
          <cell r="K279" t="str">
            <v>reduction foil 4,2mm</v>
          </cell>
          <cell r="L279" t="str">
            <v>5A</v>
          </cell>
          <cell r="M279">
            <v>1.7098</v>
          </cell>
          <cell r="N279">
            <v>1.8</v>
          </cell>
        </row>
        <row r="280">
          <cell r="I280" t="str">
            <v>TITANUS AF-4.4</v>
          </cell>
          <cell r="J280" t="str">
            <v>4.998.143.426</v>
          </cell>
          <cell r="K280" t="str">
            <v>reduction foil 4,4mm</v>
          </cell>
          <cell r="L280" t="str">
            <v>5A</v>
          </cell>
          <cell r="M280">
            <v>1.7098</v>
          </cell>
          <cell r="N280">
            <v>1.8</v>
          </cell>
        </row>
        <row r="281">
          <cell r="I281" t="str">
            <v>TITANUS AF-4.6</v>
          </cell>
          <cell r="J281" t="str">
            <v>4.998.143.427</v>
          </cell>
          <cell r="K281" t="str">
            <v>reduction foil 4,6mm</v>
          </cell>
          <cell r="L281" t="str">
            <v>5A</v>
          </cell>
          <cell r="M281">
            <v>1.7098</v>
          </cell>
          <cell r="N281">
            <v>1.8</v>
          </cell>
        </row>
        <row r="282">
          <cell r="I282" t="str">
            <v>TITANUS AF-5.0</v>
          </cell>
          <cell r="J282" t="str">
            <v>4.998.143.428</v>
          </cell>
          <cell r="K282" t="str">
            <v>reduction foil 5,0mm</v>
          </cell>
          <cell r="L282" t="str">
            <v>5A</v>
          </cell>
          <cell r="M282">
            <v>1.7098</v>
          </cell>
          <cell r="N282">
            <v>1.8</v>
          </cell>
        </row>
        <row r="283">
          <cell r="I283" t="str">
            <v>TITANUS AF-5.2</v>
          </cell>
          <cell r="J283" t="str">
            <v>4.998.143.429</v>
          </cell>
          <cell r="K283" t="str">
            <v>reduction foil 5,2mm</v>
          </cell>
          <cell r="L283" t="str">
            <v>5A</v>
          </cell>
          <cell r="M283">
            <v>1.7098</v>
          </cell>
          <cell r="N283">
            <v>1.8</v>
          </cell>
        </row>
        <row r="284">
          <cell r="I284" t="str">
            <v>TITANUS AF-5.6</v>
          </cell>
          <cell r="J284" t="str">
            <v>4.998.143.430</v>
          </cell>
          <cell r="K284" t="str">
            <v>reduction foil 5,6mm</v>
          </cell>
          <cell r="L284" t="str">
            <v>5A</v>
          </cell>
          <cell r="M284">
            <v>1.7098</v>
          </cell>
          <cell r="N284">
            <v>1.8</v>
          </cell>
        </row>
        <row r="285">
          <cell r="I285" t="str">
            <v>TITANUS AF-6.0</v>
          </cell>
          <cell r="J285" t="str">
            <v>4.998.143.431</v>
          </cell>
          <cell r="K285" t="str">
            <v>reduction foil 6,0mm</v>
          </cell>
          <cell r="L285" t="str">
            <v>5A</v>
          </cell>
          <cell r="M285">
            <v>1.7098</v>
          </cell>
          <cell r="N285">
            <v>1.8</v>
          </cell>
        </row>
        <row r="286">
          <cell r="I286" t="str">
            <v>TITANUS AF-6.8</v>
          </cell>
          <cell r="J286" t="str">
            <v>4.998.143.432</v>
          </cell>
          <cell r="K286" t="str">
            <v>reduction foil 6,8mm</v>
          </cell>
          <cell r="L286" t="str">
            <v>5A</v>
          </cell>
          <cell r="M286">
            <v>1.7098</v>
          </cell>
          <cell r="N286">
            <v>1.8</v>
          </cell>
        </row>
        <row r="287">
          <cell r="I287" t="str">
            <v>TITANUS AF-7.0</v>
          </cell>
          <cell r="J287" t="str">
            <v>4.998.143.433</v>
          </cell>
          <cell r="K287" t="str">
            <v>reduction foil 7,0mm</v>
          </cell>
          <cell r="L287" t="str">
            <v>5A</v>
          </cell>
          <cell r="M287">
            <v>1.7098</v>
          </cell>
          <cell r="N287">
            <v>1.8</v>
          </cell>
        </row>
        <row r="288">
          <cell r="I288" t="str">
            <v>RAS test-pipe</v>
          </cell>
          <cell r="J288" t="str">
            <v>4.998.148.848</v>
          </cell>
          <cell r="K288" t="str">
            <v>Test tube</v>
          </cell>
          <cell r="L288" t="str">
            <v>5A</v>
          </cell>
          <cell r="M288">
            <v>56.814799999999998</v>
          </cell>
          <cell r="N288">
            <v>59.66</v>
          </cell>
        </row>
        <row r="289">
          <cell r="I289" t="str">
            <v>RAS test adapter</v>
          </cell>
          <cell r="J289" t="str">
            <v>4.998.148.849</v>
          </cell>
          <cell r="K289" t="str">
            <v>Test adapter</v>
          </cell>
          <cell r="L289" t="str">
            <v>5A</v>
          </cell>
          <cell r="M289">
            <v>35.514399999999995</v>
          </cell>
          <cell r="N289">
            <v>37.29</v>
          </cell>
        </row>
        <row r="290">
          <cell r="I290" t="str">
            <v>FAS-ASD-DIAG</v>
          </cell>
          <cell r="J290" t="str">
            <v>F.01U.033.505</v>
          </cell>
          <cell r="K290" t="str">
            <v>Diagnostic cable incl. software DIAG 3</v>
          </cell>
          <cell r="L290" t="str">
            <v>5A</v>
          </cell>
          <cell r="M290">
            <v>763.36390000000006</v>
          </cell>
          <cell r="N290">
            <v>801.53</v>
          </cell>
        </row>
        <row r="291">
          <cell r="I291"/>
          <cell r="J291" t="str">
            <v/>
          </cell>
          <cell r="K291"/>
          <cell r="L291"/>
          <cell r="M291"/>
          <cell r="N291"/>
        </row>
        <row r="292">
          <cell r="I292" t="str">
            <v>FAS-ASD-AHC</v>
          </cell>
          <cell r="J292" t="str">
            <v>F.01U.029.727</v>
          </cell>
          <cell r="K292" t="str">
            <v>Aspiration hose for ceiling let through</v>
          </cell>
          <cell r="L292" t="str">
            <v>5A</v>
          </cell>
          <cell r="M292">
            <v>535.02320000000009</v>
          </cell>
          <cell r="N292">
            <v>561.77</v>
          </cell>
        </row>
        <row r="293">
          <cell r="I293" t="str">
            <v>FAS-ASD-CLT</v>
          </cell>
          <cell r="J293" t="str">
            <v>F.01U.029.725</v>
          </cell>
          <cell r="K293" t="str">
            <v>Ceiling let through</v>
          </cell>
          <cell r="L293" t="str">
            <v>5A</v>
          </cell>
          <cell r="M293">
            <v>18.200100000000003</v>
          </cell>
          <cell r="N293">
            <v>19.11</v>
          </cell>
        </row>
        <row r="294">
          <cell r="I294" t="str">
            <v>FAS-ASD-AR</v>
          </cell>
          <cell r="J294" t="str">
            <v>F.01U.029.724</v>
          </cell>
          <cell r="K294" t="str">
            <v>Aspiration Reduction</v>
          </cell>
          <cell r="L294" t="str">
            <v>5A</v>
          </cell>
          <cell r="M294">
            <v>6.6228999999999996</v>
          </cell>
          <cell r="N294">
            <v>6.95</v>
          </cell>
        </row>
        <row r="295">
          <cell r="I295" t="str">
            <v>FAS-ASD-F</v>
          </cell>
          <cell r="J295" t="str">
            <v>F.01U.029.722</v>
          </cell>
          <cell r="K295" t="str">
            <v>Flange</v>
          </cell>
          <cell r="L295" t="str">
            <v>5A</v>
          </cell>
          <cell r="M295">
            <v>46.885600000000004</v>
          </cell>
          <cell r="N295">
            <v>49.23</v>
          </cell>
        </row>
        <row r="296">
          <cell r="I296" t="str">
            <v>FAS-ASD-TRPG16</v>
          </cell>
          <cell r="J296" t="str">
            <v>F.01U.029.721</v>
          </cell>
          <cell r="K296" t="str">
            <v>Threaded ring, PG 16</v>
          </cell>
          <cell r="L296" t="str">
            <v>5A</v>
          </cell>
          <cell r="M296">
            <v>7.7250000000000005</v>
          </cell>
          <cell r="N296">
            <v>8.11</v>
          </cell>
        </row>
        <row r="297">
          <cell r="I297" t="str">
            <v>FAS-ASD-CSL</v>
          </cell>
          <cell r="J297" t="str">
            <v>F.01U.029.720</v>
          </cell>
          <cell r="K297" t="str">
            <v>Connection straight line</v>
          </cell>
          <cell r="L297" t="str">
            <v>5A</v>
          </cell>
          <cell r="M297">
            <v>6.6228999999999996</v>
          </cell>
          <cell r="N297">
            <v>6.95</v>
          </cell>
        </row>
        <row r="298">
          <cell r="I298" t="str">
            <v>FAS-ASD-PHF16</v>
          </cell>
          <cell r="J298" t="str">
            <v>F.01U.029.719</v>
          </cell>
          <cell r="K298" t="str">
            <v>Polywell hose flexible, PG 16</v>
          </cell>
          <cell r="L298" t="str">
            <v>5A</v>
          </cell>
          <cell r="M298">
            <v>413.6789</v>
          </cell>
          <cell r="N298">
            <v>434.36</v>
          </cell>
        </row>
        <row r="299">
          <cell r="I299" t="str">
            <v>FAS-ASD-3WT</v>
          </cell>
          <cell r="J299" t="str">
            <v>F.01U.029.718</v>
          </cell>
          <cell r="K299" t="str">
            <v>Three way tap</v>
          </cell>
          <cell r="L299" t="str">
            <v>5A</v>
          </cell>
          <cell r="M299">
            <v>193.05290000000002</v>
          </cell>
          <cell r="N299">
            <v>202.71</v>
          </cell>
        </row>
        <row r="300">
          <cell r="I300" t="str">
            <v>FAS-ASD-WS</v>
          </cell>
          <cell r="J300" t="str">
            <v>F.01U.029.717</v>
          </cell>
          <cell r="K300" t="str">
            <v>Water Separator</v>
          </cell>
          <cell r="L300" t="str">
            <v>5A</v>
          </cell>
          <cell r="M300">
            <v>496.4085</v>
          </cell>
          <cell r="N300">
            <v>521.23</v>
          </cell>
        </row>
        <row r="301">
          <cell r="I301" t="str">
            <v>FAS-ASD-DSB</v>
          </cell>
          <cell r="J301" t="str">
            <v>F.01U.029.716</v>
          </cell>
          <cell r="K301" t="str">
            <v>Detonation Safety barrier</v>
          </cell>
          <cell r="L301" t="str">
            <v>5A</v>
          </cell>
          <cell r="M301">
            <v>1985.634</v>
          </cell>
          <cell r="N301">
            <v>2084.92</v>
          </cell>
        </row>
        <row r="302">
          <cell r="I302" t="str">
            <v>FAS-ASD-RFL</v>
          </cell>
          <cell r="J302" t="str">
            <v>F.01U.029.715</v>
          </cell>
          <cell r="K302" t="str">
            <v>Replacement Filter Large</v>
          </cell>
          <cell r="L302" t="str">
            <v>5A</v>
          </cell>
          <cell r="M302">
            <v>39.716800000000006</v>
          </cell>
          <cell r="N302">
            <v>41.7</v>
          </cell>
        </row>
        <row r="303">
          <cell r="I303" t="str">
            <v>FAS-ASD-FL</v>
          </cell>
          <cell r="J303" t="str">
            <v>F.01U.029.714</v>
          </cell>
          <cell r="K303" t="str">
            <v>Filterbox Large</v>
          </cell>
          <cell r="L303" t="str">
            <v>5A</v>
          </cell>
          <cell r="M303">
            <v>198.5634</v>
          </cell>
          <cell r="N303">
            <v>208.49</v>
          </cell>
        </row>
        <row r="304">
          <cell r="I304"/>
          <cell r="J304" t="str">
            <v/>
          </cell>
          <cell r="K304"/>
          <cell r="L304"/>
          <cell r="M304"/>
          <cell r="N304"/>
        </row>
        <row r="305">
          <cell r="I305" t="str">
            <v>FIRERAY3000</v>
          </cell>
          <cell r="J305" t="str">
            <v>F.01U.290.195</v>
          </cell>
          <cell r="K305" t="str">
            <v>Fireray 3000 End-To-End Linear Beam</v>
          </cell>
          <cell r="L305" t="str">
            <v>5A</v>
          </cell>
          <cell r="M305">
            <v>1280.4100000000001</v>
          </cell>
          <cell r="N305">
            <v>1344.43</v>
          </cell>
        </row>
        <row r="306">
          <cell r="I306" t="str">
            <v>FIRERAY3000-HD</v>
          </cell>
          <cell r="J306" t="str">
            <v>F.01U.290.196</v>
          </cell>
          <cell r="K306" t="str">
            <v>Fireray 3000 additional Head</v>
          </cell>
          <cell r="L306" t="str">
            <v>5A</v>
          </cell>
          <cell r="M306">
            <v>1144.5</v>
          </cell>
          <cell r="N306">
            <v>1201.73</v>
          </cell>
        </row>
        <row r="307">
          <cell r="I307" t="str">
            <v>FIRERAY5000-EN</v>
          </cell>
          <cell r="J307" t="str">
            <v>F.01U.290.197</v>
          </cell>
          <cell r="K307" t="str">
            <v>Fireray 5000 Refl. linear beam detector</v>
          </cell>
          <cell r="L307" t="str">
            <v>5A</v>
          </cell>
          <cell r="M307">
            <v>1046.69</v>
          </cell>
          <cell r="N307">
            <v>1099.02</v>
          </cell>
        </row>
        <row r="308">
          <cell r="I308" t="str">
            <v>Fireray 50 RV</v>
          </cell>
          <cell r="J308" t="str">
            <v>4.998.142.205</v>
          </cell>
          <cell r="K308" t="str">
            <v xml:space="preserve">Fireray 50 RV, Linear smoke detector </v>
          </cell>
          <cell r="L308" t="str">
            <v>5A</v>
          </cell>
          <cell r="M308">
            <v>857.22</v>
          </cell>
          <cell r="N308">
            <v>900.08</v>
          </cell>
        </row>
        <row r="309">
          <cell r="I309" t="str">
            <v>Fireray 100 RV</v>
          </cell>
          <cell r="J309" t="str">
            <v>4.998.142.206</v>
          </cell>
          <cell r="K309" t="str">
            <v xml:space="preserve">Fireray 100 RV, Linear smoke detector </v>
          </cell>
          <cell r="L309" t="str">
            <v>5A</v>
          </cell>
          <cell r="M309">
            <v>1176.03</v>
          </cell>
          <cell r="N309">
            <v>1234.83</v>
          </cell>
        </row>
        <row r="310">
          <cell r="I310" t="str">
            <v>FRAY5000-HEAD-EN</v>
          </cell>
          <cell r="J310" t="str">
            <v>F.01U.143.247</v>
          </cell>
          <cell r="K310" t="str">
            <v>Additional head for FRAY5000-EN</v>
          </cell>
          <cell r="L310" t="str">
            <v>5A</v>
          </cell>
          <cell r="M310">
            <v>833.31</v>
          </cell>
          <cell r="N310">
            <v>874.98</v>
          </cell>
        </row>
        <row r="311">
          <cell r="I311" t="str">
            <v>FRAY5000-LR-KIT</v>
          </cell>
          <cell r="J311" t="str">
            <v>F.01U.083.264</v>
          </cell>
          <cell r="K311" t="str">
            <v>Fireray5000 long range kit 50m extension</v>
          </cell>
          <cell r="L311" t="str">
            <v>5A</v>
          </cell>
          <cell r="M311">
            <v>248.97</v>
          </cell>
          <cell r="N311">
            <v>261.42</v>
          </cell>
        </row>
        <row r="312">
          <cell r="I312" t="str">
            <v>FRAY5000-BR</v>
          </cell>
          <cell r="J312" t="str">
            <v>F.01U.098.240</v>
          </cell>
          <cell r="K312" t="str">
            <v>Universal Bracket Accessory for Fray5000</v>
          </cell>
          <cell r="L312" t="str">
            <v>5A</v>
          </cell>
          <cell r="M312">
            <v>249.53</v>
          </cell>
          <cell r="N312">
            <v>262.01</v>
          </cell>
        </row>
        <row r="313">
          <cell r="I313" t="str">
            <v>FRAY5000-4PRISM</v>
          </cell>
          <cell r="J313" t="str">
            <v>F.01U.098.241</v>
          </cell>
          <cell r="K313" t="str">
            <v>Prism Plate for  4 prism</v>
          </cell>
          <cell r="L313" t="str">
            <v>5A</v>
          </cell>
          <cell r="M313">
            <v>157.94999999999999</v>
          </cell>
          <cell r="N313">
            <v>165.85</v>
          </cell>
        </row>
        <row r="314">
          <cell r="I314" t="str">
            <v>FRAY5000-1PRISM</v>
          </cell>
          <cell r="J314" t="str">
            <v>F.01U.098.242</v>
          </cell>
          <cell r="K314" t="str">
            <v>Prism Plate for 1 Prism</v>
          </cell>
          <cell r="L314" t="str">
            <v>5A</v>
          </cell>
          <cell r="M314">
            <v>138.19999999999999</v>
          </cell>
          <cell r="N314">
            <v>145.11000000000001</v>
          </cell>
        </row>
        <row r="315">
          <cell r="I315"/>
          <cell r="J315" t="str">
            <v/>
          </cell>
          <cell r="K315"/>
          <cell r="L315"/>
          <cell r="M315"/>
          <cell r="N315"/>
        </row>
        <row r="316">
          <cell r="I316" t="str">
            <v>FCS-LHD-2EN</v>
          </cell>
          <cell r="J316" t="str">
            <v>F.01U.393.476</v>
          </cell>
          <cell r="K316" t="str">
            <v>Linear heat detector, VdS</v>
          </cell>
          <cell r="L316" t="str">
            <v>5A</v>
          </cell>
          <cell r="M316">
            <v>2807.84</v>
          </cell>
          <cell r="N316">
            <v>2948.23</v>
          </cell>
        </row>
        <row r="317">
          <cell r="I317" t="str">
            <v>FCS-LHDSC-EN</v>
          </cell>
          <cell r="J317" t="str">
            <v>F.01U.393.512</v>
          </cell>
          <cell r="K317" t="str">
            <v>Sensor cable PVC, VdS (red)</v>
          </cell>
          <cell r="L317" t="str">
            <v>5A</v>
          </cell>
          <cell r="M317">
            <v>14.19</v>
          </cell>
          <cell r="N317">
            <v>14.9</v>
          </cell>
        </row>
        <row r="318">
          <cell r="I318" t="str">
            <v>FCS-LHD2EN-EOL</v>
          </cell>
          <cell r="J318" t="str">
            <v>F.01U.395.477</v>
          </cell>
          <cell r="K318" t="str">
            <v>End-of-line module, VdS</v>
          </cell>
          <cell r="L318" t="str">
            <v>5A</v>
          </cell>
          <cell r="M318">
            <v>389.44</v>
          </cell>
          <cell r="N318">
            <v>408.91</v>
          </cell>
        </row>
        <row r="319">
          <cell r="I319" t="str">
            <v>FCS-LHD2EN-CONN</v>
          </cell>
          <cell r="J319" t="str">
            <v>F.01U.395.478</v>
          </cell>
          <cell r="K319" t="str">
            <v>Connection module, VdS</v>
          </cell>
          <cell r="L319" t="str">
            <v>5A</v>
          </cell>
          <cell r="M319">
            <v>750</v>
          </cell>
          <cell r="N319">
            <v>787.5</v>
          </cell>
        </row>
        <row r="320">
          <cell r="I320" t="str">
            <v>FCS-LHD2EN-FIX</v>
          </cell>
          <cell r="J320" t="str">
            <v>F.01U.398.503</v>
          </cell>
          <cell r="K320" t="str">
            <v>Fixing base, 20mm</v>
          </cell>
          <cell r="L320" t="str">
            <v>5A</v>
          </cell>
          <cell r="M320">
            <v>216.34</v>
          </cell>
          <cell r="N320">
            <v>227.16</v>
          </cell>
        </row>
        <row r="321">
          <cell r="I321" t="str">
            <v>FCS-LHD2EN-DOW</v>
          </cell>
          <cell r="J321" t="str">
            <v>F.01U.398.504</v>
          </cell>
          <cell r="K321" t="str">
            <v>Dowel collar</v>
          </cell>
          <cell r="L321" t="str">
            <v>5A</v>
          </cell>
          <cell r="M321">
            <v>110.56</v>
          </cell>
          <cell r="N321">
            <v>116.09</v>
          </cell>
        </row>
        <row r="322">
          <cell r="I322" t="str">
            <v>FCS-LHD-2</v>
          </cell>
          <cell r="J322" t="str">
            <v>F.01U.332.846</v>
          </cell>
          <cell r="K322" t="str">
            <v>Linear Heat Detector, laptop program.</v>
          </cell>
          <cell r="L322" t="str">
            <v>5A</v>
          </cell>
          <cell r="M322">
            <v>2549.25</v>
          </cell>
          <cell r="N322">
            <v>2676.71</v>
          </cell>
        </row>
        <row r="323">
          <cell r="I323" t="str">
            <v>FCS-LHDSC-PVC</v>
          </cell>
          <cell r="J323" t="str">
            <v>F.01U.332.847</v>
          </cell>
          <cell r="K323" t="str">
            <v>Sensor cable PVC, red</v>
          </cell>
          <cell r="L323" t="str">
            <v>5A</v>
          </cell>
          <cell r="M323">
            <v>12.6175</v>
          </cell>
          <cell r="N323">
            <v>13.25</v>
          </cell>
        </row>
        <row r="324">
          <cell r="I324" t="str">
            <v>FCS-LHDSC-NYLON</v>
          </cell>
          <cell r="J324" t="str">
            <v>F.01U.333.095</v>
          </cell>
          <cell r="K324" t="str">
            <v>Sensor cable nylon, black</v>
          </cell>
          <cell r="L324" t="str">
            <v>5A</v>
          </cell>
          <cell r="M324">
            <v>14.1625</v>
          </cell>
          <cell r="N324">
            <v>14.87</v>
          </cell>
        </row>
        <row r="325">
          <cell r="I325" t="str">
            <v>FCS-LHDSC-POLY</v>
          </cell>
          <cell r="J325" t="str">
            <v>F.01U.333.096</v>
          </cell>
          <cell r="K325" t="str">
            <v>Sensor cable polypropylene</v>
          </cell>
          <cell r="L325" t="str">
            <v>5A</v>
          </cell>
          <cell r="M325">
            <v>17.510000000000002</v>
          </cell>
          <cell r="N325">
            <v>18.39</v>
          </cell>
        </row>
        <row r="326">
          <cell r="I326" t="str">
            <v>FCS-LHDSC-STEEL</v>
          </cell>
          <cell r="J326" t="str">
            <v>F.01U.333.097</v>
          </cell>
          <cell r="K326" t="str">
            <v>Sensor cable nylon and stainl. steel braid</v>
          </cell>
          <cell r="L326" t="str">
            <v>5A</v>
          </cell>
          <cell r="M326">
            <v>34.350500000000004</v>
          </cell>
          <cell r="N326">
            <v>36.07</v>
          </cell>
        </row>
        <row r="327">
          <cell r="I327" t="str">
            <v>FCS-LWM-1</v>
          </cell>
          <cell r="J327" t="str">
            <v>F.01U.026.138</v>
          </cell>
          <cell r="K327" t="str">
            <v>Linear heat detector</v>
          </cell>
          <cell r="L327" t="str">
            <v>5A</v>
          </cell>
          <cell r="M327">
            <v>1763.5351000000001</v>
          </cell>
          <cell r="N327">
            <v>1851.71</v>
          </cell>
        </row>
        <row r="328">
          <cell r="I328" t="str">
            <v>LHD4-SC-BLUE</v>
          </cell>
          <cell r="J328" t="str">
            <v>2.799.330.836</v>
          </cell>
          <cell r="K328" t="str">
            <v>Blue sensor cable LHD 4, for high humidity use</v>
          </cell>
          <cell r="L328" t="str">
            <v>5A</v>
          </cell>
          <cell r="M328">
            <v>10.1455</v>
          </cell>
          <cell r="N328">
            <v>10.65</v>
          </cell>
        </row>
        <row r="329">
          <cell r="I329" t="str">
            <v>LHD4-SC-BLACK</v>
          </cell>
          <cell r="J329" t="str">
            <v>2.799.330.837</v>
          </cell>
          <cell r="K329" t="str">
            <v xml:space="preserve">cable for LHD 4, black, with nylon cover </v>
          </cell>
          <cell r="L329" t="str">
            <v>5A</v>
          </cell>
          <cell r="M329">
            <v>15.892900000000001</v>
          </cell>
          <cell r="N329">
            <v>16.690000000000001</v>
          </cell>
        </row>
        <row r="330">
          <cell r="I330" t="str">
            <v>LHD4-SC-STEEL</v>
          </cell>
          <cell r="J330" t="str">
            <v>2.799.330.838</v>
          </cell>
          <cell r="K330" t="str">
            <v>cable for LHD 4, black, with steel cover</v>
          </cell>
          <cell r="L330" t="str">
            <v>5A</v>
          </cell>
          <cell r="M330">
            <v>44.681400000000004</v>
          </cell>
          <cell r="N330">
            <v>46.92</v>
          </cell>
        </row>
        <row r="331">
          <cell r="I331" t="str">
            <v>LHD4-terminal</v>
          </cell>
          <cell r="J331">
            <v>2799330833</v>
          </cell>
          <cell r="K331" t="str">
            <v>termination connector</v>
          </cell>
          <cell r="L331" t="str">
            <v>5A</v>
          </cell>
          <cell r="M331">
            <v>14.327300000000001</v>
          </cell>
          <cell r="N331">
            <v>15.04</v>
          </cell>
        </row>
        <row r="332">
          <cell r="I332" t="str">
            <v>LHD4-connector</v>
          </cell>
          <cell r="J332" t="str">
            <v>2.799.330.834</v>
          </cell>
          <cell r="K332" t="str">
            <v>intermediate connector</v>
          </cell>
          <cell r="L332" t="str">
            <v>5A</v>
          </cell>
          <cell r="M332">
            <v>11.803800000000001</v>
          </cell>
          <cell r="N332">
            <v>12.39</v>
          </cell>
        </row>
        <row r="333">
          <cell r="I333"/>
          <cell r="J333" t="str">
            <v/>
          </cell>
          <cell r="K333"/>
          <cell r="L333"/>
          <cell r="M333"/>
          <cell r="N333"/>
        </row>
        <row r="334">
          <cell r="I334" t="str">
            <v>FAD-420-HS-EN</v>
          </cell>
          <cell r="J334" t="str">
            <v>F.01U.029.411</v>
          </cell>
          <cell r="K334" t="str">
            <v>Air sampling housing with MS400 base</v>
          </cell>
          <cell r="L334" t="str">
            <v>5A</v>
          </cell>
          <cell r="M334">
            <v>181.79500000000002</v>
          </cell>
          <cell r="N334">
            <v>190.88</v>
          </cell>
        </row>
        <row r="335">
          <cell r="I335" t="str">
            <v>FAD-425-O-R</v>
          </cell>
          <cell r="J335" t="str">
            <v xml:space="preserve">F.01U.308.231 </v>
          </cell>
          <cell r="K335" t="str">
            <v>Detector for use in air sampling housing</v>
          </cell>
          <cell r="L335" t="str">
            <v>5A</v>
          </cell>
          <cell r="M335">
            <v>90.948999999999998</v>
          </cell>
          <cell r="N335">
            <v>95.5</v>
          </cell>
        </row>
        <row r="336">
          <cell r="I336" t="str">
            <v>D344-1.5</v>
          </cell>
          <cell r="J336" t="str">
            <v>F.01U.029.219</v>
          </cell>
          <cell r="K336" t="str">
            <v>DUCT SAMPLE TUBE 1.5 FEET</v>
          </cell>
          <cell r="L336" t="str">
            <v>5A</v>
          </cell>
          <cell r="M336">
            <v>18.756300000000003</v>
          </cell>
          <cell r="N336">
            <v>19.690000000000001</v>
          </cell>
        </row>
        <row r="337">
          <cell r="I337" t="str">
            <v>D344-3</v>
          </cell>
          <cell r="J337" t="str">
            <v>F.01U.029.175</v>
          </cell>
          <cell r="K337" t="str">
            <v>DUCT SAMPLE TUBE 3 FOOT</v>
          </cell>
          <cell r="L337" t="str">
            <v>5A</v>
          </cell>
          <cell r="M337">
            <v>36.400200000000005</v>
          </cell>
          <cell r="N337">
            <v>38.22</v>
          </cell>
        </row>
        <row r="338">
          <cell r="I338" t="str">
            <v>D344-5</v>
          </cell>
          <cell r="J338" t="str">
            <v>F.01U.029.174</v>
          </cell>
          <cell r="K338" t="str">
            <v>SAMPLE TUBE 5FT (DS290)</v>
          </cell>
          <cell r="L338" t="str">
            <v>5A</v>
          </cell>
          <cell r="M338">
            <v>60.677299999999995</v>
          </cell>
          <cell r="N338">
            <v>63.71</v>
          </cell>
        </row>
        <row r="339">
          <cell r="I339" t="str">
            <v>D344-TF</v>
          </cell>
          <cell r="J339" t="str">
            <v>4.998.137.961</v>
          </cell>
          <cell r="K339" t="str">
            <v>DUCT TUBE FILTERS 20/PK</v>
          </cell>
          <cell r="L339" t="str">
            <v>5A</v>
          </cell>
          <cell r="M339">
            <v>44.125200000000007</v>
          </cell>
          <cell r="N339">
            <v>46.33</v>
          </cell>
        </row>
        <row r="340">
          <cell r="I340" t="str">
            <v>FAD-RB-DIBT</v>
          </cell>
          <cell r="J340" t="str">
            <v>F.01U.029.619</v>
          </cell>
          <cell r="K340" t="str">
            <v>Relay board for DIBT application</v>
          </cell>
          <cell r="L340" t="str">
            <v>5A</v>
          </cell>
          <cell r="M340">
            <v>39.768300000000004</v>
          </cell>
          <cell r="N340">
            <v>41.76</v>
          </cell>
        </row>
        <row r="341">
          <cell r="I341"/>
          <cell r="J341" t="str">
            <v/>
          </cell>
          <cell r="K341"/>
          <cell r="L341"/>
          <cell r="M341"/>
          <cell r="N341"/>
        </row>
        <row r="342">
          <cell r="I342" t="str">
            <v>016589</v>
          </cell>
          <cell r="J342" t="str">
            <v>F.01U.279.762</v>
          </cell>
          <cell r="K342" t="str">
            <v>IR3 Flame Detector</v>
          </cell>
          <cell r="L342" t="str">
            <v>5A</v>
          </cell>
          <cell r="M342">
            <v>3494.14</v>
          </cell>
          <cell r="N342">
            <v>3668.85</v>
          </cell>
        </row>
        <row r="343">
          <cell r="I343" t="str">
            <v>007127</v>
          </cell>
          <cell r="J343" t="str">
            <v>F.01U.279.880</v>
          </cell>
          <cell r="K343" t="str">
            <v>Mounting Bracket Flame Detector</v>
          </cell>
          <cell r="L343" t="str">
            <v>5A</v>
          </cell>
          <cell r="M343">
            <v>228.4</v>
          </cell>
          <cell r="N343">
            <v>239.82</v>
          </cell>
        </row>
        <row r="344">
          <cell r="I344" t="str">
            <v>016091</v>
          </cell>
          <cell r="J344" t="str">
            <v>F.01U.279.881</v>
          </cell>
          <cell r="K344" t="str">
            <v>Portable Flame Detector Test Unit</v>
          </cell>
          <cell r="L344" t="str">
            <v>5A</v>
          </cell>
          <cell r="M344">
            <v>5283.95</v>
          </cell>
          <cell r="N344">
            <v>5548.15</v>
          </cell>
        </row>
        <row r="345">
          <cell r="I345"/>
          <cell r="J345" t="str">
            <v/>
          </cell>
          <cell r="K345"/>
          <cell r="L345"/>
          <cell r="M345"/>
          <cell r="N345"/>
        </row>
        <row r="346">
          <cell r="I346" t="str">
            <v>FMC-210-DM-G-R</v>
          </cell>
          <cell r="J346" t="str">
            <v>F.01U.011.956</v>
          </cell>
          <cell r="K346" t="str">
            <v>FMC-210-DM-G-R MCP LSN indoor red</v>
          </cell>
          <cell r="L346" t="str">
            <v>5A</v>
          </cell>
          <cell r="M346">
            <v>51.5</v>
          </cell>
          <cell r="N346">
            <v>54.08</v>
          </cell>
        </row>
        <row r="347">
          <cell r="I347" t="str">
            <v>FMC-210-DM-H-R</v>
          </cell>
          <cell r="J347" t="str">
            <v>F.01U.011.958</v>
          </cell>
          <cell r="K347" t="str">
            <v>FMC-210-DM-H-R MCP LSN outdoor red</v>
          </cell>
          <cell r="L347" t="str">
            <v>5A</v>
          </cell>
          <cell r="M347">
            <v>128.72999999999999</v>
          </cell>
          <cell r="N347">
            <v>135.16999999999999</v>
          </cell>
        </row>
        <row r="348">
          <cell r="I348" t="str">
            <v>FMC-210-DM-G-B</v>
          </cell>
          <cell r="J348" t="str">
            <v>F.01U.011.959</v>
          </cell>
          <cell r="K348" t="str">
            <v>FMC-210-DM-G-B MCP LSN Indoor blue</v>
          </cell>
          <cell r="L348" t="str">
            <v>5A</v>
          </cell>
          <cell r="M348">
            <v>51.5</v>
          </cell>
          <cell r="N348">
            <v>54.08</v>
          </cell>
        </row>
        <row r="349">
          <cell r="I349" t="str">
            <v>FMC-210-DM-H-B</v>
          </cell>
          <cell r="J349" t="str">
            <v>F.01U.011.960</v>
          </cell>
          <cell r="K349" t="str">
            <v>FMC-210-DM-H-B MCP LSN outdoor blue</v>
          </cell>
          <cell r="L349" t="str">
            <v>5A</v>
          </cell>
          <cell r="M349">
            <v>128.72999999999999</v>
          </cell>
          <cell r="N349">
            <v>135.16999999999999</v>
          </cell>
        </row>
        <row r="350">
          <cell r="I350" t="str">
            <v>FMC-210-DM-G-Y</v>
          </cell>
          <cell r="J350" t="str">
            <v>F.01U.011.961</v>
          </cell>
          <cell r="K350" t="str">
            <v>FMC-210-DM-G-Y MCP LSN indoor yellow</v>
          </cell>
          <cell r="L350" t="str">
            <v>5A</v>
          </cell>
          <cell r="M350">
            <v>51.5</v>
          </cell>
          <cell r="N350">
            <v>54.08</v>
          </cell>
        </row>
        <row r="351">
          <cell r="I351" t="str">
            <v>FMC-210-SM-G-R</v>
          </cell>
          <cell r="J351" t="str">
            <v>F.01U.011.962</v>
          </cell>
          <cell r="K351" t="str">
            <v>FMC-210-SM-G-R single action indoor red</v>
          </cell>
          <cell r="L351" t="str">
            <v>5A</v>
          </cell>
          <cell r="M351">
            <v>53.68</v>
          </cell>
          <cell r="N351">
            <v>56.36</v>
          </cell>
        </row>
        <row r="352">
          <cell r="I352" t="str">
            <v>FMC-210-SM-G-B</v>
          </cell>
          <cell r="J352" t="str">
            <v>F.01U.027.317</v>
          </cell>
          <cell r="K352" t="str">
            <v>FMC-210-SM-G-B single action indoor blue</v>
          </cell>
          <cell r="L352" t="str">
            <v>5A</v>
          </cell>
          <cell r="M352">
            <v>53.68</v>
          </cell>
          <cell r="N352">
            <v>56.36</v>
          </cell>
        </row>
        <row r="353">
          <cell r="I353" t="str">
            <v>FMC-210-DM-G-GR</v>
          </cell>
          <cell r="J353" t="str">
            <v>F.01U.328.502</v>
          </cell>
          <cell r="K353" t="str">
            <v>FMC-210-DM-G-GR MCP LSN Indoor green</v>
          </cell>
          <cell r="L353" t="str">
            <v>5A</v>
          </cell>
          <cell r="M353">
            <v>51.5</v>
          </cell>
          <cell r="N353">
            <v>54.08</v>
          </cell>
        </row>
        <row r="354">
          <cell r="I354" t="str">
            <v>FMC-420RW-GSGRD</v>
          </cell>
          <cell r="J354" t="str">
            <v>F.01U.012.781</v>
          </cell>
          <cell r="K354" t="str">
            <v>MCP_LSNi_INDOOR_SURFACE_GLASS_RED</v>
          </cell>
          <cell r="L354" t="str">
            <v>5A</v>
          </cell>
          <cell r="M354">
            <v>60.39</v>
          </cell>
          <cell r="N354">
            <v>63.41</v>
          </cell>
        </row>
        <row r="355">
          <cell r="I355" t="str">
            <v>FMC-420RW-GSRRD</v>
          </cell>
          <cell r="J355" t="str">
            <v>F.01U.012.782</v>
          </cell>
          <cell r="K355" t="str">
            <v>MCP_LSNi_INDOOR_SURFMT_RESET_RED</v>
          </cell>
          <cell r="L355" t="str">
            <v>5A</v>
          </cell>
          <cell r="M355">
            <v>60.39</v>
          </cell>
          <cell r="N355">
            <v>63.41</v>
          </cell>
        </row>
        <row r="356">
          <cell r="I356" t="str">
            <v>FMC-420RW-GFGRD</v>
          </cell>
          <cell r="J356" t="str">
            <v>F.01U.012.783</v>
          </cell>
          <cell r="K356" t="str">
            <v>MCP_LSNi_INDOOR_FLUSHMOUNT_GLASS_RED</v>
          </cell>
          <cell r="L356" t="str">
            <v>5A</v>
          </cell>
          <cell r="M356">
            <v>60.39</v>
          </cell>
          <cell r="N356">
            <v>63.41</v>
          </cell>
        </row>
        <row r="357">
          <cell r="I357" t="str">
            <v>FMC-420RW-GFRRD</v>
          </cell>
          <cell r="J357" t="str">
            <v>F.01U.012.784</v>
          </cell>
          <cell r="K357" t="str">
            <v>MCP_LSNi_INDOOR_FLUSHMOUNT_RESET_RED</v>
          </cell>
          <cell r="L357" t="str">
            <v>5A</v>
          </cell>
          <cell r="M357">
            <v>60.39</v>
          </cell>
          <cell r="N357">
            <v>63.41</v>
          </cell>
        </row>
        <row r="358">
          <cell r="I358" t="str">
            <v>FMC-420RW-GSGBU</v>
          </cell>
          <cell r="J358" t="str">
            <v>F.01U.012.707</v>
          </cell>
          <cell r="K358" t="str">
            <v>MCP_LSNi_INDOOR_SURFMT_GLASS_BLUE</v>
          </cell>
          <cell r="L358" t="str">
            <v>5A</v>
          </cell>
          <cell r="M358">
            <v>60.39</v>
          </cell>
          <cell r="N358">
            <v>63.41</v>
          </cell>
        </row>
        <row r="359">
          <cell r="I359" t="str">
            <v>FMC-420RW-GSRBU</v>
          </cell>
          <cell r="J359" t="str">
            <v>F.01U.012.708</v>
          </cell>
          <cell r="K359" t="str">
            <v>MCP_LSNi_INDOOR_SURFMT_RESET_BLUE</v>
          </cell>
          <cell r="L359" t="str">
            <v>5A</v>
          </cell>
          <cell r="M359">
            <v>60.39</v>
          </cell>
          <cell r="N359">
            <v>63.41</v>
          </cell>
        </row>
        <row r="360">
          <cell r="I360" t="str">
            <v>FMC-420RW-GSGYE</v>
          </cell>
          <cell r="J360" t="str">
            <v>F.01U.012.787</v>
          </cell>
          <cell r="K360" t="str">
            <v>MCP_LSNi_INDOOR_SURFMT_GLASS_YEL</v>
          </cell>
          <cell r="L360" t="str">
            <v>5A</v>
          </cell>
          <cell r="M360">
            <v>60.39</v>
          </cell>
          <cell r="N360">
            <v>63.41</v>
          </cell>
        </row>
        <row r="361">
          <cell r="I361" t="str">
            <v>FMC-420RW-GSRYE</v>
          </cell>
          <cell r="J361" t="str">
            <v>F.01U.012.788</v>
          </cell>
          <cell r="K361" t="str">
            <v>MCP_LSNi_INDOOR_SURFMT_RESET_YEL</v>
          </cell>
          <cell r="L361" t="str">
            <v>5A</v>
          </cell>
          <cell r="M361">
            <v>60.39</v>
          </cell>
          <cell r="N361">
            <v>63.41</v>
          </cell>
        </row>
        <row r="362">
          <cell r="I362" t="str">
            <v>FMC-420RW-HSGRD</v>
          </cell>
          <cell r="J362" t="str">
            <v>F.01U.012.709</v>
          </cell>
          <cell r="K362" t="str">
            <v>MCP LSNi, Outdoor (H), Surface mounted, Glass, Red</v>
          </cell>
          <cell r="L362" t="str">
            <v>5A</v>
          </cell>
          <cell r="M362">
            <v>198.84</v>
          </cell>
          <cell r="N362">
            <v>208.78</v>
          </cell>
        </row>
        <row r="363">
          <cell r="I363" t="str">
            <v>FMC-420RW-HSRRD</v>
          </cell>
          <cell r="J363" t="str">
            <v>F.01U.012.780</v>
          </cell>
          <cell r="K363" t="str">
            <v>MCP LSNi, Outdoor (H), Surface mounted, Resettable, Red</v>
          </cell>
          <cell r="L363" t="str">
            <v>5A</v>
          </cell>
          <cell r="M363">
            <v>198.84</v>
          </cell>
          <cell r="N363">
            <v>208.78</v>
          </cell>
        </row>
        <row r="364">
          <cell r="I364" t="str">
            <v>FMC-420IS-GSRRD</v>
          </cell>
          <cell r="J364" t="str">
            <v>F.01U.249.820</v>
          </cell>
          <cell r="K364" t="str">
            <v>Manual call point resettable red, Israel</v>
          </cell>
          <cell r="L364" t="str">
            <v>5A</v>
          </cell>
          <cell r="M364">
            <v>59.74</v>
          </cell>
          <cell r="N364">
            <v>62.73</v>
          </cell>
        </row>
        <row r="365">
          <cell r="I365"/>
          <cell r="J365" t="str">
            <v/>
          </cell>
          <cell r="K365"/>
          <cell r="L365"/>
          <cell r="M365"/>
          <cell r="N365"/>
        </row>
        <row r="366">
          <cell r="I366" t="str">
            <v>FMC-120-DKM-G-R</v>
          </cell>
          <cell r="J366" t="str">
            <v>F.01U.011.951</v>
          </cell>
          <cell r="K366" t="str">
            <v>FMC-120-DKM-G-R MCP conv indoor red</v>
          </cell>
          <cell r="L366" t="str">
            <v>5A</v>
          </cell>
          <cell r="M366">
            <v>33.94</v>
          </cell>
          <cell r="N366">
            <v>35.64</v>
          </cell>
        </row>
        <row r="367">
          <cell r="I367" t="str">
            <v>FMC-120-DKM-H-R</v>
          </cell>
          <cell r="J367" t="str">
            <v>F.01U.011.952</v>
          </cell>
          <cell r="K367" t="str">
            <v>FMC-120-DKM-H-R MCP conv outdoor red</v>
          </cell>
          <cell r="L367" t="str">
            <v>5A</v>
          </cell>
          <cell r="M367">
            <v>85.43</v>
          </cell>
          <cell r="N367">
            <v>89.7</v>
          </cell>
        </row>
        <row r="368">
          <cell r="I368" t="str">
            <v>FMC-120-DKM-G-B</v>
          </cell>
          <cell r="J368" t="str">
            <v>F.01U.011.953</v>
          </cell>
          <cell r="K368" t="str">
            <v>FMC-120-DKM-G-B MCP conv Indoor blue</v>
          </cell>
          <cell r="L368" t="str">
            <v>5A</v>
          </cell>
          <cell r="M368">
            <v>33.94</v>
          </cell>
          <cell r="N368">
            <v>35.64</v>
          </cell>
        </row>
        <row r="369">
          <cell r="I369" t="str">
            <v>FMC-120-DKM-H-B</v>
          </cell>
          <cell r="J369" t="str">
            <v>F.01U.011.954</v>
          </cell>
          <cell r="K369" t="str">
            <v>FMC-120-DKM-H-B MCP conv Outdoor blue</v>
          </cell>
          <cell r="L369" t="str">
            <v>5A</v>
          </cell>
          <cell r="M369">
            <v>85.43</v>
          </cell>
          <cell r="N369">
            <v>89.7</v>
          </cell>
        </row>
        <row r="370">
          <cell r="I370" t="str">
            <v>FMC-120-EST-G-B</v>
          </cell>
          <cell r="J370" t="str">
            <v>F.01U.012.763</v>
          </cell>
          <cell r="K370" t="str">
            <v>FMC-120-EST-G-B Stop dev. indoor, blue</v>
          </cell>
          <cell r="L370" t="str">
            <v>5A</v>
          </cell>
          <cell r="M370">
            <v>51.14</v>
          </cell>
          <cell r="N370">
            <v>53.7</v>
          </cell>
        </row>
        <row r="371">
          <cell r="I371" t="str">
            <v>FMC-120-DKM-G-Y</v>
          </cell>
          <cell r="J371" t="str">
            <v>F.01U.011.955</v>
          </cell>
          <cell r="K371" t="str">
            <v>FMC-120-DKM-G-Y MCP conv Indoor yellow</v>
          </cell>
          <cell r="L371" t="str">
            <v>5A</v>
          </cell>
          <cell r="M371">
            <v>33.94</v>
          </cell>
          <cell r="N371">
            <v>35.64</v>
          </cell>
        </row>
        <row r="372">
          <cell r="I372" t="str">
            <v>FMC-300RW-GSGRD</v>
          </cell>
          <cell r="J372" t="str">
            <v>F.01U.012.771</v>
          </cell>
          <cell r="K372" t="str">
            <v>MCP_CONV_820_INDOOR_SURFMT_GLASS_RED</v>
          </cell>
          <cell r="L372" t="str">
            <v>5A</v>
          </cell>
          <cell r="M372">
            <v>31.24</v>
          </cell>
          <cell r="N372">
            <v>32.799999999999997</v>
          </cell>
        </row>
        <row r="373">
          <cell r="I373" t="str">
            <v>FMC-300RW-GSRRD</v>
          </cell>
          <cell r="J373" t="str">
            <v>F.01U.012.777</v>
          </cell>
          <cell r="K373" t="str">
            <v>MCP_CONV_820_INDOOR_SURFMT_RESET_RED</v>
          </cell>
          <cell r="L373" t="str">
            <v>5A</v>
          </cell>
          <cell r="M373">
            <v>31.24</v>
          </cell>
          <cell r="N373">
            <v>32.799999999999997</v>
          </cell>
        </row>
        <row r="374">
          <cell r="I374" t="str">
            <v>FMC-300RW-GSGBU</v>
          </cell>
          <cell r="J374" t="str">
            <v>F.01U.012.724</v>
          </cell>
          <cell r="K374" t="str">
            <v>MCP_CONV_820_INDOOR_SURFMT_GLASS_BLUE</v>
          </cell>
          <cell r="L374" t="str">
            <v>5A</v>
          </cell>
          <cell r="M374">
            <v>31.24</v>
          </cell>
          <cell r="N374">
            <v>32.799999999999997</v>
          </cell>
        </row>
        <row r="375">
          <cell r="I375" t="str">
            <v>FMC-300RW-GSRBU</v>
          </cell>
          <cell r="J375" t="str">
            <v>F.01U.012.770</v>
          </cell>
          <cell r="K375" t="str">
            <v>MCP_CONV_820_INDOOR_SURFMT_RESET_BLUE</v>
          </cell>
          <cell r="L375" t="str">
            <v>5A</v>
          </cell>
          <cell r="M375">
            <v>31.24</v>
          </cell>
          <cell r="N375">
            <v>32.799999999999997</v>
          </cell>
        </row>
        <row r="376">
          <cell r="I376" t="str">
            <v>FMC-300RW-GSGYE</v>
          </cell>
          <cell r="J376" t="str">
            <v>F.01U.012.778</v>
          </cell>
          <cell r="K376" t="str">
            <v>MCP_CONV_820_INDOOR_SURFMT_GLASS_YEL</v>
          </cell>
          <cell r="L376" t="str">
            <v>5A</v>
          </cell>
          <cell r="M376">
            <v>31.24</v>
          </cell>
          <cell r="N376">
            <v>32.799999999999997</v>
          </cell>
        </row>
        <row r="377">
          <cell r="I377" t="str">
            <v>FMC-300RW-GSRYE</v>
          </cell>
          <cell r="J377" t="str">
            <v>F.01U.012.779</v>
          </cell>
          <cell r="K377" t="str">
            <v>MCP_CONV_820_INDOOR_SURFMT_RESET_YEL</v>
          </cell>
          <cell r="L377" t="str">
            <v>5A</v>
          </cell>
          <cell r="M377">
            <v>31.24</v>
          </cell>
          <cell r="N377">
            <v>32.799999999999997</v>
          </cell>
        </row>
        <row r="378">
          <cell r="I378"/>
          <cell r="J378" t="str">
            <v/>
          </cell>
          <cell r="K378"/>
          <cell r="L378"/>
          <cell r="M378"/>
          <cell r="N378"/>
        </row>
        <row r="379">
          <cell r="I379" t="str">
            <v>DKM 2014/2-ex-UGM</v>
          </cell>
          <cell r="J379" t="str">
            <v>4.998.010.934</v>
          </cell>
          <cell r="K379" t="str">
            <v>Ex DKM Type K f UGM-GLT conv manual call point</v>
          </cell>
          <cell r="L379" t="str">
            <v>5A</v>
          </cell>
          <cell r="M379">
            <v>1135.8399999999999</v>
          </cell>
          <cell r="N379">
            <v>1192.6300000000001</v>
          </cell>
        </row>
        <row r="380">
          <cell r="I380" t="str">
            <v>DKM 2014/2-ex</v>
          </cell>
          <cell r="J380" t="str">
            <v>4.998.010.933</v>
          </cell>
          <cell r="K380" t="str">
            <v>double action button, form K, red</v>
          </cell>
          <cell r="L380" t="str">
            <v>5A</v>
          </cell>
          <cell r="M380">
            <v>951.86</v>
          </cell>
          <cell r="N380">
            <v>999.45</v>
          </cell>
        </row>
        <row r="381">
          <cell r="I381" t="str">
            <v>FMX-7743.0.0500</v>
          </cell>
          <cell r="J381">
            <v>2799290160</v>
          </cell>
          <cell r="K381" t="str">
            <v>Key type 774300500 for type K call points</v>
          </cell>
          <cell r="L381" t="str">
            <v>5A</v>
          </cell>
          <cell r="M381">
            <v>30.01</v>
          </cell>
          <cell r="N381">
            <v>31.51</v>
          </cell>
        </row>
        <row r="382">
          <cell r="I382" t="str">
            <v>DM1103B-Ex</v>
          </cell>
          <cell r="J382" t="str">
            <v>4.998.112.084</v>
          </cell>
          <cell r="K382" t="str">
            <v>DM 1103B-EXP, manual call point, double action, red, connect to ex-barrier SB3</v>
          </cell>
          <cell r="L382" t="str">
            <v>5A</v>
          </cell>
          <cell r="M382">
            <v>339.49</v>
          </cell>
          <cell r="N382">
            <v>356.46</v>
          </cell>
        </row>
        <row r="383">
          <cell r="I383"/>
          <cell r="J383" t="str">
            <v/>
          </cell>
          <cell r="K383"/>
          <cell r="L383"/>
          <cell r="M383"/>
          <cell r="N383"/>
        </row>
        <row r="384">
          <cell r="I384" t="str">
            <v>FMC-FST-DE</v>
          </cell>
          <cell r="J384" t="str">
            <v>F.01U.012.951</v>
          </cell>
          <cell r="K384" t="str">
            <v>FMC-FST-DE Foil set transp</v>
          </cell>
          <cell r="L384" t="str">
            <v>5A</v>
          </cell>
          <cell r="M384">
            <v>44.31</v>
          </cell>
          <cell r="N384">
            <v>46.53</v>
          </cell>
        </row>
        <row r="385">
          <cell r="I385" t="str">
            <v>FMC-SPGL-DEIL</v>
          </cell>
          <cell r="J385" t="str">
            <v>F.01U.025.845</v>
          </cell>
          <cell r="K385" t="str">
            <v>Spare glass pane for MCP, 5 glasses</v>
          </cell>
          <cell r="L385" t="str">
            <v>5A</v>
          </cell>
          <cell r="M385">
            <v>28.09</v>
          </cell>
          <cell r="N385">
            <v>29.49</v>
          </cell>
        </row>
        <row r="386">
          <cell r="I386" t="str">
            <v>SM210-SPARE-GLASS</v>
          </cell>
          <cell r="J386" t="str">
            <v>4.998.103.969</v>
          </cell>
          <cell r="K386" t="str">
            <v>spare glass, SM 210 LSN RW / SM 120 RW (10 pc)</v>
          </cell>
          <cell r="L386" t="str">
            <v>5A</v>
          </cell>
          <cell r="M386">
            <v>20.83</v>
          </cell>
          <cell r="N386">
            <v>21.87</v>
          </cell>
        </row>
        <row r="387">
          <cell r="I387" t="str">
            <v>FMM-plate-blue</v>
          </cell>
          <cell r="J387" t="str">
            <v>4.998.001.364</v>
          </cell>
          <cell r="K387" t="str">
            <v>Insert plate DKM120 blue for test call points</v>
          </cell>
          <cell r="L387" t="str">
            <v>5A</v>
          </cell>
          <cell r="M387">
            <v>16.45</v>
          </cell>
          <cell r="N387">
            <v>17.27</v>
          </cell>
        </row>
        <row r="388">
          <cell r="I388" t="str">
            <v>FMM-KEY-Form G/H</v>
          </cell>
          <cell r="J388" t="str">
            <v>3.756.630.007</v>
          </cell>
          <cell r="K388" t="str">
            <v>Key for Manual Callpoint</v>
          </cell>
          <cell r="L388" t="str">
            <v>5A</v>
          </cell>
          <cell r="M388">
            <v>1.49</v>
          </cell>
          <cell r="N388">
            <v>1.56</v>
          </cell>
        </row>
        <row r="389">
          <cell r="I389" t="str">
            <v>FMM-SEAL-RED</v>
          </cell>
          <cell r="J389" t="str">
            <v>3.302.200.737</v>
          </cell>
          <cell r="K389" t="str">
            <v>seal red</v>
          </cell>
          <cell r="L389" t="str">
            <v>5A</v>
          </cell>
          <cell r="M389">
            <v>5.86</v>
          </cell>
          <cell r="N389">
            <v>6.15</v>
          </cell>
        </row>
        <row r="390">
          <cell r="I390" t="str">
            <v>DKM120-LABEL</v>
          </cell>
          <cell r="J390" t="str">
            <v>4.998.103.190</v>
          </cell>
          <cell r="K390" t="str">
            <v>stickers without text for own lettering, 10 foils with 6 pc each (for laser printer)</v>
          </cell>
          <cell r="L390" t="str">
            <v>5A</v>
          </cell>
          <cell r="M390">
            <v>11.36</v>
          </cell>
          <cell r="N390">
            <v>11.93</v>
          </cell>
        </row>
        <row r="391">
          <cell r="I391" t="str">
            <v>FMC-BEZEL-RD</v>
          </cell>
          <cell r="J391" t="str">
            <v>F.01U.073.045</v>
          </cell>
          <cell r="K391" t="str">
            <v>FMC-BEZEL-RD Bezel for MCP RW, red </v>
          </cell>
          <cell r="L391" t="str">
            <v>5A</v>
          </cell>
          <cell r="M391">
            <v>24.94</v>
          </cell>
          <cell r="N391">
            <v>26.19</v>
          </cell>
        </row>
        <row r="392">
          <cell r="I392" t="str">
            <v>FMC-BEZEL-WH</v>
          </cell>
          <cell r="J392" t="str">
            <v>F.01U.073.046</v>
          </cell>
          <cell r="K392" t="str">
            <v>FMC-BEZEL-WH Bezel for MCP RW, white</v>
          </cell>
          <cell r="L392" t="str">
            <v>5A</v>
          </cell>
          <cell r="M392">
            <v>24.94</v>
          </cell>
          <cell r="N392">
            <v>26.19</v>
          </cell>
        </row>
        <row r="393">
          <cell r="I393" t="str">
            <v>FMC-Spacer-RWRD</v>
          </cell>
          <cell r="J393" t="str">
            <v>F.01U.013.460</v>
          </cell>
          <cell r="K393" t="str">
            <v>FMC-SPACER-RWRD Spacer for MCP RW, red</v>
          </cell>
          <cell r="L393" t="str">
            <v>5A</v>
          </cell>
          <cell r="M393">
            <v>10.73</v>
          </cell>
          <cell r="N393">
            <v>11.27</v>
          </cell>
        </row>
        <row r="394">
          <cell r="I394" t="str">
            <v>FMC-SPGL-RW</v>
          </cell>
          <cell r="J394" t="str">
            <v>F.01U.013.504</v>
          </cell>
          <cell r="K394" t="str">
            <v>FMC-SPGL-RW Spare glass for MCP RW</v>
          </cell>
          <cell r="L394" t="str">
            <v>5A</v>
          </cell>
          <cell r="M394">
            <v>12</v>
          </cell>
          <cell r="N394">
            <v>12.6</v>
          </cell>
        </row>
        <row r="395">
          <cell r="I395" t="str">
            <v>FMC-SIGN-RW</v>
          </cell>
          <cell r="J395" t="str">
            <v>F.01U.028.195</v>
          </cell>
          <cell r="K395" t="str">
            <v>FMC-SIGN-RW Out of order sign for MCP RW</v>
          </cell>
          <cell r="L395" t="str">
            <v>5A</v>
          </cell>
          <cell r="M395">
            <v>10.73</v>
          </cell>
          <cell r="N395">
            <v>11.27</v>
          </cell>
        </row>
        <row r="396">
          <cell r="I396" t="str">
            <v>FMC-KEY-RW</v>
          </cell>
          <cell r="J396" t="str">
            <v>F.01U.028.227</v>
          </cell>
          <cell r="K396" t="str">
            <v>FMC-KEY-RW Test key for MCP RW</v>
          </cell>
          <cell r="L396" t="str">
            <v>5A</v>
          </cell>
          <cell r="M396">
            <v>1.03</v>
          </cell>
          <cell r="N396">
            <v>1.08</v>
          </cell>
        </row>
        <row r="397">
          <cell r="I397" t="str">
            <v>FMC-FLAP-RW</v>
          </cell>
          <cell r="J397" t="str">
            <v>F.01U.028.194</v>
          </cell>
          <cell r="K397" t="str">
            <v>FMC-FLAP-RW clear hinged flap for MCP RW (1 unit= 5 pieces)</v>
          </cell>
          <cell r="L397" t="str">
            <v>5A</v>
          </cell>
          <cell r="M397">
            <v>15.15</v>
          </cell>
          <cell r="N397">
            <v>15.91</v>
          </cell>
        </row>
        <row r="398">
          <cell r="I398" t="str">
            <v>FMC-SEAL-RW</v>
          </cell>
          <cell r="J398" t="str">
            <v>F.01U.073.214</v>
          </cell>
          <cell r="K398" t="str">
            <v>FMC-SEAL-RW Seal for MCP RW</v>
          </cell>
          <cell r="L398" t="str">
            <v>5A</v>
          </cell>
          <cell r="M398">
            <v>22.72</v>
          </cell>
          <cell r="N398">
            <v>23.86</v>
          </cell>
        </row>
        <row r="399">
          <cell r="I399"/>
          <cell r="J399" t="str">
            <v/>
          </cell>
          <cell r="K399"/>
          <cell r="L399"/>
          <cell r="M399"/>
          <cell r="N399"/>
        </row>
        <row r="400">
          <cell r="I400"/>
          <cell r="J400" t="str">
            <v/>
          </cell>
          <cell r="K400"/>
          <cell r="L400"/>
          <cell r="M400"/>
          <cell r="N400"/>
        </row>
        <row r="401">
          <cell r="I401" t="str">
            <v>FLM-420-O8I2-S</v>
          </cell>
          <cell r="J401" t="str">
            <v>F.01U.033.255</v>
          </cell>
          <cell r="K401" t="str">
            <v>Interface 8 OC outputs + 2 inputs, surface mount</v>
          </cell>
          <cell r="L401" t="str">
            <v>5A</v>
          </cell>
          <cell r="M401">
            <v>180.09</v>
          </cell>
          <cell r="N401">
            <v>189.09</v>
          </cell>
        </row>
        <row r="402">
          <cell r="I402" t="str">
            <v>FLM-420-O1I1-E</v>
          </cell>
          <cell r="J402" t="str">
            <v>F.01U.033.257</v>
          </cell>
          <cell r="K402" t="str">
            <v>Interface 1 OC output + 1 input, integration mount</v>
          </cell>
          <cell r="L402" t="str">
            <v>5A</v>
          </cell>
          <cell r="M402">
            <v>85.6</v>
          </cell>
          <cell r="N402">
            <v>89.88</v>
          </cell>
        </row>
        <row r="403">
          <cell r="I403" t="str">
            <v>FLM-420-O1I1-D</v>
          </cell>
          <cell r="J403" t="str">
            <v>F.01U.033.256</v>
          </cell>
          <cell r="K403" t="str">
            <v>Interface 1 OC output + 1 input, DIN rail</v>
          </cell>
          <cell r="L403" t="str">
            <v>5A</v>
          </cell>
          <cell r="M403">
            <v>105.74</v>
          </cell>
          <cell r="N403">
            <v>111.03</v>
          </cell>
        </row>
        <row r="404">
          <cell r="I404" t="str">
            <v>FLM-420-RLE-S</v>
          </cell>
          <cell r="J404" t="str">
            <v>F.01U.080.970</v>
          </cell>
          <cell r="K404" t="str">
            <v>Interface for extinguishing panels, surface mount &amp; DIN rail</v>
          </cell>
          <cell r="L404" t="str">
            <v>5A</v>
          </cell>
          <cell r="M404">
            <v>153.4</v>
          </cell>
          <cell r="N404">
            <v>161.07</v>
          </cell>
        </row>
        <row r="405">
          <cell r="I405" t="str">
            <v>FLM-420-RLV8-S</v>
          </cell>
          <cell r="J405" t="str">
            <v>F.01U.033.247</v>
          </cell>
          <cell r="K405" t="str">
            <v>Interface 8 relay outputs, surface mount</v>
          </cell>
          <cell r="L405" t="str">
            <v>5A</v>
          </cell>
          <cell r="M405">
            <v>226.11</v>
          </cell>
          <cell r="N405">
            <v>237.42</v>
          </cell>
        </row>
        <row r="406">
          <cell r="I406" t="str">
            <v>FLM-420-I8R1-S</v>
          </cell>
          <cell r="J406" t="str">
            <v>F.01U.033.251</v>
          </cell>
          <cell r="K406" t="str">
            <v>Interface 8 inputs, 1 relay output, surface mount</v>
          </cell>
          <cell r="L406" t="str">
            <v>5A</v>
          </cell>
          <cell r="M406">
            <v>180.09</v>
          </cell>
          <cell r="N406">
            <v>189.09</v>
          </cell>
        </row>
        <row r="407">
          <cell r="I407" t="str">
            <v>FLM-420-NAC-S</v>
          </cell>
          <cell r="J407" t="str">
            <v>F.01U.508.715</v>
          </cell>
          <cell r="K407" t="str">
            <v>Interface output for signaling devices, surface mount</v>
          </cell>
          <cell r="L407" t="str">
            <v>5A</v>
          </cell>
          <cell r="M407">
            <v>171.17</v>
          </cell>
          <cell r="N407">
            <v>179.73</v>
          </cell>
        </row>
        <row r="408">
          <cell r="I408" t="str">
            <v>FLM-420-NAC-D</v>
          </cell>
          <cell r="J408" t="str">
            <v>F.01U.508.717</v>
          </cell>
          <cell r="K408" t="str">
            <v>Interface output for signaling devices, DIN rail</v>
          </cell>
          <cell r="L408" t="str">
            <v>5A</v>
          </cell>
          <cell r="M408">
            <v>157.27000000000001</v>
          </cell>
          <cell r="N408">
            <v>165.13</v>
          </cell>
        </row>
        <row r="409">
          <cell r="I409" t="str">
            <v>FLM-420-RHV-S</v>
          </cell>
          <cell r="J409" t="str">
            <v>F.01U.508.710</v>
          </cell>
          <cell r="K409" t="str">
            <v>Interface 2 high voltage relay outputs + 2 inputs, surface mount</v>
          </cell>
          <cell r="L409" t="str">
            <v>5A</v>
          </cell>
          <cell r="M409">
            <v>160.93</v>
          </cell>
          <cell r="N409">
            <v>168.98</v>
          </cell>
        </row>
        <row r="410">
          <cell r="I410" t="str">
            <v>FLM-420-RHV-D</v>
          </cell>
          <cell r="J410" t="str">
            <v>F.01U.508.714</v>
          </cell>
          <cell r="K410" t="str">
            <v>Interface 2 high voltage relay outputs + 2 inputs, DIN rail</v>
          </cell>
          <cell r="L410" t="str">
            <v>5A</v>
          </cell>
          <cell r="M410">
            <v>146.29</v>
          </cell>
          <cell r="N410">
            <v>153.6</v>
          </cell>
        </row>
        <row r="411">
          <cell r="I411" t="str">
            <v>FLM-420/4-CON-S</v>
          </cell>
          <cell r="J411" t="str">
            <v>F.01U.012.534</v>
          </cell>
          <cell r="K411" t="str">
            <v>Interface two conventional zones, surface mount</v>
          </cell>
          <cell r="L411" t="str">
            <v>5A</v>
          </cell>
          <cell r="M411">
            <v>146.29</v>
          </cell>
          <cell r="N411">
            <v>153.6</v>
          </cell>
        </row>
        <row r="412">
          <cell r="I412" t="str">
            <v>FLM-420/4-CON-D</v>
          </cell>
          <cell r="J412" t="str">
            <v>F.01U.012.535</v>
          </cell>
          <cell r="K412" t="str">
            <v>Interface two conventional zones, DIN rail</v>
          </cell>
          <cell r="L412" t="str">
            <v>5A</v>
          </cell>
          <cell r="M412">
            <v>140.44</v>
          </cell>
          <cell r="N412">
            <v>147.46</v>
          </cell>
        </row>
        <row r="413">
          <cell r="I413" t="str">
            <v>FLM-I 420-S</v>
          </cell>
          <cell r="J413" t="str">
            <v>F.01U.508.711</v>
          </cell>
          <cell r="K413" t="str">
            <v>Stand alone short cicuit isolator, surface mount</v>
          </cell>
          <cell r="L413" t="str">
            <v>5A</v>
          </cell>
          <cell r="M413">
            <v>69.31</v>
          </cell>
          <cell r="N413">
            <v>72.78</v>
          </cell>
        </row>
        <row r="414">
          <cell r="I414" t="str">
            <v>FLM-420-I2-W</v>
          </cell>
          <cell r="J414" t="str">
            <v>F.01U.012.542</v>
          </cell>
          <cell r="K414" t="str">
            <v>Interface 2 inputs, wall mount</v>
          </cell>
          <cell r="L414" t="str">
            <v>5A</v>
          </cell>
          <cell r="M414">
            <v>88.14</v>
          </cell>
          <cell r="N414">
            <v>92.55</v>
          </cell>
        </row>
        <row r="415">
          <cell r="I415" t="str">
            <v>FLM-420-I2-E</v>
          </cell>
          <cell r="J415" t="str">
            <v>F.01U.012.571</v>
          </cell>
          <cell r="K415" t="str">
            <v>Interface 2 inputs, integration mount</v>
          </cell>
          <cell r="L415" t="str">
            <v>5A</v>
          </cell>
          <cell r="M415">
            <v>85.6</v>
          </cell>
          <cell r="N415">
            <v>89.88</v>
          </cell>
        </row>
        <row r="416">
          <cell r="I416" t="str">
            <v>FLM-420-I2-D</v>
          </cell>
          <cell r="J416" t="str">
            <v>F.01U.012.578</v>
          </cell>
          <cell r="K416" t="str">
            <v>Interface 2 inputs, DIN rail</v>
          </cell>
          <cell r="L416" t="str">
            <v>5A</v>
          </cell>
          <cell r="M416">
            <v>105.74</v>
          </cell>
          <cell r="N416">
            <v>111.03</v>
          </cell>
        </row>
        <row r="417">
          <cell r="I417" t="str">
            <v>FLM-420-RLV1-E</v>
          </cell>
          <cell r="J417" t="str">
            <v>F.01U.012.591</v>
          </cell>
          <cell r="K417" t="str">
            <v>Interface 1 relay output, integration mount</v>
          </cell>
          <cell r="L417" t="str">
            <v>5A</v>
          </cell>
          <cell r="M417">
            <v>85.6</v>
          </cell>
          <cell r="N417">
            <v>89.88</v>
          </cell>
        </row>
        <row r="418">
          <cell r="I418" t="str">
            <v>FLM-420-RLV1-D</v>
          </cell>
          <cell r="J418" t="str">
            <v>F.01U.012.594</v>
          </cell>
          <cell r="K418" t="str">
            <v>Interface 1 relay output, DIN rail</v>
          </cell>
          <cell r="L418" t="str">
            <v>5A</v>
          </cell>
          <cell r="M418">
            <v>105.74</v>
          </cell>
          <cell r="N418">
            <v>111.03</v>
          </cell>
        </row>
        <row r="419">
          <cell r="I419" t="str">
            <v>FMX-IFB55-S</v>
          </cell>
          <cell r="J419" t="str">
            <v>F.01U.012.595</v>
          </cell>
          <cell r="K419" t="str">
            <v>Round surface mount box for wall mount</v>
          </cell>
          <cell r="L419" t="str">
            <v>5A</v>
          </cell>
          <cell r="M419">
            <v>5.86</v>
          </cell>
          <cell r="N419">
            <v>6.15</v>
          </cell>
        </row>
        <row r="420">
          <cell r="I420" t="str">
            <v>FLM-IFB126-S</v>
          </cell>
          <cell r="J420" t="str">
            <v>F.01U.029.614</v>
          </cell>
          <cell r="K420" t="str">
            <v>Square surface mount box for DIN rail modules</v>
          </cell>
          <cell r="L420" t="str">
            <v>5A</v>
          </cell>
          <cell r="M420">
            <v>17.559999999999999</v>
          </cell>
          <cell r="N420">
            <v>18.440000000000001</v>
          </cell>
        </row>
        <row r="421">
          <cell r="I421" t="str">
            <v>FLM-420-EOL2W-W</v>
          </cell>
          <cell r="J421" t="str">
            <v>F.01U.096.884</v>
          </cell>
          <cell r="K421" t="str">
            <v>End of line module 2 wire LSN stub, wall mount</v>
          </cell>
          <cell r="L421" t="str">
            <v>5A</v>
          </cell>
          <cell r="M421">
            <v>68.17</v>
          </cell>
          <cell r="N421">
            <v>71.58</v>
          </cell>
        </row>
        <row r="422">
          <cell r="I422" t="str">
            <v>FLM-420-EOL4W-S</v>
          </cell>
          <cell r="J422" t="str">
            <v>F.01U.083.617</v>
          </cell>
          <cell r="K422" t="str">
            <v>End of line module 4 wire LSN stub, surface mount</v>
          </cell>
          <cell r="L422" t="str">
            <v>5A</v>
          </cell>
          <cell r="M422">
            <v>136.35</v>
          </cell>
          <cell r="N422">
            <v>143.16999999999999</v>
          </cell>
        </row>
        <row r="423">
          <cell r="I423" t="str">
            <v>FLM-420-EOL4W-D</v>
          </cell>
          <cell r="J423" t="str">
            <v>F.01U.083.618</v>
          </cell>
          <cell r="K423" t="str">
            <v>End of line module 4 wire LSN stub, DIN rail</v>
          </cell>
          <cell r="L423" t="str">
            <v>5A</v>
          </cell>
          <cell r="M423">
            <v>124.98</v>
          </cell>
          <cell r="N423">
            <v>131.22999999999999</v>
          </cell>
        </row>
        <row r="424">
          <cell r="I424"/>
          <cell r="J424" t="str">
            <v/>
          </cell>
          <cell r="K424"/>
          <cell r="L424"/>
          <cell r="M424"/>
          <cell r="N424"/>
        </row>
        <row r="425">
          <cell r="I425"/>
          <cell r="J425" t="str">
            <v/>
          </cell>
          <cell r="K425"/>
          <cell r="L425"/>
          <cell r="M425"/>
          <cell r="N425"/>
        </row>
        <row r="426">
          <cell r="I426" t="str">
            <v>FNX-425U-WFWH</v>
          </cell>
          <cell r="J426" t="str">
            <v>F.01U.359.432</v>
          </cell>
          <cell r="K426" t="str">
            <v>Acoustic/visual alarm wh, wh</v>
          </cell>
          <cell r="L426" t="str">
            <v>5A</v>
          </cell>
          <cell r="M426">
            <v>306.25</v>
          </cell>
          <cell r="N426">
            <v>321.56</v>
          </cell>
        </row>
        <row r="427">
          <cell r="I427" t="str">
            <v>FNX-425U-RFWH</v>
          </cell>
          <cell r="J427" t="str">
            <v>F.01U.359.433</v>
          </cell>
          <cell r="K427" t="str">
            <v>Acoustic/visual alarm rd, wh</v>
          </cell>
          <cell r="L427" t="str">
            <v>5A</v>
          </cell>
          <cell r="M427">
            <v>306.25</v>
          </cell>
          <cell r="N427">
            <v>321.56</v>
          </cell>
        </row>
        <row r="428">
          <cell r="I428" t="str">
            <v>FNX-425U-WFRD</v>
          </cell>
          <cell r="J428" t="str">
            <v>F.01U.359.434</v>
          </cell>
          <cell r="K428" t="str">
            <v>Acoustic/visual alarm wh, rd</v>
          </cell>
          <cell r="L428" t="str">
            <v>5A</v>
          </cell>
          <cell r="M428">
            <v>306.25</v>
          </cell>
          <cell r="N428">
            <v>321.56</v>
          </cell>
        </row>
        <row r="429">
          <cell r="I429" t="str">
            <v>FNX-425U-RFRD</v>
          </cell>
          <cell r="J429" t="str">
            <v>F.01U.359.435</v>
          </cell>
          <cell r="K429" t="str">
            <v>Acoustic/visual alarm rd, rd</v>
          </cell>
          <cell r="L429" t="str">
            <v>5A</v>
          </cell>
          <cell r="M429">
            <v>306.25</v>
          </cell>
          <cell r="N429">
            <v>321.56</v>
          </cell>
        </row>
        <row r="430">
          <cell r="I430" t="str">
            <v>FNX-425U-BAT</v>
          </cell>
          <cell r="J430" t="str">
            <v>F.01U.359.438</v>
          </cell>
          <cell r="K430" t="str">
            <v>Battery for AVENAR all-in-one 4000</v>
          </cell>
          <cell r="L430" t="str">
            <v>5A</v>
          </cell>
          <cell r="M430">
            <v>2437.5</v>
          </cell>
          <cell r="N430">
            <v>2559.38</v>
          </cell>
        </row>
        <row r="431">
          <cell r="I431" t="str">
            <v>FNX-425U-COVWH</v>
          </cell>
          <cell r="J431" t="str">
            <v>F.01U.359.436</v>
          </cell>
          <cell r="K431" t="str">
            <v>Cover white for AVENAR all-in-one 4000</v>
          </cell>
          <cell r="L431" t="str">
            <v>5A</v>
          </cell>
          <cell r="M431">
            <v>109.38</v>
          </cell>
          <cell r="N431">
            <v>114.85</v>
          </cell>
        </row>
        <row r="432">
          <cell r="I432" t="str">
            <v>FNX-425U-COVRD</v>
          </cell>
          <cell r="J432" t="str">
            <v>F.01U.359.437</v>
          </cell>
          <cell r="K432" t="str">
            <v>Cover red for AVENAR all-in-one 4000</v>
          </cell>
          <cell r="L432" t="str">
            <v>5A</v>
          </cell>
          <cell r="M432">
            <v>109.38</v>
          </cell>
          <cell r="N432">
            <v>114.85</v>
          </cell>
        </row>
        <row r="433">
          <cell r="I433"/>
          <cell r="J433" t="str">
            <v/>
          </cell>
          <cell r="K433"/>
          <cell r="L433"/>
          <cell r="M433"/>
          <cell r="N433"/>
        </row>
        <row r="434">
          <cell r="I434" t="str">
            <v>FNM-420V-A-RD</v>
          </cell>
          <cell r="J434" t="str">
            <v>F.01U.268.723</v>
          </cell>
          <cell r="K434" t="str">
            <v>LSN Voice Sounder Indoor, Red</v>
          </cell>
          <cell r="L434" t="str">
            <v>5A</v>
          </cell>
          <cell r="M434">
            <v>156.80000000000001</v>
          </cell>
          <cell r="N434">
            <v>164.64</v>
          </cell>
        </row>
        <row r="435">
          <cell r="I435" t="str">
            <v>FNM-420V-A-WH</v>
          </cell>
          <cell r="J435" t="str">
            <v>F.01U.268.724</v>
          </cell>
          <cell r="K435" t="str">
            <v>LSN Voice Sounder Indoor, White</v>
          </cell>
          <cell r="L435" t="str">
            <v>5A</v>
          </cell>
          <cell r="M435">
            <v>156.80000000000001</v>
          </cell>
          <cell r="N435">
            <v>164.64</v>
          </cell>
        </row>
        <row r="436">
          <cell r="I436" t="str">
            <v>FNM-420U-A-BSWH</v>
          </cell>
          <cell r="J436" t="str">
            <v>F.01U.168.575</v>
          </cell>
          <cell r="K436" t="str">
            <v>Base Sounder Indoor uninterruptible, wh</v>
          </cell>
          <cell r="L436" t="str">
            <v>5A</v>
          </cell>
          <cell r="M436">
            <v>132.6</v>
          </cell>
          <cell r="N436">
            <v>139.22999999999999</v>
          </cell>
        </row>
        <row r="437">
          <cell r="I437" t="str">
            <v>FNM-420U-A-BSRD</v>
          </cell>
          <cell r="J437" t="str">
            <v>F.01U.168.576</v>
          </cell>
          <cell r="K437" t="str">
            <v>Base Sounder Indoor uninterruptible, rd</v>
          </cell>
          <cell r="L437" t="str">
            <v>5A</v>
          </cell>
          <cell r="M437">
            <v>132.6</v>
          </cell>
          <cell r="N437">
            <v>139.22999999999999</v>
          </cell>
        </row>
        <row r="438">
          <cell r="I438" t="str">
            <v>FNM-420U-A-RD</v>
          </cell>
          <cell r="J438" t="str">
            <v>F.01U.168.577</v>
          </cell>
          <cell r="K438" t="str">
            <v>Sounder Indoor uninterruptible, red</v>
          </cell>
          <cell r="L438" t="str">
            <v>5A</v>
          </cell>
          <cell r="M438">
            <v>139.19</v>
          </cell>
          <cell r="N438">
            <v>146.15</v>
          </cell>
        </row>
        <row r="439">
          <cell r="I439" t="str">
            <v>FNM-420U-A-WH</v>
          </cell>
          <cell r="J439" t="str">
            <v>F.01U.168.578</v>
          </cell>
          <cell r="K439" t="str">
            <v>Sounder Indoor uninterruptible, white</v>
          </cell>
          <cell r="L439" t="str">
            <v>5A</v>
          </cell>
          <cell r="M439">
            <v>139.19</v>
          </cell>
          <cell r="N439">
            <v>146.15</v>
          </cell>
        </row>
        <row r="440">
          <cell r="I440" t="str">
            <v>FNM-420U-B-RD</v>
          </cell>
          <cell r="J440" t="str">
            <v>F.01U.168.579</v>
          </cell>
          <cell r="K440" t="str">
            <v>Sounder Outdoor uninterruptible, red</v>
          </cell>
          <cell r="L440" t="str">
            <v>5A</v>
          </cell>
          <cell r="M440">
            <v>153.4</v>
          </cell>
          <cell r="N440">
            <v>161.07</v>
          </cell>
        </row>
        <row r="441">
          <cell r="I441" t="str">
            <v>FNM-BATTERIES</v>
          </cell>
          <cell r="J441" t="str">
            <v>F.01U.168.622</v>
          </cell>
          <cell r="K441" t="str">
            <v>Batteries for FNM-420U Sounders (20pcs multipack)</v>
          </cell>
          <cell r="L441" t="str">
            <v>5A</v>
          </cell>
          <cell r="M441">
            <v>278.38</v>
          </cell>
          <cell r="N441">
            <v>292.3</v>
          </cell>
        </row>
        <row r="442">
          <cell r="I442" t="str">
            <v>FNM-420-A-BS-WH</v>
          </cell>
          <cell r="J442" t="str">
            <v>F.01U.064.687</v>
          </cell>
          <cell r="K442" t="str">
            <v>Base Sounder Indoor, White</v>
          </cell>
          <cell r="L442" t="str">
            <v>5A</v>
          </cell>
          <cell r="M442">
            <v>110.22</v>
          </cell>
          <cell r="N442">
            <v>115.73</v>
          </cell>
        </row>
        <row r="443">
          <cell r="I443" t="str">
            <v>FNM-420-A-BS-RD</v>
          </cell>
          <cell r="J443" t="str">
            <v xml:space="preserve">F.01U.064.688 </v>
          </cell>
          <cell r="K443" t="str">
            <v>Base Sounder Indoor, Red, LSNimpr.</v>
          </cell>
          <cell r="L443" t="str">
            <v>5A</v>
          </cell>
          <cell r="M443">
            <v>110.22</v>
          </cell>
          <cell r="N443">
            <v>115.73</v>
          </cell>
        </row>
        <row r="444">
          <cell r="I444" t="str">
            <v>FNM-420-A-WH</v>
          </cell>
          <cell r="J444" t="str">
            <v>F.01U.064.689</v>
          </cell>
          <cell r="K444" t="str">
            <v>Sounder Indoor, White</v>
          </cell>
          <cell r="L444" t="str">
            <v>5A</v>
          </cell>
          <cell r="M444">
            <v>114.76</v>
          </cell>
          <cell r="N444">
            <v>120.5</v>
          </cell>
        </row>
        <row r="445">
          <cell r="I445" t="str">
            <v>FNM-420-A-RD</v>
          </cell>
          <cell r="J445" t="str">
            <v>F.01U.064.690</v>
          </cell>
          <cell r="K445" t="str">
            <v>Sounder Indoor, Red</v>
          </cell>
          <cell r="L445" t="str">
            <v>5A</v>
          </cell>
          <cell r="M445">
            <v>114.76</v>
          </cell>
          <cell r="N445">
            <v>120.5</v>
          </cell>
        </row>
        <row r="446">
          <cell r="I446" t="str">
            <v>FNM-420-B-RD</v>
          </cell>
          <cell r="J446" t="str">
            <v>F.01U.064.691</v>
          </cell>
          <cell r="K446" t="str">
            <v>Sounder Outdoor, Red</v>
          </cell>
          <cell r="L446" t="str">
            <v>5A</v>
          </cell>
          <cell r="M446">
            <v>134.19</v>
          </cell>
          <cell r="N446">
            <v>140.9</v>
          </cell>
        </row>
        <row r="447">
          <cell r="I447" t="str">
            <v>FNM-COVER-RD</v>
          </cell>
          <cell r="J447" t="str">
            <v>F.01U.064.694</v>
          </cell>
          <cell r="K447" t="str">
            <v>Cover for Base Sounder, Red</v>
          </cell>
          <cell r="L447" t="str">
            <v>5A</v>
          </cell>
          <cell r="M447">
            <v>88.77</v>
          </cell>
          <cell r="N447">
            <v>93.21</v>
          </cell>
        </row>
        <row r="448">
          <cell r="I448" t="str">
            <v>FNM-COVER-WH</v>
          </cell>
          <cell r="J448" t="str">
            <v>F.01U.064.695</v>
          </cell>
          <cell r="K448" t="str">
            <v>Cover for Base Sounder, White</v>
          </cell>
          <cell r="L448" t="str">
            <v>5A</v>
          </cell>
          <cell r="M448">
            <v>88.77</v>
          </cell>
          <cell r="N448">
            <v>93.21</v>
          </cell>
        </row>
        <row r="449">
          <cell r="I449" t="str">
            <v>FNM-SPACER-WH</v>
          </cell>
          <cell r="J449" t="str">
            <v xml:space="preserve">F.01U.064.692 </v>
          </cell>
          <cell r="K449" t="str">
            <v>Spacer for Surf. Cabl., White, FNM-420</v>
          </cell>
          <cell r="L449" t="str">
            <v>5A</v>
          </cell>
          <cell r="M449">
            <v>138.47999999999999</v>
          </cell>
          <cell r="N449">
            <v>145.4</v>
          </cell>
        </row>
        <row r="450">
          <cell r="I450" t="str">
            <v>FNM-SPACER-RD</v>
          </cell>
          <cell r="J450" t="str">
            <v xml:space="preserve">F.01U.064.693 </v>
          </cell>
          <cell r="K450" t="str">
            <v>Spacer for Surf. Cabl., Red, FNM-420</v>
          </cell>
          <cell r="L450" t="str">
            <v>5A</v>
          </cell>
          <cell r="M450">
            <v>138.47999999999999</v>
          </cell>
          <cell r="N450">
            <v>145.4</v>
          </cell>
        </row>
        <row r="451">
          <cell r="I451" t="str">
            <v>DS10-24V</v>
          </cell>
          <cell r="J451" t="str">
            <v>2.799.350.351</v>
          </cell>
          <cell r="K451" t="str">
            <v>DS 10 DIN-tone sounder, 24 V, 110 dB, surface mounted</v>
          </cell>
          <cell r="L451" t="str">
            <v>5A</v>
          </cell>
          <cell r="M451">
            <v>473.47</v>
          </cell>
          <cell r="N451">
            <v>497.14</v>
          </cell>
        </row>
        <row r="452">
          <cell r="I452" t="str">
            <v>DS10-230V</v>
          </cell>
          <cell r="J452" t="str">
            <v>2.799.350.352</v>
          </cell>
          <cell r="K452" t="str">
            <v>DS 10 DIN-tone sounder, 220V 110dB,  surface mounted</v>
          </cell>
          <cell r="L452" t="str">
            <v>5A</v>
          </cell>
          <cell r="M452">
            <v>505.9</v>
          </cell>
          <cell r="N452">
            <v>531.20000000000005</v>
          </cell>
        </row>
        <row r="453">
          <cell r="I453" t="str">
            <v>PA 10-SSM</v>
          </cell>
          <cell r="J453" t="str">
            <v>F.01U.393.222</v>
          </cell>
          <cell r="K453" t="str">
            <v>Industrial sounder, high</v>
          </cell>
          <cell r="L453" t="str">
            <v>5A</v>
          </cell>
          <cell r="M453">
            <v>450.5</v>
          </cell>
          <cell r="N453">
            <v>473.03</v>
          </cell>
        </row>
        <row r="454">
          <cell r="I454" t="str">
            <v>PA 5</v>
          </cell>
          <cell r="J454" t="str">
            <v>F.01U.393.223</v>
          </cell>
          <cell r="K454" t="str">
            <v>Industrial sounder, low</v>
          </cell>
          <cell r="L454" t="str">
            <v>5A</v>
          </cell>
          <cell r="M454">
            <v>280.94</v>
          </cell>
          <cell r="N454">
            <v>294.99</v>
          </cell>
        </row>
        <row r="455">
          <cell r="I455" t="str">
            <v>FNM-320-SRD</v>
          </cell>
          <cell r="J455" t="str">
            <v>F.01U.143.878</v>
          </cell>
          <cell r="K455" t="str">
            <v>FNM-320-SRD Sounder, Surface-mount, Red</v>
          </cell>
          <cell r="L455" t="str">
            <v>5A</v>
          </cell>
          <cell r="M455">
            <v>51.49</v>
          </cell>
          <cell r="N455">
            <v>54.06</v>
          </cell>
        </row>
        <row r="456">
          <cell r="I456" t="str">
            <v>FNM-320-FRD</v>
          </cell>
          <cell r="J456" t="str">
            <v>F.01U.143.879</v>
          </cell>
          <cell r="K456" t="str">
            <v>FNM-320-FRD Sounder, Flush-mount, Red</v>
          </cell>
          <cell r="L456" t="str">
            <v>5A</v>
          </cell>
          <cell r="M456">
            <v>48.29</v>
          </cell>
          <cell r="N456">
            <v>50.7</v>
          </cell>
        </row>
        <row r="457">
          <cell r="I457" t="str">
            <v>FNM-320-SWH</v>
          </cell>
          <cell r="J457" t="str">
            <v>F.01U.143.880</v>
          </cell>
          <cell r="K457" t="str">
            <v>FNM-320-SRD Sounder, Surface-mount, Whit</v>
          </cell>
          <cell r="L457" t="str">
            <v>5A</v>
          </cell>
          <cell r="M457">
            <v>51.49</v>
          </cell>
          <cell r="N457">
            <v>54.06</v>
          </cell>
        </row>
        <row r="458">
          <cell r="I458" t="str">
            <v>FNM-320-FWH</v>
          </cell>
          <cell r="J458" t="str">
            <v>F.01U.143.881</v>
          </cell>
          <cell r="K458" t="str">
            <v>FNM-320-FRD Sounder, Flush-mount, White</v>
          </cell>
          <cell r="L458" t="str">
            <v>5A</v>
          </cell>
          <cell r="M458">
            <v>48.29</v>
          </cell>
          <cell r="N458">
            <v>50.7</v>
          </cell>
        </row>
        <row r="459">
          <cell r="I459" t="str">
            <v>FNM-320LED-SRD</v>
          </cell>
          <cell r="J459" t="str">
            <v>F.01U.143.882</v>
          </cell>
          <cell r="K459" t="str">
            <v>FNM-320LED-SRD Sounder with LED, Surface</v>
          </cell>
          <cell r="L459" t="str">
            <v>5A</v>
          </cell>
          <cell r="M459">
            <v>110.78</v>
          </cell>
          <cell r="N459">
            <v>116.32</v>
          </cell>
        </row>
        <row r="460">
          <cell r="I460"/>
          <cell r="J460" t="str">
            <v/>
          </cell>
          <cell r="K460"/>
          <cell r="L460"/>
          <cell r="M460"/>
          <cell r="N460"/>
        </row>
        <row r="461">
          <cell r="I461" t="str">
            <v>SOL-LX-C-WF-W-S</v>
          </cell>
          <cell r="J461" t="str">
            <v>F.01U.288.456</v>
          </cell>
          <cell r="K461" t="str">
            <v>Beacon Ceiling, white flash/ white/ shallow</v>
          </cell>
          <cell r="L461" t="str">
            <v>5A</v>
          </cell>
          <cell r="M461">
            <v>87.49</v>
          </cell>
          <cell r="N461">
            <v>91.86</v>
          </cell>
        </row>
        <row r="462">
          <cell r="I462" t="str">
            <v>SOL-LX-C-RF-W-S</v>
          </cell>
          <cell r="J462" t="str">
            <v>F.01U.288.457</v>
          </cell>
          <cell r="K462" t="str">
            <v>Beacon Ceiling, red flash/ white/ shallow</v>
          </cell>
          <cell r="L462" t="str">
            <v>5A</v>
          </cell>
          <cell r="M462">
            <v>87.49</v>
          </cell>
          <cell r="N462">
            <v>91.86</v>
          </cell>
        </row>
        <row r="463">
          <cell r="I463" t="str">
            <v>SOL-LX-C-WF-W-D</v>
          </cell>
          <cell r="J463" t="str">
            <v>F.01U.288.458</v>
          </cell>
          <cell r="K463" t="str">
            <v>Beacon Ceiling, white flash/ white/deep</v>
          </cell>
          <cell r="L463" t="str">
            <v>5A</v>
          </cell>
          <cell r="M463">
            <v>87.49</v>
          </cell>
          <cell r="N463">
            <v>91.86</v>
          </cell>
        </row>
        <row r="464">
          <cell r="I464" t="str">
            <v>SOL-LX-C-RF-W-D</v>
          </cell>
          <cell r="J464" t="str">
            <v>F.01U.288.459</v>
          </cell>
          <cell r="K464" t="str">
            <v>Beacon Ceiling, red flash/ white/deep</v>
          </cell>
          <cell r="L464" t="str">
            <v>5A</v>
          </cell>
          <cell r="M464">
            <v>87.49</v>
          </cell>
          <cell r="N464">
            <v>91.86</v>
          </cell>
        </row>
        <row r="465">
          <cell r="I465" t="str">
            <v>SOL-LX-W-WF-W-S</v>
          </cell>
          <cell r="J465" t="str">
            <v>F.01U.288.460</v>
          </cell>
          <cell r="K465" t="str">
            <v>Beacon Wall, white flash /white/shallow</v>
          </cell>
          <cell r="L465" t="str">
            <v>5A</v>
          </cell>
          <cell r="M465">
            <v>87.49</v>
          </cell>
          <cell r="N465">
            <v>91.86</v>
          </cell>
        </row>
        <row r="466">
          <cell r="I466" t="str">
            <v>SOL-LX-W-RF-W-S</v>
          </cell>
          <cell r="J466" t="str">
            <v>F.01U.288.461</v>
          </cell>
          <cell r="K466" t="str">
            <v>Beacon Wall, red flash /white/shallow</v>
          </cell>
          <cell r="L466" t="str">
            <v>5A</v>
          </cell>
          <cell r="M466">
            <v>87.49</v>
          </cell>
          <cell r="N466">
            <v>91.86</v>
          </cell>
        </row>
        <row r="467">
          <cell r="I467" t="str">
            <v>SOL-LX-W-WF-W-D</v>
          </cell>
          <cell r="J467" t="str">
            <v>F.01U.288.462</v>
          </cell>
          <cell r="K467" t="str">
            <v>Beacon Wall, white flash /white/deep</v>
          </cell>
          <cell r="L467" t="str">
            <v>5A</v>
          </cell>
          <cell r="M467">
            <v>87.49</v>
          </cell>
          <cell r="N467">
            <v>91.86</v>
          </cell>
        </row>
        <row r="468">
          <cell r="I468" t="str">
            <v>SOL-LX-W-RF-W-D</v>
          </cell>
          <cell r="J468" t="str">
            <v>F.01U.288.463</v>
          </cell>
          <cell r="K468" t="str">
            <v>Beacon Wall, red flash /white/deep</v>
          </cell>
          <cell r="L468" t="str">
            <v>5A</v>
          </cell>
          <cell r="M468">
            <v>87.49</v>
          </cell>
          <cell r="N468">
            <v>91.86</v>
          </cell>
        </row>
        <row r="469">
          <cell r="I469" t="str">
            <v>SOL-LX-W-WF-R-S</v>
          </cell>
          <cell r="J469" t="str">
            <v>F.01U.288.464</v>
          </cell>
          <cell r="K469" t="str">
            <v>Beacon Wall, white flash /red/shallow</v>
          </cell>
          <cell r="L469" t="str">
            <v>5A</v>
          </cell>
          <cell r="M469">
            <v>87.49</v>
          </cell>
          <cell r="N469">
            <v>91.86</v>
          </cell>
        </row>
        <row r="470">
          <cell r="I470" t="str">
            <v>SOL-LX-W-RF-R-S</v>
          </cell>
          <cell r="J470" t="str">
            <v>F.01U.288.465</v>
          </cell>
          <cell r="K470" t="str">
            <v>Beacon Wall, red flash /red/shallow</v>
          </cell>
          <cell r="L470" t="str">
            <v>5A</v>
          </cell>
          <cell r="M470">
            <v>87.49</v>
          </cell>
          <cell r="N470">
            <v>91.86</v>
          </cell>
        </row>
        <row r="471">
          <cell r="I471" t="str">
            <v>SOL-LX-W-WF-R-D</v>
          </cell>
          <cell r="J471" t="str">
            <v>F.01U.288.466</v>
          </cell>
          <cell r="K471" t="str">
            <v>Beacon Wall, white flash /red/deep</v>
          </cell>
          <cell r="L471" t="str">
            <v>5A</v>
          </cell>
          <cell r="M471">
            <v>87.49</v>
          </cell>
          <cell r="N471">
            <v>91.86</v>
          </cell>
        </row>
        <row r="472">
          <cell r="I472" t="str">
            <v>SOL-LX-W-RF-R-D</v>
          </cell>
          <cell r="J472" t="str">
            <v>F.01U.288.467</v>
          </cell>
          <cell r="K472" t="str">
            <v>Beacon Wall, red flash /red/deep</v>
          </cell>
          <cell r="L472" t="str">
            <v>5A</v>
          </cell>
          <cell r="M472">
            <v>87.49</v>
          </cell>
          <cell r="N472">
            <v>91.86</v>
          </cell>
        </row>
        <row r="473">
          <cell r="I473" t="str">
            <v>PB 2005</v>
          </cell>
          <cell r="J473" t="str">
            <v>2.799.380.143</v>
          </cell>
          <cell r="K473" t="str">
            <v>PB 2005/24V, flash</v>
          </cell>
          <cell r="L473" t="str">
            <v>5A</v>
          </cell>
          <cell r="M473">
            <v>303.95</v>
          </cell>
          <cell r="N473">
            <v>319.14999999999998</v>
          </cell>
        </row>
        <row r="474">
          <cell r="I474" t="str">
            <v>FNS-P400RTH-R</v>
          </cell>
          <cell r="J474" t="str">
            <v>F.01U.124.386</v>
          </cell>
          <cell r="K474" t="str">
            <v>Rotating Beacon Red</v>
          </cell>
          <cell r="L474" t="str">
            <v>5A</v>
          </cell>
          <cell r="M474">
            <v>201.11</v>
          </cell>
          <cell r="N474">
            <v>211.17</v>
          </cell>
        </row>
        <row r="475">
          <cell r="I475" t="str">
            <v>FNS-P400RTH-Y</v>
          </cell>
          <cell r="J475" t="str">
            <v>F.01U.124.387</v>
          </cell>
          <cell r="K475" t="str">
            <v>Rotating Beacon Yellow</v>
          </cell>
          <cell r="L475" t="str">
            <v>5A</v>
          </cell>
          <cell r="M475">
            <v>201.11</v>
          </cell>
          <cell r="N475">
            <v>211.17</v>
          </cell>
        </row>
        <row r="476">
          <cell r="I476" t="str">
            <v>PY X-M-10-SSM R</v>
          </cell>
          <cell r="J476" t="str">
            <v>F.01U.393.220</v>
          </cell>
          <cell r="K476" t="str">
            <v>Industrial strobe SSM, red</v>
          </cell>
          <cell r="L476" t="str">
            <v>5A</v>
          </cell>
          <cell r="M476">
            <v>312.5</v>
          </cell>
          <cell r="N476">
            <v>328.13</v>
          </cell>
        </row>
        <row r="477">
          <cell r="I477" t="str">
            <v>PY X-M-10-SSM W</v>
          </cell>
          <cell r="J477" t="str">
            <v>F.01U.393.221</v>
          </cell>
          <cell r="K477" t="str">
            <v>Industrial strobe SSM, white</v>
          </cell>
          <cell r="L477" t="str">
            <v>5A</v>
          </cell>
          <cell r="M477">
            <v>312.5</v>
          </cell>
          <cell r="N477">
            <v>328.13</v>
          </cell>
        </row>
        <row r="478">
          <cell r="I478" t="str">
            <v>FNS-320-SRD</v>
          </cell>
          <cell r="J478" t="str">
            <v>F.01U.143.883</v>
          </cell>
          <cell r="K478" t="str">
            <v>FNS-320-SRD Beacon, Surface-mount, Red</v>
          </cell>
          <cell r="L478" t="str">
            <v>5A</v>
          </cell>
          <cell r="M478">
            <v>62.14</v>
          </cell>
          <cell r="N478">
            <v>65.25</v>
          </cell>
        </row>
        <row r="479">
          <cell r="I479" t="str">
            <v>FNS-320-SYE</v>
          </cell>
          <cell r="J479" t="str">
            <v>F.01U.143.884</v>
          </cell>
          <cell r="K479" t="str">
            <v>FNS-320-SYE Beacon, Surface-mount, Amber</v>
          </cell>
          <cell r="L479" t="str">
            <v>5A</v>
          </cell>
          <cell r="M479">
            <v>62.14</v>
          </cell>
          <cell r="N479">
            <v>65.25</v>
          </cell>
        </row>
        <row r="480">
          <cell r="I480" t="str">
            <v>FNS-320-SWH</v>
          </cell>
          <cell r="J480" t="str">
            <v>F.01U.143.885</v>
          </cell>
          <cell r="K480" t="str">
            <v>FNS-320-SWH Beacon, Surface-mount, White</v>
          </cell>
          <cell r="L480" t="str">
            <v>5A</v>
          </cell>
          <cell r="M480">
            <v>62.14</v>
          </cell>
          <cell r="N480">
            <v>65.25</v>
          </cell>
        </row>
        <row r="481">
          <cell r="I481" t="str">
            <v>FNS-320-SGR</v>
          </cell>
          <cell r="J481" t="str">
            <v>F.01U.143.886</v>
          </cell>
          <cell r="K481" t="str">
            <v>FNS-320-SGR Beacon, Surface-mount, Green</v>
          </cell>
          <cell r="L481" t="str">
            <v>5A</v>
          </cell>
          <cell r="M481">
            <v>62.14</v>
          </cell>
          <cell r="N481">
            <v>65.25</v>
          </cell>
        </row>
        <row r="482">
          <cell r="I482" t="str">
            <v>FNS-420-R</v>
          </cell>
          <cell r="J482" t="str">
            <v>F.01U.516.089</v>
          </cell>
          <cell r="K482" t="str">
            <v>Strobe for base sounder red</v>
          </cell>
          <cell r="L482" t="str">
            <v>5A</v>
          </cell>
          <cell r="M482">
            <v>111.35</v>
          </cell>
          <cell r="N482">
            <v>116.92</v>
          </cell>
        </row>
        <row r="483">
          <cell r="I483" t="str">
            <v>FNA-P400RBA-MB</v>
          </cell>
          <cell r="J483" t="str">
            <v>F.01U.132.440</v>
          </cell>
          <cell r="K483" t="str">
            <v>Mounting Bracket for FNS-P400RTH</v>
          </cell>
          <cell r="L483" t="str">
            <v>5A</v>
          </cell>
          <cell r="M483">
            <v>51.75</v>
          </cell>
          <cell r="N483">
            <v>54.34</v>
          </cell>
        </row>
        <row r="484">
          <cell r="I484"/>
          <cell r="J484" t="str">
            <v/>
          </cell>
          <cell r="K484"/>
          <cell r="L484"/>
          <cell r="M484"/>
          <cell r="N484"/>
        </row>
        <row r="485">
          <cell r="I485" t="str">
            <v>ROLP-W-LX-W-WF</v>
          </cell>
          <cell r="J485" t="str">
            <v>F.01U.288.468</v>
          </cell>
          <cell r="K485" t="str">
            <v>Sounder Beacon, white /wall/white flash</v>
          </cell>
          <cell r="L485" t="str">
            <v>5A</v>
          </cell>
          <cell r="M485">
            <v>127.25</v>
          </cell>
          <cell r="N485">
            <v>133.61000000000001</v>
          </cell>
        </row>
        <row r="486">
          <cell r="I486" t="str">
            <v>ROLP-W-LX-W-RF</v>
          </cell>
          <cell r="J486" t="str">
            <v>F.01U.288.469</v>
          </cell>
          <cell r="K486" t="str">
            <v>Sounder Beacon, white/wall/red flash</v>
          </cell>
          <cell r="L486" t="str">
            <v>5A</v>
          </cell>
          <cell r="M486">
            <v>127.25</v>
          </cell>
          <cell r="N486">
            <v>133.61000000000001</v>
          </cell>
        </row>
        <row r="487">
          <cell r="I487" t="str">
            <v>ROLP-R-LX-W-WF</v>
          </cell>
          <cell r="J487" t="str">
            <v>F.01U.288.470</v>
          </cell>
          <cell r="K487" t="str">
            <v>Sounder Beacon, red/wall/white flash</v>
          </cell>
          <cell r="L487" t="str">
            <v>5A</v>
          </cell>
          <cell r="M487">
            <v>127.25</v>
          </cell>
          <cell r="N487">
            <v>133.61000000000001</v>
          </cell>
        </row>
        <row r="488">
          <cell r="I488" t="str">
            <v>ROLP-R-LX-W-RF</v>
          </cell>
          <cell r="J488" t="str">
            <v>F.01U.288.471</v>
          </cell>
          <cell r="K488" t="str">
            <v>Sounder Beacon, red/wall/red flash</v>
          </cell>
          <cell r="L488" t="str">
            <v>5A</v>
          </cell>
          <cell r="M488">
            <v>127.25</v>
          </cell>
          <cell r="N488">
            <v>133.61000000000001</v>
          </cell>
        </row>
        <row r="489">
          <cell r="I489"/>
          <cell r="J489" t="str">
            <v/>
          </cell>
          <cell r="K489"/>
          <cell r="L489"/>
          <cell r="M489"/>
          <cell r="N489"/>
        </row>
        <row r="490">
          <cell r="I490" t="str">
            <v>FAA-500-RTL</v>
          </cell>
          <cell r="J490" t="str">
            <v>F.01U.508.720</v>
          </cell>
          <cell r="K490" t="str">
            <v>FAA-500-RTL removal tool</v>
          </cell>
          <cell r="L490" t="str">
            <v>5A</v>
          </cell>
          <cell r="M490">
            <v>925.97</v>
          </cell>
          <cell r="N490">
            <v>972.27</v>
          </cell>
        </row>
        <row r="491">
          <cell r="I491" t="str">
            <v>FAA-500-TTL</v>
          </cell>
          <cell r="J491" t="str">
            <v>F.01U.508.725</v>
          </cell>
          <cell r="K491" t="str">
            <v xml:space="preserve">FAA-TTL Test adapter with magnet  </v>
          </cell>
          <cell r="L491" t="str">
            <v>5A</v>
          </cell>
          <cell r="M491">
            <v>410.97</v>
          </cell>
          <cell r="N491">
            <v>431.52</v>
          </cell>
        </row>
        <row r="492">
          <cell r="I492" t="str">
            <v>SOLO461</v>
          </cell>
          <cell r="J492" t="str">
            <v>F.01U.363.162</v>
          </cell>
          <cell r="K492" t="str">
            <v>Cordless heat detector test kit</v>
          </cell>
          <cell r="L492" t="str">
            <v>5A</v>
          </cell>
          <cell r="M492">
            <v>1646.97</v>
          </cell>
          <cell r="N492">
            <v>1729.32</v>
          </cell>
        </row>
        <row r="493">
          <cell r="I493" t="str">
            <v>SOLO330</v>
          </cell>
          <cell r="J493" t="str">
            <v>4.998.112.071</v>
          </cell>
          <cell r="K493" t="str">
            <v>Test device for optical smoke detectors</v>
          </cell>
          <cell r="L493" t="str">
            <v>5A</v>
          </cell>
          <cell r="M493">
            <v>462.47</v>
          </cell>
          <cell r="N493">
            <v>485.59</v>
          </cell>
        </row>
        <row r="494">
          <cell r="I494" t="str">
            <v>FME-SOLO-A10S</v>
          </cell>
          <cell r="J494" t="str">
            <v>F.01U.345.557</v>
          </cell>
          <cell r="K494" t="str">
            <v>Test Aerosol spray for Optical Smoke Detectors</v>
          </cell>
          <cell r="L494" t="str">
            <v>5A</v>
          </cell>
          <cell r="M494">
            <v>63.35</v>
          </cell>
          <cell r="N494">
            <v>66.52</v>
          </cell>
        </row>
        <row r="495">
          <cell r="I495" t="str">
            <v>FME-TEST-CO</v>
          </cell>
          <cell r="J495" t="str">
            <v>F.01U.301.469</v>
          </cell>
          <cell r="K495" t="str">
            <v>Spray with CO testing gas for multisensor detectors with C-component</v>
          </cell>
          <cell r="L495" t="str">
            <v>5A</v>
          </cell>
          <cell r="M495">
            <v>67.98</v>
          </cell>
          <cell r="N495">
            <v>71.38</v>
          </cell>
        </row>
        <row r="496">
          <cell r="I496" t="str">
            <v>SOLO610</v>
          </cell>
          <cell r="J496">
            <v>4998112073</v>
          </cell>
          <cell r="K496" t="str">
            <v>Carry bag for Solo service kit</v>
          </cell>
          <cell r="L496" t="str">
            <v>5A</v>
          </cell>
          <cell r="M496">
            <v>307.97000000000003</v>
          </cell>
          <cell r="N496">
            <v>323.37</v>
          </cell>
        </row>
        <row r="497">
          <cell r="I497" t="str">
            <v>SOLO 770</v>
          </cell>
          <cell r="J497" t="str">
            <v>F.01U.363.163</v>
          </cell>
          <cell r="K497" t="str">
            <v>SOLO770 Spare battery- pack</v>
          </cell>
          <cell r="L497" t="str">
            <v>5A</v>
          </cell>
          <cell r="M497">
            <v>334.75</v>
          </cell>
          <cell r="N497">
            <v>351.49</v>
          </cell>
        </row>
        <row r="498">
          <cell r="I498" t="str">
            <v>SOLO200</v>
          </cell>
          <cell r="J498" t="str">
            <v>4.998.112.113</v>
          </cell>
          <cell r="K498" t="str">
            <v>Universal detector removal tool without pole</v>
          </cell>
          <cell r="L498" t="str">
            <v>5A</v>
          </cell>
          <cell r="M498">
            <v>616.97</v>
          </cell>
          <cell r="N498">
            <v>647.82000000000005</v>
          </cell>
        </row>
        <row r="499">
          <cell r="I499" t="str">
            <v>SOLO100</v>
          </cell>
          <cell r="J499" t="str">
            <v>4.998.112.069</v>
          </cell>
          <cell r="K499" t="str">
            <v>Extension pole for detector removal tool - 1-3,4m</v>
          </cell>
          <cell r="L499" t="str">
            <v>5A</v>
          </cell>
          <cell r="M499">
            <v>1131.97</v>
          </cell>
          <cell r="N499">
            <v>1188.57</v>
          </cell>
        </row>
        <row r="500">
          <cell r="I500" t="str">
            <v>SOLO101</v>
          </cell>
          <cell r="J500">
            <v>4998112070</v>
          </cell>
          <cell r="K500" t="str">
            <v>Fibreglass extension rod (1m)</v>
          </cell>
          <cell r="L500" t="str">
            <v>5A</v>
          </cell>
          <cell r="M500">
            <v>235.87</v>
          </cell>
          <cell r="N500">
            <v>247.66</v>
          </cell>
        </row>
        <row r="501">
          <cell r="I501" t="str">
            <v>RTL-cap</v>
          </cell>
          <cell r="J501">
            <v>4998082502</v>
          </cell>
          <cell r="K501" t="str">
            <v>Plastic cap for detector removal tool, 2 pcs are needed</v>
          </cell>
          <cell r="L501" t="str">
            <v>5A</v>
          </cell>
          <cell r="M501">
            <v>26.78</v>
          </cell>
          <cell r="N501">
            <v>28.12</v>
          </cell>
        </row>
        <row r="502">
          <cell r="I502" t="str">
            <v>FME-420-ADAP</v>
          </cell>
          <cell r="J502" t="str">
            <v>F.01U.510.318</v>
          </cell>
          <cell r="K502" t="str">
            <v>FME-420-ADAP Tool adapter f MS420(GB)</v>
          </cell>
          <cell r="L502" t="str">
            <v>5A</v>
          </cell>
          <cell r="M502">
            <v>658.17</v>
          </cell>
          <cell r="N502">
            <v>691.08</v>
          </cell>
        </row>
        <row r="503">
          <cell r="I503" t="str">
            <v>FME-420-LSN-TTL</v>
          </cell>
          <cell r="J503" t="str">
            <v>F.01U.169.803</v>
          </cell>
          <cell r="K503" t="str">
            <v>LSN improved Test Tool</v>
          </cell>
          <cell r="L503" t="str">
            <v>5A</v>
          </cell>
          <cell r="M503">
            <v>3350.73</v>
          </cell>
          <cell r="N503">
            <v>4440.71</v>
          </cell>
        </row>
        <row r="504">
          <cell r="I504"/>
          <cell r="J504" t="str">
            <v/>
          </cell>
          <cell r="K504"/>
          <cell r="L504"/>
          <cell r="M504"/>
          <cell r="N504"/>
        </row>
        <row r="505">
          <cell r="I505"/>
          <cell r="J505" t="str">
            <v/>
          </cell>
          <cell r="K505"/>
          <cell r="L505"/>
          <cell r="M505"/>
          <cell r="N505"/>
        </row>
        <row r="506">
          <cell r="I506" t="str">
            <v>FBF 100 LSN</v>
          </cell>
          <cell r="J506">
            <v>4998126953</v>
          </cell>
          <cell r="K506" t="str">
            <v>FBF 100 LSN fire serv. operating panel</v>
          </cell>
          <cell r="L506" t="str">
            <v>5A</v>
          </cell>
          <cell r="M506">
            <v>438.86</v>
          </cell>
          <cell r="N506">
            <v>460.8</v>
          </cell>
        </row>
        <row r="507">
          <cell r="I507" t="str">
            <v>FAT 2002</v>
          </cell>
          <cell r="J507">
            <v>4998126952</v>
          </cell>
          <cell r="K507" t="str">
            <v>FAT 2002 fire service display panel</v>
          </cell>
          <cell r="L507" t="str">
            <v>5A</v>
          </cell>
          <cell r="M507">
            <v>1141.05</v>
          </cell>
          <cell r="N507">
            <v>1198.0999999999999</v>
          </cell>
        </row>
        <row r="508">
          <cell r="I508" t="str">
            <v>FAT2002RE</v>
          </cell>
          <cell r="J508" t="str">
            <v>F.01U.502.436</v>
          </cell>
          <cell r="K508" t="str">
            <v>FAT2002RE Fire Service displ.panel red.</v>
          </cell>
          <cell r="L508" t="str">
            <v>5A</v>
          </cell>
          <cell r="M508">
            <v>1658.92</v>
          </cell>
          <cell r="N508">
            <v>1741.87</v>
          </cell>
        </row>
        <row r="509">
          <cell r="I509" t="str">
            <v>FIBS 100</v>
          </cell>
          <cell r="J509">
            <v>4998142207</v>
          </cell>
          <cell r="K509" t="str">
            <v>Fire brigade information  system FIBS 100</v>
          </cell>
          <cell r="L509" t="str">
            <v>5A</v>
          </cell>
          <cell r="M509">
            <v>3232.99</v>
          </cell>
          <cell r="N509">
            <v>3394.64</v>
          </cell>
        </row>
        <row r="510">
          <cell r="I510" t="str">
            <v>FIBS 100 DINA3</v>
          </cell>
          <cell r="J510" t="str">
            <v>4.998.149.387</v>
          </cell>
          <cell r="K510" t="str">
            <v>Fire brigade information  system FIBS 100</v>
          </cell>
          <cell r="L510" t="str">
            <v>5A</v>
          </cell>
          <cell r="M510">
            <v>3232.99</v>
          </cell>
          <cell r="N510">
            <v>3394.64</v>
          </cell>
        </row>
        <row r="511">
          <cell r="I511" t="str">
            <v>FMF-420-FBF-CH</v>
          </cell>
          <cell r="J511" t="str">
            <v>F.01U.169.669</v>
          </cell>
          <cell r="K511" t="str">
            <v>Feuerwehrbedien- und Anzeigeteil Schweiz</v>
          </cell>
          <cell r="L511" t="str">
            <v>5A</v>
          </cell>
          <cell r="M511">
            <v>555.29</v>
          </cell>
          <cell r="N511">
            <v>583.04999999999995</v>
          </cell>
        </row>
        <row r="512">
          <cell r="I512" t="str">
            <v>FMF-ADP-TTY</v>
          </cell>
          <cell r="J512" t="str">
            <v>F.01U.288.669</v>
          </cell>
          <cell r="K512" t="str">
            <v>Fire Brigade Peripheral Ring Bus Module TTY interface</v>
          </cell>
          <cell r="L512" t="str">
            <v>5A</v>
          </cell>
          <cell r="M512">
            <v>467.89</v>
          </cell>
          <cell r="N512">
            <v>491.28</v>
          </cell>
        </row>
        <row r="513">
          <cell r="I513" t="str">
            <v>FMF-ADP-FBF</v>
          </cell>
          <cell r="J513" t="str">
            <v>F.01U.317.733</v>
          </cell>
          <cell r="K513" t="str">
            <v>Fire Brigade Peripheral Ring Bus Module for UEZ-2000 and BZ-500</v>
          </cell>
          <cell r="L513" t="str">
            <v>5A</v>
          </cell>
          <cell r="M513">
            <v>638.6</v>
          </cell>
          <cell r="N513">
            <v>670.53</v>
          </cell>
        </row>
        <row r="514">
          <cell r="I514" t="str">
            <v>FMF-FBF-FAT</v>
          </cell>
          <cell r="J514" t="str">
            <v>F.01U.288.674</v>
          </cell>
          <cell r="K514" t="str">
            <v>Fire Brigade Peripheral FAT and FBF</v>
          </cell>
          <cell r="L514" t="str">
            <v>5A</v>
          </cell>
          <cell r="M514">
            <v>1290.48</v>
          </cell>
          <cell r="N514">
            <v>1355</v>
          </cell>
        </row>
        <row r="515">
          <cell r="I515" t="str">
            <v>FMF-ESPA</v>
          </cell>
          <cell r="J515" t="str">
            <v>F.01U.288.675</v>
          </cell>
          <cell r="K515" t="str">
            <v>ESPA interface</v>
          </cell>
          <cell r="L515" t="str">
            <v>5A</v>
          </cell>
          <cell r="M515">
            <v>193.74</v>
          </cell>
          <cell r="N515">
            <v>203.43</v>
          </cell>
        </row>
        <row r="516">
          <cell r="I516" t="str">
            <v>FMF-FIBS-A4</v>
          </cell>
          <cell r="J516" t="str">
            <v>F.01U.288.676</v>
          </cell>
          <cell r="K516" t="str">
            <v>Fire brigade information center A4</v>
          </cell>
          <cell r="L516" t="str">
            <v>5A</v>
          </cell>
          <cell r="M516">
            <v>2242</v>
          </cell>
          <cell r="N516">
            <v>2354.1</v>
          </cell>
        </row>
        <row r="517">
          <cell r="I517" t="str">
            <v>FMF-FIBS-A3</v>
          </cell>
          <cell r="J517" t="str">
            <v>F.01U.288.677</v>
          </cell>
          <cell r="K517" t="str">
            <v>Fire brigade information center A3</v>
          </cell>
          <cell r="L517" t="str">
            <v>5A</v>
          </cell>
          <cell r="M517">
            <v>2242</v>
          </cell>
          <cell r="N517">
            <v>2354.1</v>
          </cell>
        </row>
        <row r="518">
          <cell r="I518" t="str">
            <v>FMF-FAT</v>
          </cell>
          <cell r="J518" t="str">
            <v>F.01U.288.706</v>
          </cell>
          <cell r="K518" t="str">
            <v>Fire Brigade Peripheral FAT</v>
          </cell>
          <cell r="L518" t="str">
            <v>5A</v>
          </cell>
          <cell r="M518">
            <v>922.61</v>
          </cell>
          <cell r="N518">
            <v>968.74</v>
          </cell>
        </row>
        <row r="519">
          <cell r="I519"/>
          <cell r="J519" t="str">
            <v/>
          </cell>
          <cell r="K519"/>
          <cell r="L519"/>
          <cell r="M519"/>
          <cell r="N519"/>
        </row>
        <row r="520">
          <cell r="I520" t="str">
            <v>SD-A</v>
          </cell>
          <cell r="J520">
            <v>2799360424</v>
          </cell>
          <cell r="K520" t="str">
            <v>FSK-A, with housing</v>
          </cell>
          <cell r="L520" t="str">
            <v>5A</v>
          </cell>
          <cell r="M520">
            <v>426.33</v>
          </cell>
          <cell r="N520">
            <v>447.65</v>
          </cell>
        </row>
        <row r="521">
          <cell r="I521" t="str">
            <v>FMS-KR-BASIC-RPF</v>
          </cell>
          <cell r="J521" t="str">
            <v>F.01U.033.702</v>
          </cell>
          <cell r="K521" t="str">
            <v>Key deposit Kruse FSD 2003 12/24V-Rain</v>
          </cell>
          <cell r="L521" t="str">
            <v>5A</v>
          </cell>
          <cell r="M521">
            <v>1836.71</v>
          </cell>
          <cell r="N521">
            <v>1928.55</v>
          </cell>
        </row>
        <row r="522">
          <cell r="I522" t="str">
            <v>FMS-KR-BASIC</v>
          </cell>
          <cell r="J522" t="str">
            <v>F.01U.033.703</v>
          </cell>
          <cell r="K522" t="str">
            <v>Key deposit Kruse FSD 2003 12/24V</v>
          </cell>
          <cell r="L522" t="str">
            <v>5A</v>
          </cell>
          <cell r="M522">
            <v>1486.18</v>
          </cell>
          <cell r="N522">
            <v>1560.49</v>
          </cell>
        </row>
        <row r="523">
          <cell r="I523" t="str">
            <v>BS DKM/FIPS</v>
          </cell>
          <cell r="J523">
            <v>4998149388</v>
          </cell>
          <cell r="K523" t="str">
            <v>BS for installation DKM in FIBS</v>
          </cell>
          <cell r="L523" t="str">
            <v>5A</v>
          </cell>
          <cell r="M523">
            <v>61.45</v>
          </cell>
          <cell r="N523">
            <v>64.52</v>
          </cell>
        </row>
        <row r="524">
          <cell r="I524"/>
          <cell r="J524" t="str">
            <v/>
          </cell>
          <cell r="K524"/>
          <cell r="L524"/>
          <cell r="M524"/>
          <cell r="N524"/>
        </row>
        <row r="525">
          <cell r="I525" t="str">
            <v>TSZ 0400 LSN</v>
          </cell>
          <cell r="J525">
            <v>2799330300</v>
          </cell>
          <cell r="K525" t="str">
            <v>TSZ 0400 Door control unit</v>
          </cell>
          <cell r="L525" t="str">
            <v>5A</v>
          </cell>
          <cell r="M525">
            <v>245.45930000000001</v>
          </cell>
          <cell r="N525">
            <v>257.73</v>
          </cell>
        </row>
        <row r="526">
          <cell r="I526" t="str">
            <v>FMD-432</v>
          </cell>
          <cell r="J526">
            <v>2799320540</v>
          </cell>
          <cell r="K526" t="str">
            <v>Push button type 432 flush-mount</v>
          </cell>
          <cell r="L526" t="str">
            <v>5A</v>
          </cell>
          <cell r="M526">
            <v>55.156500000000001</v>
          </cell>
          <cell r="N526">
            <v>57.91</v>
          </cell>
        </row>
        <row r="527">
          <cell r="I527" t="str">
            <v>FMD-432-S</v>
          </cell>
          <cell r="J527" t="str">
            <v>2.799.320.541</v>
          </cell>
          <cell r="K527" t="str">
            <v>TYPE 432 PUSH BUTTON FOR SURFACE MOUNTING</v>
          </cell>
          <cell r="L527" t="str">
            <v>5A</v>
          </cell>
          <cell r="M527">
            <v>33.093900000000005</v>
          </cell>
          <cell r="N527">
            <v>34.75</v>
          </cell>
        </row>
        <row r="528">
          <cell r="I528" t="str">
            <v>FMD-F.GT60</v>
          </cell>
          <cell r="J528" t="str">
            <v>2.799.320.503</v>
          </cell>
          <cell r="K528" t="str">
            <v>ASS65 ANCHOR PLATE FOR GT60</v>
          </cell>
          <cell r="L528" t="str">
            <v>5A</v>
          </cell>
          <cell r="M528">
            <v>25.842700000000001</v>
          </cell>
          <cell r="N528">
            <v>27.13</v>
          </cell>
        </row>
        <row r="529">
          <cell r="I529" t="str">
            <v>FMD-GT60</v>
          </cell>
          <cell r="J529" t="str">
            <v>2.799.320.504</v>
          </cell>
          <cell r="K529" t="str">
            <v xml:space="preserve">GT60R DOOR HOLD MAGNET 24V/686N, WALL MOUNTING </v>
          </cell>
          <cell r="L529" t="str">
            <v>5A</v>
          </cell>
          <cell r="M529">
            <v>94.57459999999999</v>
          </cell>
          <cell r="N529">
            <v>99.3</v>
          </cell>
        </row>
        <row r="530">
          <cell r="I530" t="str">
            <v>FMD-GT50</v>
          </cell>
          <cell r="J530">
            <v>2799320532</v>
          </cell>
          <cell r="K530" t="str">
            <v>GT50R DOOR HOLD MAGNET 24V/490N, FLOOR MOUNTING</v>
          </cell>
          <cell r="L530" t="str">
            <v>5A</v>
          </cell>
          <cell r="M530">
            <v>94.57459999999999</v>
          </cell>
          <cell r="N530">
            <v>99.3</v>
          </cell>
        </row>
        <row r="531">
          <cell r="I531" t="str">
            <v>FMD-F.GT50</v>
          </cell>
          <cell r="J531" t="str">
            <v>2.799.320.536</v>
          </cell>
          <cell r="K531" t="str">
            <v>ASS55 ANCHOR PLATE FOR GT50</v>
          </cell>
          <cell r="L531" t="str">
            <v>5A</v>
          </cell>
          <cell r="M531">
            <v>33.093900000000005</v>
          </cell>
          <cell r="N531">
            <v>34.75</v>
          </cell>
        </row>
        <row r="532">
          <cell r="I532" t="str">
            <v>FMD-GT50-space</v>
          </cell>
          <cell r="J532" t="str">
            <v>2.799.320.539</v>
          </cell>
          <cell r="K532" t="str">
            <v>GT50R WITH SPACER PIPE DOOR HOLD MAGNET, UNIV</v>
          </cell>
          <cell r="L532" t="str">
            <v>5A</v>
          </cell>
          <cell r="M532">
            <v>165.58279999999999</v>
          </cell>
          <cell r="N532">
            <v>173.86</v>
          </cell>
        </row>
        <row r="533">
          <cell r="I533"/>
          <cell r="J533" t="str">
            <v/>
          </cell>
          <cell r="K533"/>
          <cell r="L533"/>
          <cell r="M533"/>
          <cell r="N533"/>
        </row>
        <row r="534">
          <cell r="I534" t="str">
            <v>TRA-FIR-FL</v>
          </cell>
          <cell r="J534" t="str">
            <v>F.01U.328.621</v>
          </cell>
          <cell r="K534" t="str">
            <v>Training Fire Alarm Systems</v>
          </cell>
          <cell r="L534"/>
          <cell r="M534" t="str">
            <v>900 (net price!)</v>
          </cell>
          <cell r="N534"/>
        </row>
        <row r="535">
          <cell r="I535" t="str">
            <v>TRA-FPA-FE</v>
          </cell>
          <cell r="J535" t="str">
            <v>F.01U.350.356</v>
          </cell>
          <cell r="K535" t="str">
            <v>Training FPA-5000 - Expert</v>
          </cell>
          <cell r="L535"/>
          <cell r="M535" t="str">
            <v>600 (net price!)</v>
          </cell>
          <cell r="N535"/>
        </row>
        <row r="536">
          <cell r="I536" t="str">
            <v>TRA-FPA-FM</v>
          </cell>
          <cell r="J536" t="str">
            <v>F.01U.350.357</v>
          </cell>
          <cell r="K536" t="str">
            <v>Training FPA-5000 - Master</v>
          </cell>
          <cell r="L536"/>
          <cell r="M536" t="str">
            <v>600 (net price!)</v>
          </cell>
          <cell r="N536"/>
        </row>
        <row r="537">
          <cell r="I537"/>
          <cell r="J537" t="str">
            <v/>
          </cell>
          <cell r="K537"/>
          <cell r="L537"/>
          <cell r="M537"/>
          <cell r="N537"/>
        </row>
        <row r="538">
          <cell r="I538"/>
        </row>
        <row r="540">
          <cell r="I540"/>
          <cell r="J540"/>
          <cell r="K540"/>
          <cell r="L540"/>
          <cell r="M540"/>
          <cell r="N540"/>
        </row>
        <row r="541">
          <cell r="I541" t="str">
            <v>FMF-FBP-AUSTRIA</v>
          </cell>
          <cell r="J541"/>
          <cell r="K541" t="e">
            <v>#N/A</v>
          </cell>
          <cell r="L541" t="str">
            <v>F.01U.074.777</v>
          </cell>
          <cell r="M541"/>
          <cell r="N541"/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zoomScaleNormal="100" workbookViewId="0">
      <selection activeCell="I41" sqref="I41"/>
    </sheetView>
  </sheetViews>
  <sheetFormatPr defaultRowHeight="12.75" x14ac:dyDescent="0.2"/>
  <sheetData/>
  <sheetProtection algorithmName="SHA-512" hashValue="0V9JLMc7KUh5mwr7g12PiNU9KrY11mrly69QWzYccskotvAVTwmwSbfNJ+UU3XMKL7wmSuAAclKVa4PjZdAw6A==" saltValue="rHKf59KAbHYmIRUk8Senrg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2:FK345"/>
  <sheetViews>
    <sheetView tabSelected="1" zoomScaleNormal="100" workbookViewId="0">
      <selection activeCell="C96" sqref="C96"/>
    </sheetView>
  </sheetViews>
  <sheetFormatPr defaultColWidth="8.85546875" defaultRowHeight="10.5" x14ac:dyDescent="0.15"/>
  <cols>
    <col min="1" max="1" width="16.42578125" style="50" customWidth="1"/>
    <col min="2" max="2" width="15.85546875" style="93" customWidth="1"/>
    <col min="3" max="3" width="18.140625" style="12" customWidth="1"/>
    <col min="4" max="4" width="49" style="3" customWidth="1"/>
    <col min="5" max="5" width="29.85546875" style="4" hidden="1" customWidth="1"/>
    <col min="6" max="6" width="29.85546875" style="4" customWidth="1"/>
    <col min="7" max="7" width="29.85546875" style="4" hidden="1" customWidth="1"/>
    <col min="8" max="8" width="29.85546875" style="4" customWidth="1"/>
    <col min="9" max="9" width="23.5703125" style="83" customWidth="1"/>
    <col min="10" max="13" width="30.28515625" style="83" customWidth="1"/>
    <col min="14" max="14" width="23.5703125" style="7" customWidth="1"/>
    <col min="15" max="16384" width="8.85546875" style="50"/>
  </cols>
  <sheetData>
    <row r="2" spans="1:166" ht="33" customHeight="1" x14ac:dyDescent="0.15">
      <c r="A2" s="623" t="s">
        <v>816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</row>
    <row r="3" spans="1:166" s="53" customFormat="1" ht="23.25" customHeight="1" thickBot="1" x14ac:dyDescent="0.25">
      <c r="A3" s="625"/>
      <c r="B3" s="626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  <c r="FI3" s="52"/>
      <c r="FJ3" s="52"/>
    </row>
    <row r="4" spans="1:166" s="54" customFormat="1" ht="25.5" x14ac:dyDescent="0.15">
      <c r="A4" s="101" t="s">
        <v>784</v>
      </c>
      <c r="B4" s="101" t="s">
        <v>0</v>
      </c>
      <c r="C4" s="101" t="s">
        <v>1</v>
      </c>
      <c r="D4" s="101" t="s">
        <v>2</v>
      </c>
      <c r="E4" s="102" t="s">
        <v>2783</v>
      </c>
      <c r="F4" s="102" t="s">
        <v>785</v>
      </c>
      <c r="G4" s="102"/>
      <c r="H4" s="102" t="s">
        <v>786</v>
      </c>
      <c r="I4" s="103" t="s">
        <v>787</v>
      </c>
      <c r="J4" s="103" t="s">
        <v>788</v>
      </c>
      <c r="K4" s="103" t="s">
        <v>804</v>
      </c>
      <c r="L4" s="103" t="s">
        <v>868</v>
      </c>
      <c r="M4" s="103" t="s">
        <v>1075</v>
      </c>
      <c r="N4" s="103" t="s">
        <v>789</v>
      </c>
    </row>
    <row r="5" spans="1:166" s="113" customFormat="1" ht="16.5" customHeight="1" x14ac:dyDescent="0.15">
      <c r="A5" s="630" t="s">
        <v>988</v>
      </c>
      <c r="B5" s="631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</row>
    <row r="6" spans="1:166" s="113" customFormat="1" ht="55.5" customHeight="1" x14ac:dyDescent="0.15">
      <c r="A6" s="100"/>
      <c r="B6" s="194" t="s">
        <v>993</v>
      </c>
      <c r="C6" s="195" t="s">
        <v>989</v>
      </c>
      <c r="D6" s="195" t="s">
        <v>1111</v>
      </c>
      <c r="E6" s="196">
        <v>6796</v>
      </c>
      <c r="F6" s="196">
        <f>VLOOKUP(B6,'Fire EN 54'!$D$5:$J$496,7,0)</f>
        <v>7748</v>
      </c>
      <c r="G6" s="196">
        <f>F6-E6</f>
        <v>952</v>
      </c>
      <c r="H6" s="196" t="s">
        <v>708</v>
      </c>
      <c r="I6" s="197" t="s">
        <v>3</v>
      </c>
      <c r="J6" s="149"/>
      <c r="K6" s="197"/>
      <c r="L6" s="237" t="s">
        <v>1131</v>
      </c>
      <c r="M6" s="171" t="s">
        <v>615</v>
      </c>
      <c r="N6" s="172" t="s">
        <v>645</v>
      </c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</row>
    <row r="7" spans="1:166" s="113" customFormat="1" ht="55.5" customHeight="1" x14ac:dyDescent="0.15">
      <c r="A7" s="100"/>
      <c r="B7" s="194" t="s">
        <v>994</v>
      </c>
      <c r="C7" s="195" t="s">
        <v>990</v>
      </c>
      <c r="D7" s="195" t="s">
        <v>1112</v>
      </c>
      <c r="E7" s="196">
        <v>7307</v>
      </c>
      <c r="F7" s="196">
        <f>VLOOKUP(B7,'Fire EN 54'!$D$5:$J$496,7,0)</f>
        <v>8330</v>
      </c>
      <c r="G7" s="196">
        <f t="shared" ref="G7:G9" si="0">F7-E7</f>
        <v>1023</v>
      </c>
      <c r="H7" s="196" t="s">
        <v>708</v>
      </c>
      <c r="I7" s="197" t="s">
        <v>3</v>
      </c>
      <c r="J7" s="149"/>
      <c r="K7" s="197"/>
      <c r="L7" s="237" t="s">
        <v>1131</v>
      </c>
      <c r="M7" s="171" t="s">
        <v>615</v>
      </c>
      <c r="N7" s="172" t="s">
        <v>645</v>
      </c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</row>
    <row r="8" spans="1:166" s="113" customFormat="1" ht="55.5" customHeight="1" x14ac:dyDescent="0.15">
      <c r="A8" s="100"/>
      <c r="B8" s="194" t="s">
        <v>995</v>
      </c>
      <c r="C8" s="195" t="s">
        <v>991</v>
      </c>
      <c r="D8" s="195" t="s">
        <v>1113</v>
      </c>
      <c r="E8" s="196">
        <v>9326</v>
      </c>
      <c r="F8" s="196">
        <f>VLOOKUP(B8,'Fire EN 54'!$D$5:$J$496,7,0)</f>
        <v>10165</v>
      </c>
      <c r="G8" s="196">
        <f t="shared" si="0"/>
        <v>839</v>
      </c>
      <c r="H8" s="196" t="s">
        <v>708</v>
      </c>
      <c r="I8" s="197" t="s">
        <v>3</v>
      </c>
      <c r="J8" s="149"/>
      <c r="K8" s="197"/>
      <c r="L8" s="237" t="s">
        <v>1131</v>
      </c>
      <c r="M8" s="171" t="s">
        <v>615</v>
      </c>
      <c r="N8" s="172" t="s">
        <v>645</v>
      </c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</row>
    <row r="9" spans="1:166" s="113" customFormat="1" ht="55.5" customHeight="1" x14ac:dyDescent="0.15">
      <c r="A9" s="100"/>
      <c r="B9" s="194" t="s">
        <v>996</v>
      </c>
      <c r="C9" s="195" t="s">
        <v>992</v>
      </c>
      <c r="D9" s="195" t="s">
        <v>1114</v>
      </c>
      <c r="E9" s="196">
        <v>9837</v>
      </c>
      <c r="F9" s="196">
        <f>VLOOKUP(B9,'Fire EN 54'!$D$5:$J$496,7,0)</f>
        <v>10722</v>
      </c>
      <c r="G9" s="196">
        <f t="shared" si="0"/>
        <v>885</v>
      </c>
      <c r="H9" s="196" t="s">
        <v>708</v>
      </c>
      <c r="I9" s="197" t="s">
        <v>3</v>
      </c>
      <c r="J9" s="149"/>
      <c r="K9" s="197"/>
      <c r="L9" s="237" t="s">
        <v>1131</v>
      </c>
      <c r="M9" s="171" t="s">
        <v>615</v>
      </c>
      <c r="N9" s="172" t="s">
        <v>645</v>
      </c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</row>
    <row r="10" spans="1:166" s="55" customFormat="1" ht="12.75" x14ac:dyDescent="0.15">
      <c r="A10" s="630" t="s">
        <v>1070</v>
      </c>
      <c r="B10" s="631"/>
      <c r="C10" s="631"/>
      <c r="D10" s="631"/>
      <c r="E10" s="631"/>
      <c r="F10" s="631"/>
      <c r="G10" s="631"/>
      <c r="H10" s="631"/>
      <c r="I10" s="631"/>
      <c r="J10" s="631"/>
      <c r="K10" s="631"/>
      <c r="L10" s="631"/>
      <c r="M10" s="631"/>
      <c r="N10" s="632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</row>
    <row r="11" spans="1:166" s="55" customFormat="1" ht="12.75" x14ac:dyDescent="0.15">
      <c r="A11" s="104" t="s">
        <v>1004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</row>
    <row r="12" spans="1:166" s="116" customFormat="1" ht="51" customHeight="1" x14ac:dyDescent="0.15">
      <c r="A12" s="160"/>
      <c r="B12" s="194" t="s">
        <v>999</v>
      </c>
      <c r="C12" s="195" t="s">
        <v>997</v>
      </c>
      <c r="D12" s="195" t="s">
        <v>1001</v>
      </c>
      <c r="E12" s="196">
        <v>3358</v>
      </c>
      <c r="F12" s="196">
        <f>VLOOKUP(B12,'Fire EN 54'!$D$5:$J$496,7,0)</f>
        <v>3526</v>
      </c>
      <c r="G12" s="196">
        <f t="shared" ref="G12:G70" si="1">F12-E12</f>
        <v>168</v>
      </c>
      <c r="H12" s="196" t="s">
        <v>708</v>
      </c>
      <c r="I12" s="197" t="s">
        <v>3</v>
      </c>
      <c r="J12" s="149"/>
      <c r="K12" s="197"/>
      <c r="L12" s="171" t="s">
        <v>848</v>
      </c>
      <c r="M12" s="198">
        <f>'Dodatkowa gwarancja'!E6</f>
        <v>85</v>
      </c>
      <c r="N12" s="199" t="s">
        <v>645</v>
      </c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 spans="1:166" s="116" customFormat="1" ht="51" customHeight="1" x14ac:dyDescent="0.15">
      <c r="A13" s="159"/>
      <c r="B13" s="200" t="s">
        <v>1000</v>
      </c>
      <c r="C13" s="201" t="s">
        <v>998</v>
      </c>
      <c r="D13" s="202" t="s">
        <v>1002</v>
      </c>
      <c r="E13" s="196">
        <v>5767</v>
      </c>
      <c r="F13" s="196">
        <f>VLOOKUP(B13,'Fire EN 54'!$D$5:$J$496,7,0)</f>
        <v>6055</v>
      </c>
      <c r="G13" s="196">
        <f t="shared" si="1"/>
        <v>288</v>
      </c>
      <c r="H13" s="196" t="s">
        <v>708</v>
      </c>
      <c r="I13" s="197" t="s">
        <v>3</v>
      </c>
      <c r="J13" s="171"/>
      <c r="K13" s="197"/>
      <c r="L13" s="171" t="s">
        <v>848</v>
      </c>
      <c r="M13" s="198">
        <f>'Dodatkowa gwarancja'!E6</f>
        <v>85</v>
      </c>
      <c r="N13" s="199" t="s">
        <v>645</v>
      </c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 spans="1:166" s="116" customFormat="1" ht="51" customHeight="1" x14ac:dyDescent="0.15">
      <c r="A14" s="114"/>
      <c r="B14" s="203" t="s">
        <v>753</v>
      </c>
      <c r="C14" s="204" t="s">
        <v>812</v>
      </c>
      <c r="D14" s="204" t="s">
        <v>754</v>
      </c>
      <c r="E14" s="205">
        <v>2735</v>
      </c>
      <c r="F14" s="196">
        <f>VLOOKUP(B14,'Fire EN 54'!$D$5:$J$496,7,0)</f>
        <v>2872</v>
      </c>
      <c r="G14" s="196">
        <f t="shared" si="1"/>
        <v>137</v>
      </c>
      <c r="H14" s="205" t="s">
        <v>708</v>
      </c>
      <c r="I14" s="171" t="s">
        <v>4</v>
      </c>
      <c r="J14" s="171"/>
      <c r="K14" s="171"/>
      <c r="L14" s="171" t="s">
        <v>884</v>
      </c>
      <c r="M14" s="171" t="s">
        <v>615</v>
      </c>
      <c r="N14" s="172" t="s">
        <v>691</v>
      </c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 spans="1:166" s="55" customFormat="1" ht="11.25" x14ac:dyDescent="0.15">
      <c r="A15" s="104" t="s">
        <v>1003</v>
      </c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</row>
    <row r="16" spans="1:166" s="116" customFormat="1" ht="51" customHeight="1" x14ac:dyDescent="0.15">
      <c r="A16" s="114"/>
      <c r="B16" s="195" t="s">
        <v>5</v>
      </c>
      <c r="C16" s="195" t="s">
        <v>697</v>
      </c>
      <c r="D16" s="202" t="s">
        <v>6</v>
      </c>
      <c r="E16" s="198">
        <v>864</v>
      </c>
      <c r="F16" s="196">
        <f>VLOOKUP(B16,'Fire EN 54'!$D$5:$J$496,7,0)</f>
        <v>907</v>
      </c>
      <c r="G16" s="196">
        <f t="shared" si="1"/>
        <v>43</v>
      </c>
      <c r="H16" s="196" t="s">
        <v>708</v>
      </c>
      <c r="I16" s="206">
        <v>1</v>
      </c>
      <c r="J16" s="206"/>
      <c r="K16" s="206"/>
      <c r="L16" s="171" t="s">
        <v>852</v>
      </c>
      <c r="M16" s="198">
        <f>'Dodatkowa gwarancja'!E10</f>
        <v>28</v>
      </c>
      <c r="N16" s="172" t="s">
        <v>646</v>
      </c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 spans="1:166" s="116" customFormat="1" ht="51" customHeight="1" x14ac:dyDescent="0.15">
      <c r="A17" s="114"/>
      <c r="B17" s="194" t="s">
        <v>7</v>
      </c>
      <c r="C17" s="200" t="s">
        <v>8</v>
      </c>
      <c r="D17" s="202" t="s">
        <v>9</v>
      </c>
      <c r="E17" s="198">
        <v>518</v>
      </c>
      <c r="F17" s="196">
        <f>VLOOKUP(B17,'Fire EN 54'!$D$5:$J$496,7,0)</f>
        <v>544</v>
      </c>
      <c r="G17" s="196">
        <f t="shared" si="1"/>
        <v>26</v>
      </c>
      <c r="H17" s="196" t="s">
        <v>708</v>
      </c>
      <c r="I17" s="206" t="s">
        <v>3</v>
      </c>
      <c r="J17" s="206"/>
      <c r="K17" s="206"/>
      <c r="L17" s="171" t="s">
        <v>852</v>
      </c>
      <c r="M17" s="198">
        <f>'Dodatkowa gwarancja'!E10</f>
        <v>28</v>
      </c>
      <c r="N17" s="172" t="s">
        <v>646</v>
      </c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166" s="116" customFormat="1" ht="51" customHeight="1" x14ac:dyDescent="0.15">
      <c r="A18" s="114"/>
      <c r="B18" s="200" t="s">
        <v>10</v>
      </c>
      <c r="C18" s="200" t="s">
        <v>11</v>
      </c>
      <c r="D18" s="202" t="s">
        <v>12</v>
      </c>
      <c r="E18" s="198">
        <v>691</v>
      </c>
      <c r="F18" s="196">
        <f>VLOOKUP(B18,'Fire EN 54'!$D$5:$J$496,7,0)</f>
        <v>726</v>
      </c>
      <c r="G18" s="196">
        <f t="shared" si="1"/>
        <v>35</v>
      </c>
      <c r="H18" s="196" t="s">
        <v>708</v>
      </c>
      <c r="I18" s="206">
        <v>1</v>
      </c>
      <c r="J18" s="206"/>
      <c r="K18" s="206"/>
      <c r="L18" s="171" t="s">
        <v>852</v>
      </c>
      <c r="M18" s="198">
        <f>'Dodatkowa gwarancja'!E10</f>
        <v>28</v>
      </c>
      <c r="N18" s="172" t="s">
        <v>646</v>
      </c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166" s="116" customFormat="1" ht="51" customHeight="1" x14ac:dyDescent="0.15">
      <c r="A19" s="114"/>
      <c r="B19" s="194" t="s">
        <v>13</v>
      </c>
      <c r="C19" s="194" t="s">
        <v>14</v>
      </c>
      <c r="D19" s="207" t="s">
        <v>15</v>
      </c>
      <c r="E19" s="198">
        <v>1037</v>
      </c>
      <c r="F19" s="196">
        <f>VLOOKUP(B19,'Fire EN 54'!$D$5:$J$496,7,0)</f>
        <v>1089</v>
      </c>
      <c r="G19" s="196">
        <f t="shared" si="1"/>
        <v>52</v>
      </c>
      <c r="H19" s="196" t="s">
        <v>708</v>
      </c>
      <c r="I19" s="206">
        <v>1</v>
      </c>
      <c r="J19" s="206"/>
      <c r="K19" s="206"/>
      <c r="L19" s="171" t="s">
        <v>852</v>
      </c>
      <c r="M19" s="198">
        <f>'Dodatkowa gwarancja'!E10</f>
        <v>28</v>
      </c>
      <c r="N19" s="172" t="s">
        <v>646</v>
      </c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166" s="116" customFormat="1" ht="51" customHeight="1" x14ac:dyDescent="0.15">
      <c r="A20" s="114"/>
      <c r="B20" s="194" t="s">
        <v>16</v>
      </c>
      <c r="C20" s="194" t="s">
        <v>17</v>
      </c>
      <c r="D20" s="207" t="s">
        <v>18</v>
      </c>
      <c r="E20" s="198">
        <v>1037</v>
      </c>
      <c r="F20" s="196">
        <f>VLOOKUP(B20,'Fire EN 54'!$D$5:$J$496,7,0)</f>
        <v>1089</v>
      </c>
      <c r="G20" s="196">
        <f t="shared" si="1"/>
        <v>52</v>
      </c>
      <c r="H20" s="196" t="s">
        <v>708</v>
      </c>
      <c r="I20" s="206" t="s">
        <v>3</v>
      </c>
      <c r="J20" s="206"/>
      <c r="K20" s="206"/>
      <c r="L20" s="171" t="s">
        <v>852</v>
      </c>
      <c r="M20" s="198">
        <f>'Dodatkowa gwarancja'!E10</f>
        <v>28</v>
      </c>
      <c r="N20" s="172" t="s">
        <v>646</v>
      </c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166" s="116" customFormat="1" ht="51" customHeight="1" x14ac:dyDescent="0.15">
      <c r="A21" s="114"/>
      <c r="B21" s="194" t="s">
        <v>19</v>
      </c>
      <c r="C21" s="194" t="s">
        <v>20</v>
      </c>
      <c r="D21" s="207" t="s">
        <v>21</v>
      </c>
      <c r="E21" s="198">
        <v>949</v>
      </c>
      <c r="F21" s="196">
        <f>VLOOKUP(B21,'Fire EN 54'!$D$5:$J$496,7,0)</f>
        <v>996</v>
      </c>
      <c r="G21" s="196">
        <f t="shared" si="1"/>
        <v>47</v>
      </c>
      <c r="H21" s="196" t="s">
        <v>708</v>
      </c>
      <c r="I21" s="206">
        <v>1</v>
      </c>
      <c r="J21" s="206"/>
      <c r="K21" s="206"/>
      <c r="L21" s="198" t="s">
        <v>852</v>
      </c>
      <c r="M21" s="198">
        <f>'Dodatkowa gwarancja'!$E$10</f>
        <v>28</v>
      </c>
      <c r="N21" s="172" t="s">
        <v>646</v>
      </c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166" s="116" customFormat="1" ht="51" customHeight="1" x14ac:dyDescent="0.15">
      <c r="A22" s="114"/>
      <c r="B22" s="194" t="s">
        <v>22</v>
      </c>
      <c r="C22" s="194" t="s">
        <v>23</v>
      </c>
      <c r="D22" s="207" t="s">
        <v>24</v>
      </c>
      <c r="E22" s="198">
        <v>1874</v>
      </c>
      <c r="F22" s="196">
        <f>VLOOKUP(B22,'Fire EN 54'!$D$5:$J$496,7,0)</f>
        <v>1967</v>
      </c>
      <c r="G22" s="196">
        <f t="shared" si="1"/>
        <v>93</v>
      </c>
      <c r="H22" s="196" t="s">
        <v>708</v>
      </c>
      <c r="I22" s="206">
        <v>1</v>
      </c>
      <c r="J22" s="206"/>
      <c r="K22" s="206"/>
      <c r="L22" s="198" t="s">
        <v>852</v>
      </c>
      <c r="M22" s="198">
        <f>'Dodatkowa gwarancja'!$E$10</f>
        <v>28</v>
      </c>
      <c r="N22" s="172" t="s">
        <v>646</v>
      </c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166" s="116" customFormat="1" ht="51" customHeight="1" x14ac:dyDescent="0.15">
      <c r="A23" s="114"/>
      <c r="B23" s="194" t="s">
        <v>25</v>
      </c>
      <c r="C23" s="194" t="s">
        <v>26</v>
      </c>
      <c r="D23" s="207" t="s">
        <v>27</v>
      </c>
      <c r="E23" s="198">
        <v>1582</v>
      </c>
      <c r="F23" s="196">
        <f>VLOOKUP(B23,'Fire EN 54'!$D$5:$J$496,7,0)</f>
        <v>1661</v>
      </c>
      <c r="G23" s="196">
        <f t="shared" si="1"/>
        <v>79</v>
      </c>
      <c r="H23" s="196" t="s">
        <v>708</v>
      </c>
      <c r="I23" s="208" t="s">
        <v>3</v>
      </c>
      <c r="J23" s="208"/>
      <c r="K23" s="208"/>
      <c r="L23" s="198" t="s">
        <v>852</v>
      </c>
      <c r="M23" s="198">
        <f>'Dodatkowa gwarancja'!$E$10</f>
        <v>28</v>
      </c>
      <c r="N23" s="172" t="s">
        <v>646</v>
      </c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 spans="1:166" s="116" customFormat="1" ht="51" customHeight="1" x14ac:dyDescent="0.15">
      <c r="A24" s="114"/>
      <c r="B24" s="194" t="s">
        <v>28</v>
      </c>
      <c r="C24" s="194" t="s">
        <v>29</v>
      </c>
      <c r="D24" s="207" t="s">
        <v>30</v>
      </c>
      <c r="E24" s="198">
        <v>1382</v>
      </c>
      <c r="F24" s="196">
        <f>VLOOKUP(B24,'Fire EN 54'!$D$5:$J$496,7,0)</f>
        <v>1452</v>
      </c>
      <c r="G24" s="196">
        <f t="shared" si="1"/>
        <v>70</v>
      </c>
      <c r="H24" s="196" t="s">
        <v>708</v>
      </c>
      <c r="I24" s="208">
        <v>1</v>
      </c>
      <c r="J24" s="208"/>
      <c r="K24" s="208"/>
      <c r="L24" s="171" t="s">
        <v>852</v>
      </c>
      <c r="M24" s="198">
        <f>'Dodatkowa gwarancja'!$E$10</f>
        <v>28</v>
      </c>
      <c r="N24" s="173" t="s">
        <v>646</v>
      </c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 spans="1:166" s="116" customFormat="1" ht="51" customHeight="1" x14ac:dyDescent="0.15">
      <c r="A25" s="114"/>
      <c r="B25" s="195" t="s">
        <v>31</v>
      </c>
      <c r="C25" s="195" t="s">
        <v>32</v>
      </c>
      <c r="D25" s="209" t="s">
        <v>33</v>
      </c>
      <c r="E25" s="198">
        <v>1825</v>
      </c>
      <c r="F25" s="196">
        <f>VLOOKUP(B25,'Fire EN 54'!$D$5:$J$496,7,0)</f>
        <v>1916</v>
      </c>
      <c r="G25" s="196">
        <f t="shared" si="1"/>
        <v>91</v>
      </c>
      <c r="H25" s="196" t="s">
        <v>708</v>
      </c>
      <c r="I25" s="171" t="s">
        <v>3</v>
      </c>
      <c r="J25" s="171"/>
      <c r="K25" s="171"/>
      <c r="L25" s="171" t="s">
        <v>884</v>
      </c>
      <c r="M25" s="198">
        <f>'Dodatkowa gwarancja'!$E$10</f>
        <v>28</v>
      </c>
      <c r="N25" s="172" t="s">
        <v>646</v>
      </c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</row>
    <row r="26" spans="1:166" s="116" customFormat="1" ht="51" customHeight="1" x14ac:dyDescent="0.15">
      <c r="A26" s="114"/>
      <c r="B26" s="194" t="s">
        <v>35</v>
      </c>
      <c r="C26" s="194" t="s">
        <v>36</v>
      </c>
      <c r="D26" s="207" t="s">
        <v>37</v>
      </c>
      <c r="E26" s="198">
        <v>2020</v>
      </c>
      <c r="F26" s="196">
        <f>VLOOKUP(B26,'Fire EN 54'!$D$5:$J$496,7,0)</f>
        <v>2121</v>
      </c>
      <c r="G26" s="196">
        <f t="shared" si="1"/>
        <v>101</v>
      </c>
      <c r="H26" s="196" t="s">
        <v>708</v>
      </c>
      <c r="I26" s="171">
        <v>1</v>
      </c>
      <c r="J26" s="171"/>
      <c r="K26" s="171"/>
      <c r="L26" s="198" t="s">
        <v>852</v>
      </c>
      <c r="M26" s="198">
        <f>'Dodatkowa gwarancja'!$E$10</f>
        <v>28</v>
      </c>
      <c r="N26" s="172" t="s">
        <v>646</v>
      </c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 spans="1:166" s="115" customFormat="1" ht="51" customHeight="1" x14ac:dyDescent="0.15">
      <c r="A27" s="114"/>
      <c r="B27" s="210" t="s">
        <v>38</v>
      </c>
      <c r="C27" s="211" t="s">
        <v>39</v>
      </c>
      <c r="D27" s="209" t="s">
        <v>40</v>
      </c>
      <c r="E27" s="198">
        <v>4015</v>
      </c>
      <c r="F27" s="196">
        <f>VLOOKUP(B27,'Fire EN 54'!$D$5:$J$496,7,0)</f>
        <v>4216</v>
      </c>
      <c r="G27" s="196">
        <f t="shared" si="1"/>
        <v>201</v>
      </c>
      <c r="H27" s="196" t="s">
        <v>708</v>
      </c>
      <c r="I27" s="171" t="s">
        <v>3</v>
      </c>
      <c r="J27" s="171"/>
      <c r="K27" s="171"/>
      <c r="L27" s="198" t="s">
        <v>851</v>
      </c>
      <c r="M27" s="198">
        <f>'Dodatkowa gwarancja'!$E$10</f>
        <v>28</v>
      </c>
      <c r="N27" s="172" t="s">
        <v>646</v>
      </c>
    </row>
    <row r="28" spans="1:166" s="55" customFormat="1" ht="11.25" x14ac:dyDescent="0.15">
      <c r="A28" s="104" t="s">
        <v>1005</v>
      </c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</row>
    <row r="29" spans="1:166" s="116" customFormat="1" ht="42" customHeight="1" x14ac:dyDescent="0.15">
      <c r="A29" s="114"/>
      <c r="B29" s="200" t="s">
        <v>1062</v>
      </c>
      <c r="C29" s="210" t="s">
        <v>41</v>
      </c>
      <c r="D29" s="202" t="s">
        <v>42</v>
      </c>
      <c r="E29" s="198">
        <v>214</v>
      </c>
      <c r="F29" s="196">
        <f>VLOOKUP(B29,'Fire EN 54'!$D$5:$J$496,7,0)</f>
        <v>225</v>
      </c>
      <c r="G29" s="196">
        <f t="shared" si="1"/>
        <v>11</v>
      </c>
      <c r="H29" s="196" t="s">
        <v>708</v>
      </c>
      <c r="I29" s="212" t="s">
        <v>3</v>
      </c>
      <c r="J29" s="212"/>
      <c r="K29" s="212"/>
      <c r="L29" s="171" t="s">
        <v>884</v>
      </c>
      <c r="M29" s="171" t="s">
        <v>615</v>
      </c>
      <c r="N29" s="213" t="s">
        <v>646</v>
      </c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166" s="116" customFormat="1" ht="51" customHeight="1" x14ac:dyDescent="0.15">
      <c r="A30" s="114"/>
      <c r="B30" s="194" t="s">
        <v>43</v>
      </c>
      <c r="C30" s="194" t="s">
        <v>44</v>
      </c>
      <c r="D30" s="207" t="s">
        <v>45</v>
      </c>
      <c r="E30" s="214">
        <v>588</v>
      </c>
      <c r="F30" s="196">
        <f>VLOOKUP(B30,'Fire EN 54'!$D$5:$J$496,7,0)</f>
        <v>617</v>
      </c>
      <c r="G30" s="196">
        <f t="shared" si="1"/>
        <v>29</v>
      </c>
      <c r="H30" s="196" t="s">
        <v>708</v>
      </c>
      <c r="I30" s="208">
        <v>1</v>
      </c>
      <c r="J30" s="208"/>
      <c r="K30" s="208"/>
      <c r="L30" s="171" t="s">
        <v>884</v>
      </c>
      <c r="M30" s="171" t="s">
        <v>615</v>
      </c>
      <c r="N30" s="173" t="s">
        <v>646</v>
      </c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 spans="1:166" s="55" customFormat="1" ht="11.25" x14ac:dyDescent="0.15">
      <c r="A31" s="104" t="s">
        <v>1006</v>
      </c>
      <c r="B31" s="104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</row>
    <row r="32" spans="1:166" s="116" customFormat="1" ht="51" customHeight="1" x14ac:dyDescent="0.15">
      <c r="A32" s="114"/>
      <c r="B32" s="194" t="s">
        <v>46</v>
      </c>
      <c r="C32" s="194" t="s">
        <v>47</v>
      </c>
      <c r="D32" s="207" t="s">
        <v>48</v>
      </c>
      <c r="E32" s="198">
        <v>1728</v>
      </c>
      <c r="F32" s="196">
        <f>VLOOKUP(B32,'Fire EN 54'!$D$5:$J$496,7,0)</f>
        <v>1814</v>
      </c>
      <c r="G32" s="196">
        <f t="shared" si="1"/>
        <v>86</v>
      </c>
      <c r="H32" s="196" t="s">
        <v>708</v>
      </c>
      <c r="I32" s="208">
        <v>1</v>
      </c>
      <c r="J32" s="208"/>
      <c r="K32" s="208"/>
      <c r="L32" s="171" t="s">
        <v>884</v>
      </c>
      <c r="M32" s="171" t="s">
        <v>615</v>
      </c>
      <c r="N32" s="173" t="s">
        <v>646</v>
      </c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 spans="1:26" s="116" customFormat="1" ht="51" customHeight="1" x14ac:dyDescent="0.15">
      <c r="A33" s="114"/>
      <c r="B33" s="194" t="s">
        <v>49</v>
      </c>
      <c r="C33" s="194" t="s">
        <v>50</v>
      </c>
      <c r="D33" s="207" t="s">
        <v>51</v>
      </c>
      <c r="E33" s="198">
        <v>2592</v>
      </c>
      <c r="F33" s="196">
        <f>VLOOKUP(B33,'Fire EN 54'!$D$5:$J$496,7,0)</f>
        <v>2722</v>
      </c>
      <c r="G33" s="196">
        <f t="shared" si="1"/>
        <v>130</v>
      </c>
      <c r="H33" s="196" t="s">
        <v>708</v>
      </c>
      <c r="I33" s="208">
        <v>1</v>
      </c>
      <c r="J33" s="208"/>
      <c r="K33" s="208"/>
      <c r="L33" s="171" t="s">
        <v>884</v>
      </c>
      <c r="M33" s="171" t="s">
        <v>615</v>
      </c>
      <c r="N33" s="173" t="s">
        <v>646</v>
      </c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 spans="1:26" s="116" customFormat="1" ht="51" customHeight="1" x14ac:dyDescent="0.15">
      <c r="A34" s="114"/>
      <c r="B34" s="200" t="s">
        <v>52</v>
      </c>
      <c r="C34" s="200" t="s">
        <v>53</v>
      </c>
      <c r="D34" s="202" t="s">
        <v>54</v>
      </c>
      <c r="E34" s="198">
        <v>4404</v>
      </c>
      <c r="F34" s="196">
        <f>VLOOKUP(B34,'Fire EN 54'!$D$5:$J$496,7,0)</f>
        <v>4625</v>
      </c>
      <c r="G34" s="196">
        <f t="shared" si="1"/>
        <v>221</v>
      </c>
      <c r="H34" s="196" t="s">
        <v>708</v>
      </c>
      <c r="I34" s="171">
        <v>1</v>
      </c>
      <c r="J34" s="171"/>
      <c r="K34" s="171"/>
      <c r="L34" s="173" t="s">
        <v>884</v>
      </c>
      <c r="M34" s="173" t="s">
        <v>615</v>
      </c>
      <c r="N34" s="173" t="s">
        <v>646</v>
      </c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 spans="1:26" s="116" customFormat="1" ht="51" customHeight="1" x14ac:dyDescent="0.15">
      <c r="A35" s="114"/>
      <c r="B35" s="200" t="s">
        <v>55</v>
      </c>
      <c r="C35" s="200" t="s">
        <v>56</v>
      </c>
      <c r="D35" s="202" t="s">
        <v>57</v>
      </c>
      <c r="E35" s="198">
        <v>1167</v>
      </c>
      <c r="F35" s="196">
        <f>VLOOKUP(B35,'Fire EN 54'!$D$5:$J$496,7,0)</f>
        <v>1226</v>
      </c>
      <c r="G35" s="196">
        <f t="shared" si="1"/>
        <v>59</v>
      </c>
      <c r="H35" s="196" t="s">
        <v>708</v>
      </c>
      <c r="I35" s="171">
        <v>1</v>
      </c>
      <c r="J35" s="171"/>
      <c r="K35" s="171"/>
      <c r="L35" s="171" t="s">
        <v>884</v>
      </c>
      <c r="M35" s="171" t="s">
        <v>615</v>
      </c>
      <c r="N35" s="173" t="s">
        <v>646</v>
      </c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 spans="1:26" s="116" customFormat="1" ht="51" customHeight="1" x14ac:dyDescent="0.15">
      <c r="A36" s="114"/>
      <c r="B36" s="200" t="s">
        <v>58</v>
      </c>
      <c r="C36" s="200" t="s">
        <v>59</v>
      </c>
      <c r="D36" s="202" t="s">
        <v>60</v>
      </c>
      <c r="E36" s="198">
        <v>1350</v>
      </c>
      <c r="F36" s="196">
        <f>VLOOKUP(B36,'Fire EN 54'!$D$5:$J$496,7,0)</f>
        <v>1417</v>
      </c>
      <c r="G36" s="196">
        <f t="shared" si="1"/>
        <v>67</v>
      </c>
      <c r="H36" s="196" t="s">
        <v>708</v>
      </c>
      <c r="I36" s="171">
        <v>1</v>
      </c>
      <c r="J36" s="171"/>
      <c r="K36" s="171"/>
      <c r="L36" s="171" t="s">
        <v>884</v>
      </c>
      <c r="M36" s="171" t="s">
        <v>615</v>
      </c>
      <c r="N36" s="173" t="s">
        <v>646</v>
      </c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 spans="1:26" s="116" customFormat="1" ht="51" customHeight="1" x14ac:dyDescent="0.15">
      <c r="A37" s="114"/>
      <c r="B37" s="194" t="s">
        <v>61</v>
      </c>
      <c r="C37" s="194" t="s">
        <v>62</v>
      </c>
      <c r="D37" s="207" t="s">
        <v>63</v>
      </c>
      <c r="E37" s="214">
        <v>1123</v>
      </c>
      <c r="F37" s="196">
        <f>VLOOKUP(B37,'Fire EN 54'!$D$5:$J$496,7,0)</f>
        <v>1179</v>
      </c>
      <c r="G37" s="196">
        <f t="shared" si="1"/>
        <v>56</v>
      </c>
      <c r="H37" s="196" t="s">
        <v>708</v>
      </c>
      <c r="I37" s="208" t="s">
        <v>3</v>
      </c>
      <c r="J37" s="208"/>
      <c r="K37" s="208"/>
      <c r="L37" s="171" t="s">
        <v>884</v>
      </c>
      <c r="M37" s="171" t="s">
        <v>615</v>
      </c>
      <c r="N37" s="173" t="s">
        <v>646</v>
      </c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 spans="1:26" s="116" customFormat="1" ht="51" customHeight="1" x14ac:dyDescent="0.15">
      <c r="A38" s="100"/>
      <c r="B38" s="194" t="s">
        <v>64</v>
      </c>
      <c r="C38" s="195" t="s">
        <v>65</v>
      </c>
      <c r="D38" s="207" t="s">
        <v>66</v>
      </c>
      <c r="E38" s="198">
        <v>913</v>
      </c>
      <c r="F38" s="196">
        <f>VLOOKUP(B38,'Fire EN 54'!$D$5:$J$496,7,0)</f>
        <v>958</v>
      </c>
      <c r="G38" s="196">
        <f t="shared" si="1"/>
        <v>45</v>
      </c>
      <c r="H38" s="196" t="s">
        <v>708</v>
      </c>
      <c r="I38" s="197" t="s">
        <v>3</v>
      </c>
      <c r="J38" s="197"/>
      <c r="K38" s="197"/>
      <c r="L38" s="171" t="s">
        <v>884</v>
      </c>
      <c r="M38" s="171" t="s">
        <v>615</v>
      </c>
      <c r="N38" s="173" t="s">
        <v>691</v>
      </c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 spans="1:26" s="116" customFormat="1" ht="51" customHeight="1" x14ac:dyDescent="0.15">
      <c r="A39" s="114"/>
      <c r="B39" s="194" t="s">
        <v>67</v>
      </c>
      <c r="C39" s="194" t="s">
        <v>68</v>
      </c>
      <c r="D39" s="207" t="s">
        <v>69</v>
      </c>
      <c r="E39" s="198">
        <v>588</v>
      </c>
      <c r="F39" s="196">
        <f>VLOOKUP(B39,'Fire EN 54'!$D$5:$J$496,7,0)</f>
        <v>617</v>
      </c>
      <c r="G39" s="196">
        <f t="shared" si="1"/>
        <v>29</v>
      </c>
      <c r="H39" s="196" t="s">
        <v>708</v>
      </c>
      <c r="I39" s="208">
        <v>1</v>
      </c>
      <c r="J39" s="208"/>
      <c r="K39" s="208"/>
      <c r="L39" s="171" t="s">
        <v>884</v>
      </c>
      <c r="M39" s="171" t="s">
        <v>615</v>
      </c>
      <c r="N39" s="173" t="s">
        <v>646</v>
      </c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 spans="1:26" s="116" customFormat="1" ht="51" customHeight="1" x14ac:dyDescent="0.15">
      <c r="A40" s="114"/>
      <c r="B40" s="194" t="s">
        <v>70</v>
      </c>
      <c r="C40" s="194" t="s">
        <v>71</v>
      </c>
      <c r="D40" s="207" t="s">
        <v>72</v>
      </c>
      <c r="E40" s="198">
        <v>432</v>
      </c>
      <c r="F40" s="196">
        <f>VLOOKUP(B40,'Fire EN 54'!$D$5:$J$496,7,0)</f>
        <v>454</v>
      </c>
      <c r="G40" s="196">
        <f t="shared" si="1"/>
        <v>22</v>
      </c>
      <c r="H40" s="196" t="s">
        <v>708</v>
      </c>
      <c r="I40" s="208">
        <v>1</v>
      </c>
      <c r="J40" s="208"/>
      <c r="K40" s="208"/>
      <c r="L40" s="171" t="s">
        <v>884</v>
      </c>
      <c r="M40" s="171" t="s">
        <v>615</v>
      </c>
      <c r="N40" s="173" t="s">
        <v>646</v>
      </c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 spans="1:26" s="116" customFormat="1" ht="51" customHeight="1" x14ac:dyDescent="0.15">
      <c r="A41" s="114"/>
      <c r="B41" s="194" t="s">
        <v>73</v>
      </c>
      <c r="C41" s="194" t="s">
        <v>74</v>
      </c>
      <c r="D41" s="207" t="s">
        <v>75</v>
      </c>
      <c r="E41" s="198">
        <v>346</v>
      </c>
      <c r="F41" s="196">
        <f>VLOOKUP(B41,'Fire EN 54'!$D$5:$J$496,7,0)</f>
        <v>363</v>
      </c>
      <c r="G41" s="196">
        <f t="shared" si="1"/>
        <v>17</v>
      </c>
      <c r="H41" s="196" t="s">
        <v>708</v>
      </c>
      <c r="I41" s="208" t="s">
        <v>3</v>
      </c>
      <c r="J41" s="208"/>
      <c r="K41" s="208"/>
      <c r="L41" s="171" t="s">
        <v>884</v>
      </c>
      <c r="M41" s="171" t="s">
        <v>615</v>
      </c>
      <c r="N41" s="173" t="s">
        <v>646</v>
      </c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1:26" s="116" customFormat="1" ht="51" customHeight="1" x14ac:dyDescent="0.15">
      <c r="A42" s="114"/>
      <c r="B42" s="194" t="s">
        <v>76</v>
      </c>
      <c r="C42" s="194" t="s">
        <v>77</v>
      </c>
      <c r="D42" s="202" t="s">
        <v>78</v>
      </c>
      <c r="E42" s="198">
        <v>553</v>
      </c>
      <c r="F42" s="196">
        <f>VLOOKUP(B42,'Fire EN 54'!$D$5:$J$496,7,0)</f>
        <v>581</v>
      </c>
      <c r="G42" s="196">
        <f t="shared" si="1"/>
        <v>28</v>
      </c>
      <c r="H42" s="196" t="s">
        <v>708</v>
      </c>
      <c r="I42" s="208" t="s">
        <v>3</v>
      </c>
      <c r="J42" s="208"/>
      <c r="K42" s="208"/>
      <c r="L42" s="171" t="s">
        <v>884</v>
      </c>
      <c r="M42" s="171" t="s">
        <v>615</v>
      </c>
      <c r="N42" s="173" t="s">
        <v>646</v>
      </c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 spans="1:26" s="116" customFormat="1" ht="51" customHeight="1" x14ac:dyDescent="0.15">
      <c r="A43" s="114"/>
      <c r="B43" s="194" t="s">
        <v>79</v>
      </c>
      <c r="C43" s="194" t="s">
        <v>80</v>
      </c>
      <c r="D43" s="202" t="s">
        <v>81</v>
      </c>
      <c r="E43" s="215">
        <v>432</v>
      </c>
      <c r="F43" s="196">
        <f>VLOOKUP(B43,'Fire EN 54'!$D$5:$J$496,7,0)</f>
        <v>454</v>
      </c>
      <c r="G43" s="196">
        <f t="shared" si="1"/>
        <v>22</v>
      </c>
      <c r="H43" s="196" t="s">
        <v>708</v>
      </c>
      <c r="I43" s="208" t="s">
        <v>3</v>
      </c>
      <c r="J43" s="208"/>
      <c r="K43" s="208"/>
      <c r="L43" s="171" t="s">
        <v>884</v>
      </c>
      <c r="M43" s="171" t="s">
        <v>615</v>
      </c>
      <c r="N43" s="173" t="s">
        <v>646</v>
      </c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 spans="1:26" s="116" customFormat="1" ht="51" customHeight="1" x14ac:dyDescent="0.15">
      <c r="A44" s="114"/>
      <c r="B44" s="194" t="s">
        <v>82</v>
      </c>
      <c r="C44" s="194" t="s">
        <v>83</v>
      </c>
      <c r="D44" s="202" t="s">
        <v>84</v>
      </c>
      <c r="E44" s="198">
        <v>380</v>
      </c>
      <c r="F44" s="196">
        <f>VLOOKUP(B44,'Fire EN 54'!$D$5:$J$496,7,0)</f>
        <v>399</v>
      </c>
      <c r="G44" s="196">
        <f t="shared" si="1"/>
        <v>19</v>
      </c>
      <c r="H44" s="196" t="s">
        <v>708</v>
      </c>
      <c r="I44" s="208" t="s">
        <v>3</v>
      </c>
      <c r="J44" s="208"/>
      <c r="K44" s="208"/>
      <c r="L44" s="171" t="s">
        <v>884</v>
      </c>
      <c r="M44" s="171" t="s">
        <v>615</v>
      </c>
      <c r="N44" s="173" t="s">
        <v>646</v>
      </c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 spans="1:26" s="113" customFormat="1" ht="51" customHeight="1" x14ac:dyDescent="0.15">
      <c r="A45" s="100"/>
      <c r="B45" s="194" t="s">
        <v>85</v>
      </c>
      <c r="C45" s="194" t="s">
        <v>86</v>
      </c>
      <c r="D45" s="207" t="s">
        <v>87</v>
      </c>
      <c r="E45" s="196">
        <v>69</v>
      </c>
      <c r="F45" s="196">
        <f>VLOOKUP(B45,'Fire EN 54'!$D$5:$J$496,7,0)</f>
        <v>73</v>
      </c>
      <c r="G45" s="196">
        <f t="shared" si="1"/>
        <v>4</v>
      </c>
      <c r="H45" s="196" t="s">
        <v>708</v>
      </c>
      <c r="I45" s="208">
        <v>1</v>
      </c>
      <c r="J45" s="208"/>
      <c r="K45" s="208"/>
      <c r="L45" s="171" t="s">
        <v>884</v>
      </c>
      <c r="M45" s="171" t="s">
        <v>615</v>
      </c>
      <c r="N45" s="173" t="s">
        <v>646</v>
      </c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s="113" customFormat="1" ht="33.75" customHeight="1" x14ac:dyDescent="0.15">
      <c r="A46" s="100"/>
      <c r="B46" s="194" t="s">
        <v>88</v>
      </c>
      <c r="C46" s="194" t="s">
        <v>89</v>
      </c>
      <c r="D46" s="207" t="s">
        <v>90</v>
      </c>
      <c r="E46" s="196">
        <v>346</v>
      </c>
      <c r="F46" s="196">
        <f>VLOOKUP(B46,'Fire EN 54'!$D$5:$J$496,7,0)</f>
        <v>363</v>
      </c>
      <c r="G46" s="196">
        <f t="shared" si="1"/>
        <v>17</v>
      </c>
      <c r="H46" s="196" t="s">
        <v>708</v>
      </c>
      <c r="I46" s="208" t="s">
        <v>3</v>
      </c>
      <c r="J46" s="208"/>
      <c r="K46" s="208"/>
      <c r="L46" s="171" t="s">
        <v>884</v>
      </c>
      <c r="M46" s="171" t="s">
        <v>615</v>
      </c>
      <c r="N46" s="173" t="s">
        <v>646</v>
      </c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s="55" customFormat="1" ht="11.25" x14ac:dyDescent="0.15">
      <c r="A47" s="104" t="s">
        <v>1007</v>
      </c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</row>
    <row r="48" spans="1:26" s="116" customFormat="1" ht="51" customHeight="1" x14ac:dyDescent="0.15">
      <c r="A48" s="114"/>
      <c r="B48" s="194" t="s">
        <v>91</v>
      </c>
      <c r="C48" s="194" t="s">
        <v>92</v>
      </c>
      <c r="D48" s="207" t="s">
        <v>93</v>
      </c>
      <c r="E48" s="196">
        <v>1728</v>
      </c>
      <c r="F48" s="196">
        <f>VLOOKUP(B48,'Fire EN 54'!$D$5:$J$496,7,0)</f>
        <v>1814</v>
      </c>
      <c r="G48" s="196">
        <f t="shared" si="1"/>
        <v>86</v>
      </c>
      <c r="H48" s="196" t="s">
        <v>708</v>
      </c>
      <c r="I48" s="208">
        <v>1</v>
      </c>
      <c r="J48" s="208"/>
      <c r="K48" s="208"/>
      <c r="L48" s="171" t="s">
        <v>884</v>
      </c>
      <c r="M48" s="171" t="s">
        <v>615</v>
      </c>
      <c r="N48" s="173" t="s">
        <v>646</v>
      </c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6" s="116" customFormat="1" ht="51" customHeight="1" x14ac:dyDescent="0.15">
      <c r="A49" s="114"/>
      <c r="B49" s="194" t="s">
        <v>94</v>
      </c>
      <c r="C49" s="194" t="s">
        <v>95</v>
      </c>
      <c r="D49" s="207" t="s">
        <v>96</v>
      </c>
      <c r="E49" s="196">
        <v>2592</v>
      </c>
      <c r="F49" s="196">
        <f>VLOOKUP(B49,'Fire EN 54'!$D$5:$J$496,7,0)</f>
        <v>2722</v>
      </c>
      <c r="G49" s="196">
        <f t="shared" si="1"/>
        <v>130</v>
      </c>
      <c r="H49" s="196" t="s">
        <v>708</v>
      </c>
      <c r="I49" s="171">
        <v>1</v>
      </c>
      <c r="J49" s="171"/>
      <c r="K49" s="171"/>
      <c r="L49" s="171" t="s">
        <v>884</v>
      </c>
      <c r="M49" s="171" t="s">
        <v>615</v>
      </c>
      <c r="N49" s="173" t="s">
        <v>646</v>
      </c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 spans="1:26" s="116" customFormat="1" ht="51" customHeight="1" x14ac:dyDescent="0.15">
      <c r="A50" s="114"/>
      <c r="B50" s="194" t="s">
        <v>97</v>
      </c>
      <c r="C50" s="194" t="s">
        <v>98</v>
      </c>
      <c r="D50" s="207" t="s">
        <v>99</v>
      </c>
      <c r="E50" s="196">
        <v>4404</v>
      </c>
      <c r="F50" s="196">
        <f>VLOOKUP(B50,'Fire EN 54'!$D$5:$J$496,7,0)</f>
        <v>4625</v>
      </c>
      <c r="G50" s="196">
        <f t="shared" si="1"/>
        <v>221</v>
      </c>
      <c r="H50" s="196" t="s">
        <v>708</v>
      </c>
      <c r="I50" s="171" t="s">
        <v>3</v>
      </c>
      <c r="J50" s="171"/>
      <c r="K50" s="171"/>
      <c r="L50" s="197" t="s">
        <v>884</v>
      </c>
      <c r="M50" s="197" t="s">
        <v>615</v>
      </c>
      <c r="N50" s="173" t="s">
        <v>646</v>
      </c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spans="1:26" s="116" customFormat="1" ht="57.75" customHeight="1" x14ac:dyDescent="0.15">
      <c r="A51" s="114"/>
      <c r="B51" s="194" t="s">
        <v>100</v>
      </c>
      <c r="C51" s="194" t="s">
        <v>101</v>
      </c>
      <c r="D51" s="207" t="s">
        <v>102</v>
      </c>
      <c r="E51" s="196">
        <v>1605</v>
      </c>
      <c r="F51" s="196">
        <f>VLOOKUP(B51,'Fire EN 54'!$D$5:$J$496,7,0)</f>
        <v>1685</v>
      </c>
      <c r="G51" s="196">
        <f t="shared" si="1"/>
        <v>80</v>
      </c>
      <c r="H51" s="196" t="s">
        <v>708</v>
      </c>
      <c r="I51" s="208" t="s">
        <v>3</v>
      </c>
      <c r="J51" s="208"/>
      <c r="K51" s="208"/>
      <c r="L51" s="171" t="s">
        <v>884</v>
      </c>
      <c r="M51" s="171" t="s">
        <v>615</v>
      </c>
      <c r="N51" s="173" t="s">
        <v>646</v>
      </c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1:26" s="116" customFormat="1" ht="99" customHeight="1" x14ac:dyDescent="0.15">
      <c r="A52" s="114"/>
      <c r="B52" s="194" t="s">
        <v>103</v>
      </c>
      <c r="C52" s="194" t="s">
        <v>104</v>
      </c>
      <c r="D52" s="207" t="s">
        <v>105</v>
      </c>
      <c r="E52" s="196">
        <v>2592</v>
      </c>
      <c r="F52" s="196">
        <f>VLOOKUP(B52,'Fire EN 54'!$D$5:$J$496,7,0)</f>
        <v>2722</v>
      </c>
      <c r="G52" s="196">
        <f t="shared" si="1"/>
        <v>130</v>
      </c>
      <c r="H52" s="196" t="s">
        <v>708</v>
      </c>
      <c r="I52" s="208" t="s">
        <v>3</v>
      </c>
      <c r="J52" s="208"/>
      <c r="K52" s="208"/>
      <c r="L52" s="171" t="s">
        <v>884</v>
      </c>
      <c r="M52" s="171" t="s">
        <v>615</v>
      </c>
      <c r="N52" s="173" t="s">
        <v>646</v>
      </c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 spans="1:26" s="55" customFormat="1" ht="11.25" x14ac:dyDescent="0.15">
      <c r="A53" s="104" t="s">
        <v>1008</v>
      </c>
      <c r="B53" s="104"/>
      <c r="C53" s="104"/>
      <c r="D53" s="104"/>
      <c r="E53" s="104"/>
      <c r="F53" s="104"/>
      <c r="G53" s="104"/>
      <c r="H53" s="111"/>
      <c r="I53" s="104"/>
      <c r="J53" s="104"/>
      <c r="K53" s="104"/>
      <c r="L53" s="104"/>
      <c r="M53" s="104"/>
      <c r="N53" s="104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</row>
    <row r="54" spans="1:26" s="55" customFormat="1" ht="51" customHeight="1" x14ac:dyDescent="0.15">
      <c r="A54" s="56"/>
      <c r="B54" s="194" t="s">
        <v>106</v>
      </c>
      <c r="C54" s="194" t="s">
        <v>698</v>
      </c>
      <c r="D54" s="207" t="s">
        <v>107</v>
      </c>
      <c r="E54" s="196">
        <v>1693</v>
      </c>
      <c r="F54" s="196">
        <f>VLOOKUP(B54,'Fire EN 54'!$D$5:$J$496,7,0)</f>
        <v>1778</v>
      </c>
      <c r="G54" s="196">
        <f t="shared" si="1"/>
        <v>85</v>
      </c>
      <c r="H54" s="196" t="s">
        <v>708</v>
      </c>
      <c r="I54" s="208">
        <v>1</v>
      </c>
      <c r="J54" s="208"/>
      <c r="K54" s="208"/>
      <c r="L54" s="171" t="s">
        <v>856</v>
      </c>
      <c r="M54" s="198">
        <f>'Dodatkowa gwarancja'!E14</f>
        <v>57</v>
      </c>
      <c r="N54" s="173" t="s">
        <v>646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</row>
    <row r="55" spans="1:26" s="116" customFormat="1" ht="51" customHeight="1" x14ac:dyDescent="0.15">
      <c r="A55" s="114"/>
      <c r="B55" s="194" t="s">
        <v>108</v>
      </c>
      <c r="C55" s="194" t="s">
        <v>109</v>
      </c>
      <c r="D55" s="207" t="s">
        <v>110</v>
      </c>
      <c r="E55" s="196">
        <v>86</v>
      </c>
      <c r="F55" s="196">
        <f>VLOOKUP(B55,'Fire EN 54'!$D$5:$J$496,7,0)</f>
        <v>91</v>
      </c>
      <c r="G55" s="196">
        <f t="shared" si="1"/>
        <v>5</v>
      </c>
      <c r="H55" s="196" t="s">
        <v>708</v>
      </c>
      <c r="I55" s="171" t="s">
        <v>3</v>
      </c>
      <c r="J55" s="171"/>
      <c r="K55" s="171"/>
      <c r="L55" s="171" t="s">
        <v>884</v>
      </c>
      <c r="M55" s="171" t="s">
        <v>615</v>
      </c>
      <c r="N55" s="173" t="s">
        <v>646</v>
      </c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 spans="1:26" s="116" customFormat="1" ht="54.75" customHeight="1" x14ac:dyDescent="0.15">
      <c r="A56" s="114"/>
      <c r="B56" s="195" t="s">
        <v>111</v>
      </c>
      <c r="C56" s="195" t="s">
        <v>112</v>
      </c>
      <c r="D56" s="207" t="s">
        <v>113</v>
      </c>
      <c r="E56" s="196">
        <v>380</v>
      </c>
      <c r="F56" s="196">
        <f>VLOOKUP(B56,'Fire EN 54'!$D$5:$J$496,7,0)</f>
        <v>399</v>
      </c>
      <c r="G56" s="196">
        <f t="shared" si="1"/>
        <v>19</v>
      </c>
      <c r="H56" s="196" t="s">
        <v>708</v>
      </c>
      <c r="I56" s="208" t="s">
        <v>3</v>
      </c>
      <c r="J56" s="208"/>
      <c r="K56" s="208"/>
      <c r="L56" s="171" t="s">
        <v>884</v>
      </c>
      <c r="M56" s="171" t="s">
        <v>615</v>
      </c>
      <c r="N56" s="173" t="s">
        <v>646</v>
      </c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 spans="1:26" s="116" customFormat="1" ht="51" customHeight="1" x14ac:dyDescent="0.15">
      <c r="A57" s="114"/>
      <c r="B57" s="195" t="s">
        <v>114</v>
      </c>
      <c r="C57" s="195" t="s">
        <v>115</v>
      </c>
      <c r="D57" s="207" t="s">
        <v>116</v>
      </c>
      <c r="E57" s="196">
        <v>484</v>
      </c>
      <c r="F57" s="196">
        <f>VLOOKUP(B57,'Fire EN 54'!$D$5:$J$496,7,0)</f>
        <v>508</v>
      </c>
      <c r="G57" s="196">
        <f t="shared" si="1"/>
        <v>24</v>
      </c>
      <c r="H57" s="196" t="s">
        <v>708</v>
      </c>
      <c r="I57" s="208">
        <v>1</v>
      </c>
      <c r="J57" s="208"/>
      <c r="K57" s="208"/>
      <c r="L57" s="171" t="s">
        <v>884</v>
      </c>
      <c r="M57" s="171" t="s">
        <v>615</v>
      </c>
      <c r="N57" s="173" t="s">
        <v>646</v>
      </c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 spans="1:26" s="55" customFormat="1" ht="11.25" x14ac:dyDescent="0.15">
      <c r="A58" s="104" t="s">
        <v>1008</v>
      </c>
      <c r="B58" s="104"/>
      <c r="C58" s="104"/>
      <c r="D58" s="104"/>
      <c r="E58" s="104"/>
      <c r="F58" s="104"/>
      <c r="G58" s="104"/>
      <c r="H58" s="111"/>
      <c r="I58" s="104"/>
      <c r="J58" s="104"/>
      <c r="K58" s="104"/>
      <c r="L58" s="104"/>
      <c r="M58" s="104"/>
      <c r="N58" s="104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</row>
    <row r="59" spans="1:26" s="116" customFormat="1" ht="51" customHeight="1" x14ac:dyDescent="0.15">
      <c r="A59" s="114"/>
      <c r="B59" s="194" t="s">
        <v>117</v>
      </c>
      <c r="C59" s="194" t="s">
        <v>118</v>
      </c>
      <c r="D59" s="207" t="s">
        <v>119</v>
      </c>
      <c r="E59" s="198">
        <v>112</v>
      </c>
      <c r="F59" s="196">
        <f>VLOOKUP(B59,'Fire EN 54'!$D$5:$J$496,7,0)</f>
        <v>118</v>
      </c>
      <c r="G59" s="196">
        <f t="shared" si="1"/>
        <v>6</v>
      </c>
      <c r="H59" s="196" t="s">
        <v>708</v>
      </c>
      <c r="I59" s="208">
        <v>1</v>
      </c>
      <c r="J59" s="208"/>
      <c r="K59" s="208"/>
      <c r="L59" s="171" t="s">
        <v>884</v>
      </c>
      <c r="M59" s="171" t="s">
        <v>615</v>
      </c>
      <c r="N59" s="173" t="s">
        <v>646</v>
      </c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 spans="1:26" s="116" customFormat="1" ht="51" customHeight="1" x14ac:dyDescent="0.15">
      <c r="A60" s="114"/>
      <c r="B60" s="194" t="s">
        <v>1016</v>
      </c>
      <c r="C60" s="194" t="s">
        <v>1014</v>
      </c>
      <c r="D60" s="207" t="s">
        <v>1018</v>
      </c>
      <c r="E60" s="198">
        <v>292</v>
      </c>
      <c r="F60" s="196">
        <f>VLOOKUP(B60,'Fire EN 54'!$D$5:$J$496,7,0)</f>
        <v>307</v>
      </c>
      <c r="G60" s="196">
        <f t="shared" si="1"/>
        <v>15</v>
      </c>
      <c r="H60" s="196" t="s">
        <v>708</v>
      </c>
      <c r="I60" s="208" t="s">
        <v>3</v>
      </c>
      <c r="J60" s="208"/>
      <c r="K60" s="197"/>
      <c r="L60" s="171" t="s">
        <v>884</v>
      </c>
      <c r="M60" s="171" t="s">
        <v>615</v>
      </c>
      <c r="N60" s="173" t="s">
        <v>645</v>
      </c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 spans="1:26" s="116" customFormat="1" ht="51" customHeight="1" x14ac:dyDescent="0.2">
      <c r="A61"/>
      <c r="B61" s="194" t="s">
        <v>1017</v>
      </c>
      <c r="C61" s="194" t="s">
        <v>1015</v>
      </c>
      <c r="D61" s="207" t="s">
        <v>1019</v>
      </c>
      <c r="E61" s="198">
        <v>175</v>
      </c>
      <c r="F61" s="196">
        <f>VLOOKUP(B61,'Fire EN 54'!$D$5:$J$496,7,0)</f>
        <v>184</v>
      </c>
      <c r="G61" s="196">
        <f t="shared" si="1"/>
        <v>9</v>
      </c>
      <c r="H61" s="196" t="s">
        <v>708</v>
      </c>
      <c r="I61" s="208" t="s">
        <v>3</v>
      </c>
      <c r="J61" s="208"/>
      <c r="K61" s="197"/>
      <c r="L61" s="171" t="s">
        <v>884</v>
      </c>
      <c r="M61" s="171" t="s">
        <v>615</v>
      </c>
      <c r="N61" s="173" t="s">
        <v>645</v>
      </c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 spans="1:26" s="55" customFormat="1" ht="11.25" x14ac:dyDescent="0.15">
      <c r="A62" s="104" t="s">
        <v>1009</v>
      </c>
      <c r="B62" s="104"/>
      <c r="C62" s="104"/>
      <c r="D62" s="104"/>
      <c r="E62" s="104"/>
      <c r="F62" s="104"/>
      <c r="G62" s="104"/>
      <c r="H62" s="111"/>
      <c r="I62" s="104"/>
      <c r="J62" s="104"/>
      <c r="K62" s="104"/>
      <c r="L62" s="104"/>
      <c r="M62" s="104"/>
      <c r="N62" s="104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</row>
    <row r="63" spans="1:26" s="116" customFormat="1" ht="27.75" customHeight="1" x14ac:dyDescent="0.15">
      <c r="A63" s="114"/>
      <c r="B63" s="217" t="s">
        <v>885</v>
      </c>
      <c r="C63" s="217" t="s">
        <v>886</v>
      </c>
      <c r="D63" s="218" t="s">
        <v>796</v>
      </c>
      <c r="E63" s="219">
        <v>3146</v>
      </c>
      <c r="F63" s="196">
        <f>VLOOKUP(B63,'Fire EN 54'!$D$5:$J$496,7,0)</f>
        <v>3303</v>
      </c>
      <c r="G63" s="196">
        <f t="shared" si="1"/>
        <v>157</v>
      </c>
      <c r="H63" s="196" t="s">
        <v>708</v>
      </c>
      <c r="I63" s="212" t="s">
        <v>3</v>
      </c>
      <c r="J63" s="212"/>
      <c r="K63" s="212"/>
      <c r="L63" s="171" t="s">
        <v>884</v>
      </c>
      <c r="M63" s="171" t="s">
        <v>615</v>
      </c>
      <c r="N63" s="174" t="s">
        <v>691</v>
      </c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 spans="1:26" s="134" customFormat="1" ht="51" customHeight="1" x14ac:dyDescent="0.15">
      <c r="A64" s="131"/>
      <c r="B64" s="596" t="s">
        <v>120</v>
      </c>
      <c r="C64" s="596" t="s">
        <v>121</v>
      </c>
      <c r="D64" s="597" t="s">
        <v>122</v>
      </c>
      <c r="E64" s="598">
        <v>9833</v>
      </c>
      <c r="F64" s="598">
        <f>E64</f>
        <v>9833</v>
      </c>
      <c r="G64" s="599">
        <f t="shared" si="1"/>
        <v>0</v>
      </c>
      <c r="H64" s="599" t="s">
        <v>708</v>
      </c>
      <c r="I64" s="600" t="s">
        <v>3</v>
      </c>
      <c r="J64" s="600"/>
      <c r="K64" s="601" t="s">
        <v>822</v>
      </c>
      <c r="L64" s="601" t="s">
        <v>884</v>
      </c>
      <c r="M64" s="193" t="s">
        <v>615</v>
      </c>
      <c r="N64" s="132" t="s">
        <v>691</v>
      </c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</row>
    <row r="65" spans="1:166" s="116" customFormat="1" ht="39" customHeight="1" x14ac:dyDescent="0.15">
      <c r="A65" s="114"/>
      <c r="B65" s="602" t="s">
        <v>123</v>
      </c>
      <c r="C65" s="602" t="s">
        <v>124</v>
      </c>
      <c r="D65" s="597" t="s">
        <v>125</v>
      </c>
      <c r="E65" s="598">
        <v>277</v>
      </c>
      <c r="F65" s="598">
        <f>E65</f>
        <v>277</v>
      </c>
      <c r="G65" s="599">
        <f t="shared" si="1"/>
        <v>0</v>
      </c>
      <c r="H65" s="599" t="s">
        <v>708</v>
      </c>
      <c r="I65" s="600" t="s">
        <v>3</v>
      </c>
      <c r="J65" s="600"/>
      <c r="K65" s="601" t="s">
        <v>822</v>
      </c>
      <c r="L65" s="603" t="s">
        <v>884</v>
      </c>
      <c r="M65" s="171" t="s">
        <v>615</v>
      </c>
      <c r="N65" s="173" t="s">
        <v>646</v>
      </c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 spans="1:166" s="116" customFormat="1" ht="33.75" customHeight="1" x14ac:dyDescent="0.15">
      <c r="A66" s="114"/>
      <c r="B66" s="194" t="s">
        <v>126</v>
      </c>
      <c r="C66" s="195" t="s">
        <v>127</v>
      </c>
      <c r="D66" s="207" t="s">
        <v>128</v>
      </c>
      <c r="E66" s="196">
        <v>1611</v>
      </c>
      <c r="F66" s="196">
        <f>VLOOKUP(B66,'Fire EN 54'!$D$5:$J$496,7,0)</f>
        <v>1691</v>
      </c>
      <c r="G66" s="196">
        <f t="shared" si="1"/>
        <v>80</v>
      </c>
      <c r="H66" s="196" t="s">
        <v>708</v>
      </c>
      <c r="I66" s="171" t="s">
        <v>3</v>
      </c>
      <c r="J66" s="171"/>
      <c r="K66" s="171"/>
      <c r="L66" s="171" t="s">
        <v>884</v>
      </c>
      <c r="M66" s="171" t="s">
        <v>615</v>
      </c>
      <c r="N66" s="172" t="s">
        <v>691</v>
      </c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 spans="1:166" s="116" customFormat="1" ht="33.75" customHeight="1" x14ac:dyDescent="0.15">
      <c r="A67" s="114"/>
      <c r="B67" s="194" t="s">
        <v>129</v>
      </c>
      <c r="C67" s="195" t="s">
        <v>130</v>
      </c>
      <c r="D67" s="207" t="s">
        <v>131</v>
      </c>
      <c r="E67" s="220">
        <v>2882</v>
      </c>
      <c r="F67" s="196">
        <f>VLOOKUP(B67,'Fire EN 54'!$D$5:$J$496,7,0)</f>
        <v>3026</v>
      </c>
      <c r="G67" s="196">
        <f t="shared" si="1"/>
        <v>144</v>
      </c>
      <c r="H67" s="196" t="s">
        <v>708</v>
      </c>
      <c r="I67" s="171" t="s">
        <v>3</v>
      </c>
      <c r="J67" s="171"/>
      <c r="K67" s="171"/>
      <c r="L67" s="171" t="s">
        <v>884</v>
      </c>
      <c r="M67" s="171" t="s">
        <v>615</v>
      </c>
      <c r="N67" s="172" t="s">
        <v>691</v>
      </c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 spans="1:166" s="116" customFormat="1" ht="33.75" customHeight="1" x14ac:dyDescent="0.15">
      <c r="A68" s="114"/>
      <c r="B68" s="194" t="s">
        <v>132</v>
      </c>
      <c r="C68" s="195" t="s">
        <v>133</v>
      </c>
      <c r="D68" s="207" t="s">
        <v>134</v>
      </c>
      <c r="E68" s="198">
        <v>4004</v>
      </c>
      <c r="F68" s="196">
        <f>VLOOKUP(B68,'Fire EN 54'!$D$5:$J$496,7,0)</f>
        <v>4204</v>
      </c>
      <c r="G68" s="196">
        <f t="shared" si="1"/>
        <v>200</v>
      </c>
      <c r="H68" s="196" t="s">
        <v>708</v>
      </c>
      <c r="I68" s="171" t="s">
        <v>3</v>
      </c>
      <c r="J68" s="171"/>
      <c r="K68" s="171"/>
      <c r="L68" s="171" t="s">
        <v>884</v>
      </c>
      <c r="M68" s="171" t="s">
        <v>615</v>
      </c>
      <c r="N68" s="172" t="s">
        <v>691</v>
      </c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 spans="1:166" s="55" customFormat="1" ht="12.75" x14ac:dyDescent="0.15">
      <c r="A69" s="630" t="s">
        <v>1010</v>
      </c>
      <c r="B69" s="631"/>
      <c r="C69" s="631"/>
      <c r="D69" s="631"/>
      <c r="E69" s="631"/>
      <c r="F69" s="631"/>
      <c r="G69" s="631"/>
      <c r="H69" s="631"/>
      <c r="I69" s="631"/>
      <c r="J69" s="631"/>
      <c r="K69" s="631"/>
      <c r="L69" s="631"/>
      <c r="M69" s="631"/>
      <c r="N69" s="632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</row>
    <row r="70" spans="1:166" s="113" customFormat="1" ht="51" customHeight="1" thickBot="1" x14ac:dyDescent="0.2">
      <c r="A70" s="163"/>
      <c r="B70" s="200" t="s">
        <v>1011</v>
      </c>
      <c r="C70" s="210" t="s">
        <v>1012</v>
      </c>
      <c r="D70" s="202" t="s">
        <v>1013</v>
      </c>
      <c r="E70" s="215">
        <v>5913</v>
      </c>
      <c r="F70" s="196">
        <f>VLOOKUP(B70,'Fire EN 54'!$D$5:$J$496,7,0)</f>
        <v>6209</v>
      </c>
      <c r="G70" s="196">
        <f t="shared" si="1"/>
        <v>296</v>
      </c>
      <c r="H70" s="221" t="s">
        <v>708</v>
      </c>
      <c r="I70" s="212" t="s">
        <v>3</v>
      </c>
      <c r="J70" s="212"/>
      <c r="K70" s="222"/>
      <c r="L70" s="171" t="s">
        <v>849</v>
      </c>
      <c r="M70" s="198">
        <f>'Dodatkowa gwarancja'!E7</f>
        <v>113</v>
      </c>
      <c r="N70" s="213" t="s">
        <v>645</v>
      </c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  <c r="EG70" s="112"/>
      <c r="EH70" s="112"/>
      <c r="EI70" s="112"/>
      <c r="EJ70" s="112"/>
      <c r="EK70" s="112"/>
      <c r="EL70" s="112"/>
      <c r="EM70" s="112"/>
      <c r="EN70" s="112"/>
      <c r="EO70" s="112"/>
      <c r="EP70" s="112"/>
      <c r="EQ70" s="112"/>
      <c r="ER70" s="112"/>
      <c r="ES70" s="112"/>
      <c r="ET70" s="112"/>
      <c r="EU70" s="112"/>
      <c r="EV70" s="112"/>
      <c r="EW70" s="112"/>
      <c r="EX70" s="112"/>
      <c r="EY70" s="112"/>
    </row>
    <row r="71" spans="1:166" s="58" customFormat="1" ht="13.5" thickBot="1" x14ac:dyDescent="0.2">
      <c r="A71" s="630" t="s">
        <v>135</v>
      </c>
      <c r="B71" s="631"/>
      <c r="C71" s="631"/>
      <c r="D71" s="631"/>
      <c r="E71" s="631"/>
      <c r="F71" s="631"/>
      <c r="G71" s="631"/>
      <c r="H71" s="631"/>
      <c r="I71" s="631"/>
      <c r="J71" s="631"/>
      <c r="K71" s="631"/>
      <c r="L71" s="631"/>
      <c r="M71" s="631"/>
      <c r="N71" s="632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</row>
    <row r="72" spans="1:166" ht="12" thickBot="1" x14ac:dyDescent="0.2">
      <c r="A72" s="104" t="s">
        <v>136</v>
      </c>
      <c r="B72" s="104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</row>
    <row r="73" spans="1:166" s="118" customFormat="1" ht="51" customHeight="1" thickBot="1" x14ac:dyDescent="0.2">
      <c r="A73" s="117"/>
      <c r="B73" s="223" t="s">
        <v>137</v>
      </c>
      <c r="C73" s="223" t="s">
        <v>138</v>
      </c>
      <c r="D73" s="224" t="s">
        <v>139</v>
      </c>
      <c r="E73" s="198">
        <v>805</v>
      </c>
      <c r="F73" s="196">
        <f>VLOOKUP(B73,'Fire EN 54'!$D$5:$J$496,7,0)</f>
        <v>845</v>
      </c>
      <c r="G73" s="196">
        <f t="shared" ref="G73:G93" si="2">F73-E73</f>
        <v>40</v>
      </c>
      <c r="H73" s="196" t="s">
        <v>708</v>
      </c>
      <c r="I73" s="225" t="s">
        <v>3</v>
      </c>
      <c r="J73" s="225"/>
      <c r="K73" s="225"/>
      <c r="L73" s="171" t="s">
        <v>853</v>
      </c>
      <c r="M73" s="198">
        <f>'Dodatkowa gwarancja'!$E$11</f>
        <v>28</v>
      </c>
      <c r="N73" s="226" t="s">
        <v>646</v>
      </c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</row>
    <row r="74" spans="1:166" s="118" customFormat="1" ht="51" customHeight="1" thickBot="1" x14ac:dyDescent="0.2">
      <c r="A74" s="117"/>
      <c r="B74" s="223" t="s">
        <v>140</v>
      </c>
      <c r="C74" s="223" t="s">
        <v>141</v>
      </c>
      <c r="D74" s="224" t="s">
        <v>142</v>
      </c>
      <c r="E74" s="198">
        <v>1288</v>
      </c>
      <c r="F74" s="196">
        <f>VLOOKUP(B74,'Fire EN 54'!$D$5:$J$496,7,0)</f>
        <v>1352</v>
      </c>
      <c r="G74" s="196">
        <f t="shared" si="2"/>
        <v>64</v>
      </c>
      <c r="H74" s="196" t="s">
        <v>708</v>
      </c>
      <c r="I74" s="225" t="s">
        <v>3</v>
      </c>
      <c r="J74" s="225"/>
      <c r="K74" s="225"/>
      <c r="L74" s="171" t="s">
        <v>853</v>
      </c>
      <c r="M74" s="198">
        <f>'Dodatkowa gwarancja'!$E$11</f>
        <v>28</v>
      </c>
      <c r="N74" s="226" t="s">
        <v>646</v>
      </c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</row>
    <row r="75" spans="1:166" s="118" customFormat="1" ht="51" customHeight="1" thickBot="1" x14ac:dyDescent="0.2">
      <c r="A75" s="117"/>
      <c r="B75" s="223" t="s">
        <v>143</v>
      </c>
      <c r="C75" s="223" t="s">
        <v>144</v>
      </c>
      <c r="D75" s="224" t="s">
        <v>145</v>
      </c>
      <c r="E75" s="198">
        <v>912</v>
      </c>
      <c r="F75" s="196">
        <f>VLOOKUP(B75,'Fire EN 54'!$D$5:$J$496,7,0)</f>
        <v>958</v>
      </c>
      <c r="G75" s="196">
        <f t="shared" si="2"/>
        <v>46</v>
      </c>
      <c r="H75" s="196" t="s">
        <v>708</v>
      </c>
      <c r="I75" s="225" t="s">
        <v>3</v>
      </c>
      <c r="J75" s="225"/>
      <c r="K75" s="225"/>
      <c r="L75" s="171" t="s">
        <v>853</v>
      </c>
      <c r="M75" s="198">
        <f>'Dodatkowa gwarancja'!$E$11</f>
        <v>28</v>
      </c>
      <c r="N75" s="226" t="s">
        <v>646</v>
      </c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15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</row>
    <row r="76" spans="1:166" s="118" customFormat="1" ht="51" customHeight="1" thickBot="1" x14ac:dyDescent="0.2">
      <c r="A76" s="117"/>
      <c r="B76" s="223" t="s">
        <v>146</v>
      </c>
      <c r="C76" s="223" t="s">
        <v>147</v>
      </c>
      <c r="D76" s="224" t="s">
        <v>148</v>
      </c>
      <c r="E76" s="198">
        <v>1315</v>
      </c>
      <c r="F76" s="196">
        <f>VLOOKUP(B76,'Fire EN 54'!$D$5:$J$496,7,0)</f>
        <v>1381</v>
      </c>
      <c r="G76" s="196">
        <f t="shared" si="2"/>
        <v>66</v>
      </c>
      <c r="H76" s="196" t="s">
        <v>708</v>
      </c>
      <c r="I76" s="225" t="s">
        <v>3</v>
      </c>
      <c r="J76" s="225"/>
      <c r="K76" s="225"/>
      <c r="L76" s="171" t="s">
        <v>853</v>
      </c>
      <c r="M76" s="198">
        <f>'Dodatkowa gwarancja'!$E$11</f>
        <v>28</v>
      </c>
      <c r="N76" s="226" t="s">
        <v>646</v>
      </c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15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</row>
    <row r="77" spans="1:166" s="58" customFormat="1" ht="14.25" customHeight="1" thickBot="1" x14ac:dyDescent="0.2">
      <c r="A77" s="104" t="s">
        <v>643</v>
      </c>
      <c r="B77" s="104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</row>
    <row r="78" spans="1:166" s="120" customFormat="1" ht="51" customHeight="1" thickBot="1" x14ac:dyDescent="0.2">
      <c r="A78" s="119"/>
      <c r="B78" s="227" t="s">
        <v>150</v>
      </c>
      <c r="C78" s="227" t="s">
        <v>151</v>
      </c>
      <c r="D78" s="228" t="s">
        <v>152</v>
      </c>
      <c r="E78" s="229">
        <v>859</v>
      </c>
      <c r="F78" s="196">
        <f>VLOOKUP(B78,'Fire EN 54'!$D$5:$J$496,7,0)</f>
        <v>902</v>
      </c>
      <c r="G78" s="196">
        <f t="shared" si="2"/>
        <v>43</v>
      </c>
      <c r="H78" s="229" t="s">
        <v>708</v>
      </c>
      <c r="I78" s="225" t="s">
        <v>3</v>
      </c>
      <c r="J78" s="225"/>
      <c r="K78" s="225"/>
      <c r="L78" s="171" t="s">
        <v>884</v>
      </c>
      <c r="M78" s="198" t="s">
        <v>615</v>
      </c>
      <c r="N78" s="226" t="s">
        <v>646</v>
      </c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15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</row>
    <row r="79" spans="1:166" s="121" customFormat="1" ht="51" customHeight="1" x14ac:dyDescent="0.15">
      <c r="A79" s="117"/>
      <c r="B79" s="230" t="s">
        <v>644</v>
      </c>
      <c r="C79" s="230" t="s">
        <v>180</v>
      </c>
      <c r="D79" s="231" t="s">
        <v>153</v>
      </c>
      <c r="E79" s="232">
        <v>430</v>
      </c>
      <c r="F79" s="196">
        <f>VLOOKUP(B79,'Fire EN 54'!$D$5:$J$496,7,0)</f>
        <v>451</v>
      </c>
      <c r="G79" s="196">
        <f t="shared" si="2"/>
        <v>21</v>
      </c>
      <c r="H79" s="229" t="s">
        <v>708</v>
      </c>
      <c r="I79" s="171" t="s">
        <v>3</v>
      </c>
      <c r="J79" s="171"/>
      <c r="K79" s="171"/>
      <c r="L79" s="171" t="s">
        <v>855</v>
      </c>
      <c r="M79" s="198">
        <f>'Dodatkowa gwarancja'!$E$13</f>
        <v>14</v>
      </c>
      <c r="N79" s="172" t="s">
        <v>645</v>
      </c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15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</row>
    <row r="80" spans="1:166" s="115" customFormat="1" ht="33.75" customHeight="1" x14ac:dyDescent="0.15">
      <c r="A80" s="114"/>
      <c r="B80" s="210" t="s">
        <v>154</v>
      </c>
      <c r="C80" s="218" t="s">
        <v>155</v>
      </c>
      <c r="D80" s="202" t="s">
        <v>156</v>
      </c>
      <c r="E80" s="221">
        <v>89</v>
      </c>
      <c r="F80" s="196">
        <f>VLOOKUP(B80,'Fire EN 54'!$D$5:$J$496,7,0)</f>
        <v>93</v>
      </c>
      <c r="G80" s="196">
        <f t="shared" si="2"/>
        <v>4</v>
      </c>
      <c r="H80" s="196" t="s">
        <v>708</v>
      </c>
      <c r="I80" s="171" t="s">
        <v>3</v>
      </c>
      <c r="J80" s="171"/>
      <c r="K80" s="171"/>
      <c r="L80" s="171" t="s">
        <v>884</v>
      </c>
      <c r="M80" s="171" t="s">
        <v>615</v>
      </c>
      <c r="N80" s="172" t="s">
        <v>646</v>
      </c>
    </row>
    <row r="81" spans="1:166" s="115" customFormat="1" ht="33.75" customHeight="1" x14ac:dyDescent="0.15">
      <c r="A81" s="114"/>
      <c r="B81" s="210" t="s">
        <v>157</v>
      </c>
      <c r="C81" s="218" t="s">
        <v>158</v>
      </c>
      <c r="D81" s="202" t="s">
        <v>159</v>
      </c>
      <c r="E81" s="221">
        <v>172</v>
      </c>
      <c r="F81" s="196">
        <f>VLOOKUP(B81,'Fire EN 54'!$D$5:$J$496,7,0)</f>
        <v>181</v>
      </c>
      <c r="G81" s="196">
        <f t="shared" si="2"/>
        <v>9</v>
      </c>
      <c r="H81" s="196" t="s">
        <v>708</v>
      </c>
      <c r="I81" s="171" t="s">
        <v>3</v>
      </c>
      <c r="J81" s="171"/>
      <c r="K81" s="171"/>
      <c r="L81" s="171" t="s">
        <v>884</v>
      </c>
      <c r="M81" s="171" t="s">
        <v>615</v>
      </c>
      <c r="N81" s="172" t="s">
        <v>646</v>
      </c>
    </row>
    <row r="82" spans="1:166" s="115" customFormat="1" ht="33.75" customHeight="1" x14ac:dyDescent="0.15">
      <c r="A82" s="114"/>
      <c r="B82" s="210" t="s">
        <v>160</v>
      </c>
      <c r="C82" s="218" t="s">
        <v>161</v>
      </c>
      <c r="D82" s="202" t="s">
        <v>162</v>
      </c>
      <c r="E82" s="221">
        <v>287</v>
      </c>
      <c r="F82" s="196">
        <f>VLOOKUP(B82,'Fire EN 54'!$D$5:$J$496,7,0)</f>
        <v>301</v>
      </c>
      <c r="G82" s="196">
        <f t="shared" si="2"/>
        <v>14</v>
      </c>
      <c r="H82" s="196" t="s">
        <v>708</v>
      </c>
      <c r="I82" s="171" t="s">
        <v>3</v>
      </c>
      <c r="J82" s="171"/>
      <c r="K82" s="171"/>
      <c r="L82" s="171" t="s">
        <v>884</v>
      </c>
      <c r="M82" s="171" t="s">
        <v>615</v>
      </c>
      <c r="N82" s="172" t="s">
        <v>646</v>
      </c>
    </row>
    <row r="83" spans="1:166" s="115" customFormat="1" ht="33.75" customHeight="1" x14ac:dyDescent="0.15">
      <c r="A83" s="114"/>
      <c r="B83" s="233" t="s">
        <v>163</v>
      </c>
      <c r="C83" s="230" t="s">
        <v>164</v>
      </c>
      <c r="D83" s="231" t="s">
        <v>165</v>
      </c>
      <c r="E83" s="221">
        <v>208</v>
      </c>
      <c r="F83" s="196">
        <f>VLOOKUP(B83,'Fire EN 54'!$D$5:$J$496,7,0)</f>
        <v>219</v>
      </c>
      <c r="G83" s="196">
        <f t="shared" si="2"/>
        <v>11</v>
      </c>
      <c r="H83" s="196" t="s">
        <v>708</v>
      </c>
      <c r="I83" s="171" t="s">
        <v>3</v>
      </c>
      <c r="J83" s="171"/>
      <c r="K83" s="171"/>
      <c r="L83" s="171" t="s">
        <v>884</v>
      </c>
      <c r="M83" s="171" t="s">
        <v>615</v>
      </c>
      <c r="N83" s="172" t="s">
        <v>646</v>
      </c>
    </row>
    <row r="84" spans="1:166" s="115" customFormat="1" ht="30" customHeight="1" x14ac:dyDescent="0.15">
      <c r="A84" s="114"/>
      <c r="B84" s="210" t="s">
        <v>166</v>
      </c>
      <c r="C84" s="210" t="s">
        <v>167</v>
      </c>
      <c r="D84" s="202" t="s">
        <v>168</v>
      </c>
      <c r="E84" s="221">
        <v>188</v>
      </c>
      <c r="F84" s="196">
        <f>VLOOKUP(B84,'Fire EN 54'!$D$5:$J$496,7,0)</f>
        <v>197</v>
      </c>
      <c r="G84" s="196">
        <f t="shared" si="2"/>
        <v>9</v>
      </c>
      <c r="H84" s="196" t="s">
        <v>708</v>
      </c>
      <c r="I84" s="171" t="s">
        <v>3</v>
      </c>
      <c r="J84" s="171"/>
      <c r="K84" s="171"/>
      <c r="L84" s="171" t="s">
        <v>884</v>
      </c>
      <c r="M84" s="171" t="s">
        <v>615</v>
      </c>
      <c r="N84" s="172" t="s">
        <v>646</v>
      </c>
    </row>
    <row r="85" spans="1:166" s="60" customFormat="1" ht="15" customHeight="1" x14ac:dyDescent="0.15">
      <c r="A85" s="104" t="s">
        <v>169</v>
      </c>
      <c r="B85" s="104"/>
      <c r="C85" s="104"/>
      <c r="D85" s="104"/>
      <c r="E85" s="104"/>
      <c r="F85" s="104"/>
      <c r="G85" s="104"/>
      <c r="H85" s="104"/>
      <c r="I85" s="104"/>
      <c r="J85" s="104"/>
      <c r="K85" s="104"/>
      <c r="L85" s="104"/>
      <c r="M85" s="104"/>
      <c r="N85" s="104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</row>
    <row r="86" spans="1:166" s="60" customFormat="1" ht="46.5" customHeight="1" x14ac:dyDescent="0.15">
      <c r="A86" s="59"/>
      <c r="B86" s="203" t="s">
        <v>1063</v>
      </c>
      <c r="C86" s="204" t="s">
        <v>170</v>
      </c>
      <c r="D86" s="204" t="s">
        <v>648</v>
      </c>
      <c r="E86" s="205">
        <v>248</v>
      </c>
      <c r="F86" s="196">
        <f>VLOOKUP(B86,'Fire EN 54'!$D$5:$J$496,7,0)</f>
        <v>260</v>
      </c>
      <c r="G86" s="196">
        <f t="shared" si="2"/>
        <v>12</v>
      </c>
      <c r="H86" s="205" t="s">
        <v>709</v>
      </c>
      <c r="I86" s="171" t="s">
        <v>3</v>
      </c>
      <c r="J86" s="171"/>
      <c r="K86" s="171"/>
      <c r="L86" s="171" t="s">
        <v>855</v>
      </c>
      <c r="M86" s="198">
        <f>'Dodatkowa gwarancja'!$E$13</f>
        <v>14</v>
      </c>
      <c r="N86" s="172" t="s">
        <v>645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</row>
    <row r="87" spans="1:166" s="60" customFormat="1" ht="52.5" customHeight="1" x14ac:dyDescent="0.15">
      <c r="A87" s="59"/>
      <c r="B87" s="234" t="s">
        <v>1064</v>
      </c>
      <c r="C87" s="230" t="s">
        <v>171</v>
      </c>
      <c r="D87" s="230" t="s">
        <v>172</v>
      </c>
      <c r="E87" s="232">
        <v>256</v>
      </c>
      <c r="F87" s="196">
        <f>VLOOKUP(B87,'Fire EN 54'!$D$5:$J$496,7,0)</f>
        <v>269</v>
      </c>
      <c r="G87" s="196">
        <f t="shared" si="2"/>
        <v>13</v>
      </c>
      <c r="H87" s="205" t="s">
        <v>709</v>
      </c>
      <c r="I87" s="171" t="s">
        <v>3</v>
      </c>
      <c r="J87" s="171"/>
      <c r="K87" s="171"/>
      <c r="L87" s="171" t="s">
        <v>855</v>
      </c>
      <c r="M87" s="198">
        <f>'Dodatkowa gwarancja'!$E$13</f>
        <v>14</v>
      </c>
      <c r="N87" s="172" t="s">
        <v>645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</row>
    <row r="88" spans="1:166" s="60" customFormat="1" ht="47.25" customHeight="1" x14ac:dyDescent="0.15">
      <c r="A88" s="59"/>
      <c r="B88" s="234" t="s">
        <v>1065</v>
      </c>
      <c r="C88" s="230" t="s">
        <v>173</v>
      </c>
      <c r="D88" s="230" t="s">
        <v>798</v>
      </c>
      <c r="E88" s="232">
        <v>277</v>
      </c>
      <c r="F88" s="196">
        <f>VLOOKUP(B88,'Fire EN 54'!$D$5:$J$496,7,0)</f>
        <v>291</v>
      </c>
      <c r="G88" s="196">
        <f t="shared" si="2"/>
        <v>14</v>
      </c>
      <c r="H88" s="205" t="s">
        <v>709</v>
      </c>
      <c r="I88" s="171" t="s">
        <v>3</v>
      </c>
      <c r="J88" s="171"/>
      <c r="K88" s="171"/>
      <c r="L88" s="171" t="s">
        <v>855</v>
      </c>
      <c r="M88" s="198">
        <f>'Dodatkowa gwarancja'!$E$13</f>
        <v>14</v>
      </c>
      <c r="N88" s="172" t="s">
        <v>645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</row>
    <row r="89" spans="1:166" s="60" customFormat="1" ht="47.25" customHeight="1" x14ac:dyDescent="0.15">
      <c r="A89" s="59"/>
      <c r="B89" s="234" t="s">
        <v>1066</v>
      </c>
      <c r="C89" s="230" t="s">
        <v>174</v>
      </c>
      <c r="D89" s="230" t="s">
        <v>799</v>
      </c>
      <c r="E89" s="232">
        <v>291</v>
      </c>
      <c r="F89" s="196">
        <f>VLOOKUP(B89,'Fire EN 54'!$D$5:$J$496,7,0)</f>
        <v>306</v>
      </c>
      <c r="G89" s="196">
        <f t="shared" si="2"/>
        <v>15</v>
      </c>
      <c r="H89" s="205" t="s">
        <v>709</v>
      </c>
      <c r="I89" s="171" t="s">
        <v>3</v>
      </c>
      <c r="J89" s="171"/>
      <c r="K89" s="171"/>
      <c r="L89" s="171" t="s">
        <v>855</v>
      </c>
      <c r="M89" s="198">
        <f>'Dodatkowa gwarancja'!$E$13</f>
        <v>14</v>
      </c>
      <c r="N89" s="172" t="s">
        <v>645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</row>
    <row r="90" spans="1:166" s="60" customFormat="1" ht="52.5" customHeight="1" x14ac:dyDescent="0.15">
      <c r="A90" s="59"/>
      <c r="B90" s="234" t="s">
        <v>647</v>
      </c>
      <c r="C90" s="230" t="s">
        <v>175</v>
      </c>
      <c r="D90" s="230" t="s">
        <v>800</v>
      </c>
      <c r="E90" s="232">
        <v>297</v>
      </c>
      <c r="F90" s="196">
        <f>VLOOKUP(B90,'Fire EN 54'!$D$5:$J$496,7,0)</f>
        <v>312</v>
      </c>
      <c r="G90" s="196">
        <f t="shared" si="2"/>
        <v>15</v>
      </c>
      <c r="H90" s="205" t="s">
        <v>709</v>
      </c>
      <c r="I90" s="171" t="s">
        <v>3</v>
      </c>
      <c r="J90" s="171"/>
      <c r="K90" s="171"/>
      <c r="L90" s="171" t="s">
        <v>855</v>
      </c>
      <c r="M90" s="198">
        <f>'Dodatkowa gwarancja'!$E$13</f>
        <v>14</v>
      </c>
      <c r="N90" s="172" t="s">
        <v>645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</row>
    <row r="91" spans="1:166" s="60" customFormat="1" ht="47.25" customHeight="1" x14ac:dyDescent="0.15">
      <c r="A91" s="59"/>
      <c r="B91" s="234" t="s">
        <v>1067</v>
      </c>
      <c r="C91" s="230" t="s">
        <v>176</v>
      </c>
      <c r="D91" s="230" t="s">
        <v>801</v>
      </c>
      <c r="E91" s="232">
        <v>321</v>
      </c>
      <c r="F91" s="196">
        <f>VLOOKUP(B91,'Fire EN 54'!$D$5:$J$496,7,0)</f>
        <v>337</v>
      </c>
      <c r="G91" s="196">
        <f t="shared" si="2"/>
        <v>16</v>
      </c>
      <c r="H91" s="205" t="s">
        <v>709</v>
      </c>
      <c r="I91" s="171" t="s">
        <v>3</v>
      </c>
      <c r="J91" s="171"/>
      <c r="K91" s="171"/>
      <c r="L91" s="171" t="s">
        <v>855</v>
      </c>
      <c r="M91" s="198">
        <f>'Dodatkowa gwarancja'!$E$13</f>
        <v>14</v>
      </c>
      <c r="N91" s="172" t="s">
        <v>645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</row>
    <row r="92" spans="1:166" s="60" customFormat="1" ht="51" customHeight="1" x14ac:dyDescent="0.15">
      <c r="A92" s="59"/>
      <c r="B92" s="234" t="s">
        <v>1068</v>
      </c>
      <c r="C92" s="230" t="s">
        <v>177</v>
      </c>
      <c r="D92" s="230" t="s">
        <v>178</v>
      </c>
      <c r="E92" s="232">
        <v>266</v>
      </c>
      <c r="F92" s="196">
        <f>VLOOKUP(B92,'Fire EN 54'!$D$5:$J$496,7,0)</f>
        <v>279</v>
      </c>
      <c r="G92" s="196">
        <f t="shared" si="2"/>
        <v>13</v>
      </c>
      <c r="H92" s="205" t="s">
        <v>709</v>
      </c>
      <c r="I92" s="171" t="s">
        <v>3</v>
      </c>
      <c r="J92" s="171"/>
      <c r="K92" s="171"/>
      <c r="L92" s="171" t="s">
        <v>855</v>
      </c>
      <c r="M92" s="198">
        <f>'Dodatkowa gwarancja'!$E$13</f>
        <v>14</v>
      </c>
      <c r="N92" s="172" t="s">
        <v>645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</row>
    <row r="93" spans="1:166" s="60" customFormat="1" ht="47.25" customHeight="1" x14ac:dyDescent="0.15">
      <c r="A93" s="59"/>
      <c r="B93" s="234" t="s">
        <v>1069</v>
      </c>
      <c r="C93" s="230" t="s">
        <v>179</v>
      </c>
      <c r="D93" s="230" t="s">
        <v>756</v>
      </c>
      <c r="E93" s="232">
        <v>558</v>
      </c>
      <c r="F93" s="196">
        <f>VLOOKUP(B93,'Fire EN 54'!$D$5:$J$496,7,0)</f>
        <v>586</v>
      </c>
      <c r="G93" s="196">
        <f t="shared" si="2"/>
        <v>28</v>
      </c>
      <c r="H93" s="205" t="s">
        <v>709</v>
      </c>
      <c r="I93" s="171" t="s">
        <v>3</v>
      </c>
      <c r="J93" s="171"/>
      <c r="K93" s="171"/>
      <c r="L93" s="171" t="s">
        <v>855</v>
      </c>
      <c r="M93" s="198">
        <f>'Dodatkowa gwarancja'!$D$13</f>
        <v>14</v>
      </c>
      <c r="N93" s="172" t="s">
        <v>645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</row>
    <row r="94" spans="1:166" s="57" customFormat="1" ht="18.75" customHeight="1" x14ac:dyDescent="0.15">
      <c r="A94" s="630" t="s">
        <v>797</v>
      </c>
      <c r="B94" s="631"/>
      <c r="C94" s="631"/>
      <c r="D94" s="631"/>
      <c r="E94" s="631"/>
      <c r="F94" s="631"/>
      <c r="G94" s="631"/>
      <c r="H94" s="631"/>
      <c r="I94" s="631"/>
      <c r="J94" s="631"/>
      <c r="K94" s="631"/>
      <c r="L94" s="631"/>
      <c r="M94" s="631"/>
      <c r="N94" s="632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</row>
    <row r="95" spans="1:166" s="61" customFormat="1" ht="11.25" x14ac:dyDescent="0.15">
      <c r="A95" s="111" t="s">
        <v>181</v>
      </c>
      <c r="B95" s="111"/>
      <c r="C95" s="111"/>
      <c r="D95" s="111"/>
      <c r="E95" s="111"/>
      <c r="F95" s="111"/>
      <c r="G95" s="111"/>
      <c r="H95" s="111"/>
      <c r="I95" s="104"/>
      <c r="J95" s="104"/>
      <c r="K95" s="104"/>
      <c r="L95" s="104"/>
      <c r="M95" s="104"/>
      <c r="N95" s="104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</row>
    <row r="96" spans="1:166" s="113" customFormat="1" ht="51" customHeight="1" x14ac:dyDescent="0.15">
      <c r="A96" s="100"/>
      <c r="B96" s="223" t="s">
        <v>182</v>
      </c>
      <c r="C96" s="223" t="s">
        <v>183</v>
      </c>
      <c r="D96" s="224" t="s">
        <v>184</v>
      </c>
      <c r="E96" s="221">
        <v>107</v>
      </c>
      <c r="F96" s="196">
        <f>VLOOKUP(B96,'Fire EN 54'!$D$5:$J$496,7,0)</f>
        <v>225</v>
      </c>
      <c r="G96" s="196">
        <f t="shared" ref="G96:G119" si="3">F96-E96</f>
        <v>118</v>
      </c>
      <c r="H96" s="221" t="s">
        <v>708</v>
      </c>
      <c r="I96" s="208" t="s">
        <v>3</v>
      </c>
      <c r="J96" s="208"/>
      <c r="K96" s="208"/>
      <c r="L96" s="171" t="s">
        <v>884</v>
      </c>
      <c r="M96" s="171" t="s">
        <v>615</v>
      </c>
      <c r="N96" s="235" t="s">
        <v>646</v>
      </c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s="122" customFormat="1" ht="51" customHeight="1" x14ac:dyDescent="0.15">
      <c r="A97" s="117"/>
      <c r="B97" s="223" t="s">
        <v>185</v>
      </c>
      <c r="C97" s="223" t="s">
        <v>186</v>
      </c>
      <c r="D97" s="224" t="s">
        <v>187</v>
      </c>
      <c r="E97" s="221">
        <v>61</v>
      </c>
      <c r="F97" s="196">
        <f>VLOOKUP(B97,'Fire EN 54'!$D$5:$J$496,7,0)</f>
        <v>64</v>
      </c>
      <c r="G97" s="196">
        <f t="shared" si="3"/>
        <v>3</v>
      </c>
      <c r="H97" s="221" t="s">
        <v>708</v>
      </c>
      <c r="I97" s="208" t="s">
        <v>3</v>
      </c>
      <c r="J97" s="208"/>
      <c r="K97" s="208"/>
      <c r="L97" s="171" t="s">
        <v>884</v>
      </c>
      <c r="M97" s="171" t="s">
        <v>615</v>
      </c>
      <c r="N97" s="235" t="s">
        <v>646</v>
      </c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 spans="1:26" s="122" customFormat="1" ht="51" customHeight="1" x14ac:dyDescent="0.15">
      <c r="A98" s="117"/>
      <c r="B98" s="223" t="s">
        <v>188</v>
      </c>
      <c r="C98" s="223" t="s">
        <v>189</v>
      </c>
      <c r="D98" s="224" t="s">
        <v>190</v>
      </c>
      <c r="E98" s="221">
        <v>96</v>
      </c>
      <c r="F98" s="196">
        <f>VLOOKUP(B98,'Fire EN 54'!$D$5:$J$496,7,0)</f>
        <v>101</v>
      </c>
      <c r="G98" s="196">
        <f t="shared" si="3"/>
        <v>5</v>
      </c>
      <c r="H98" s="221" t="s">
        <v>708</v>
      </c>
      <c r="I98" s="208" t="s">
        <v>3</v>
      </c>
      <c r="J98" s="208"/>
      <c r="K98" s="208"/>
      <c r="L98" s="171" t="s">
        <v>884</v>
      </c>
      <c r="M98" s="171" t="s">
        <v>615</v>
      </c>
      <c r="N98" s="235" t="s">
        <v>646</v>
      </c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 spans="1:26" s="122" customFormat="1" ht="51" customHeight="1" x14ac:dyDescent="0.15">
      <c r="A99" s="114"/>
      <c r="B99" s="200" t="s">
        <v>191</v>
      </c>
      <c r="C99" s="200" t="s">
        <v>192</v>
      </c>
      <c r="D99" s="202" t="s">
        <v>193</v>
      </c>
      <c r="E99" s="221">
        <v>24</v>
      </c>
      <c r="F99" s="196">
        <f>VLOOKUP(B99,'Fire EN 54'!$D$5:$J$496,7,0)</f>
        <v>25</v>
      </c>
      <c r="G99" s="196">
        <f t="shared" si="3"/>
        <v>1</v>
      </c>
      <c r="H99" s="221" t="s">
        <v>708</v>
      </c>
      <c r="I99" s="171" t="s">
        <v>3</v>
      </c>
      <c r="J99" s="171"/>
      <c r="K99" s="171"/>
      <c r="L99" s="171" t="s">
        <v>884</v>
      </c>
      <c r="M99" s="171" t="s">
        <v>615</v>
      </c>
      <c r="N99" s="236" t="s">
        <v>646</v>
      </c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 spans="1:26" s="122" customFormat="1" ht="51" customHeight="1" x14ac:dyDescent="0.15">
      <c r="A100" s="117"/>
      <c r="B100" s="223" t="s">
        <v>711</v>
      </c>
      <c r="C100" s="223" t="s">
        <v>194</v>
      </c>
      <c r="D100" s="224" t="s">
        <v>195</v>
      </c>
      <c r="E100" s="221">
        <v>53</v>
      </c>
      <c r="F100" s="196">
        <f>VLOOKUP(B100,'Fire EN 54'!$D$5:$J$496,7,0)</f>
        <v>56</v>
      </c>
      <c r="G100" s="196">
        <f t="shared" si="3"/>
        <v>3</v>
      </c>
      <c r="H100" s="221" t="s">
        <v>708</v>
      </c>
      <c r="I100" s="171" t="s">
        <v>3</v>
      </c>
      <c r="J100" s="171"/>
      <c r="K100" s="171"/>
      <c r="L100" s="171" t="s">
        <v>884</v>
      </c>
      <c r="M100" s="171" t="s">
        <v>615</v>
      </c>
      <c r="N100" s="235" t="s">
        <v>646</v>
      </c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 spans="1:26" s="122" customFormat="1" ht="51" customHeight="1" x14ac:dyDescent="0.15">
      <c r="A101" s="117"/>
      <c r="B101" s="223" t="s">
        <v>196</v>
      </c>
      <c r="C101" s="223" t="s">
        <v>197</v>
      </c>
      <c r="D101" s="224" t="s">
        <v>986</v>
      </c>
      <c r="E101" s="221">
        <v>37</v>
      </c>
      <c r="F101" s="196">
        <f>VLOOKUP(B101,'Fire EN 54'!$D$5:$J$496,7,0)</f>
        <v>39</v>
      </c>
      <c r="G101" s="196">
        <f t="shared" si="3"/>
        <v>2</v>
      </c>
      <c r="H101" s="221" t="s">
        <v>708</v>
      </c>
      <c r="I101" s="171" t="s">
        <v>3</v>
      </c>
      <c r="J101" s="237" t="s">
        <v>987</v>
      </c>
      <c r="K101" s="171"/>
      <c r="L101" s="171" t="s">
        <v>884</v>
      </c>
      <c r="M101" s="171" t="s">
        <v>615</v>
      </c>
      <c r="N101" s="235" t="s">
        <v>646</v>
      </c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 spans="1:26" s="122" customFormat="1" ht="51" customHeight="1" x14ac:dyDescent="0.15">
      <c r="A102" s="117"/>
      <c r="B102" s="195" t="s">
        <v>198</v>
      </c>
      <c r="C102" s="223" t="s">
        <v>199</v>
      </c>
      <c r="D102" s="224" t="s">
        <v>200</v>
      </c>
      <c r="E102" s="221">
        <v>214</v>
      </c>
      <c r="F102" s="196">
        <f>VLOOKUP(B102,'Fire EN 54'!$D$5:$J$496,7,0)</f>
        <v>225</v>
      </c>
      <c r="G102" s="196">
        <f t="shared" si="3"/>
        <v>11</v>
      </c>
      <c r="H102" s="221" t="s">
        <v>708</v>
      </c>
      <c r="I102" s="171" t="s">
        <v>3</v>
      </c>
      <c r="J102" s="171"/>
      <c r="K102" s="171"/>
      <c r="L102" s="171" t="s">
        <v>884</v>
      </c>
      <c r="M102" s="171" t="s">
        <v>615</v>
      </c>
      <c r="N102" s="235" t="s">
        <v>646</v>
      </c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 spans="1:26" s="122" customFormat="1" ht="51" customHeight="1" x14ac:dyDescent="0.15">
      <c r="A103" s="100"/>
      <c r="B103" s="195" t="s">
        <v>201</v>
      </c>
      <c r="C103" s="223" t="s">
        <v>202</v>
      </c>
      <c r="D103" s="224" t="s">
        <v>203</v>
      </c>
      <c r="E103" s="221">
        <v>289</v>
      </c>
      <c r="F103" s="196">
        <f>VLOOKUP(B103,'Fire EN 54'!$D$5:$J$496,7,0)</f>
        <v>303</v>
      </c>
      <c r="G103" s="196">
        <f t="shared" si="3"/>
        <v>14</v>
      </c>
      <c r="H103" s="221" t="s">
        <v>708</v>
      </c>
      <c r="I103" s="171" t="s">
        <v>34</v>
      </c>
      <c r="J103" s="171"/>
      <c r="K103" s="171"/>
      <c r="L103" s="171" t="s">
        <v>884</v>
      </c>
      <c r="M103" s="171" t="s">
        <v>615</v>
      </c>
      <c r="N103" s="172" t="s">
        <v>691</v>
      </c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 spans="1:26" s="61" customFormat="1" ht="11.25" x14ac:dyDescent="0.15">
      <c r="A104" s="104" t="s">
        <v>755</v>
      </c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</row>
    <row r="105" spans="1:26" s="61" customFormat="1" ht="51" customHeight="1" x14ac:dyDescent="0.15">
      <c r="A105" s="59"/>
      <c r="B105" s="194" t="s">
        <v>204</v>
      </c>
      <c r="C105" s="194" t="s">
        <v>205</v>
      </c>
      <c r="D105" s="207" t="s">
        <v>206</v>
      </c>
      <c r="E105" s="221">
        <v>28</v>
      </c>
      <c r="F105" s="196">
        <f>VLOOKUP(B105,'Fire EN 54'!$D$5:$J$496,7,0)</f>
        <v>29</v>
      </c>
      <c r="G105" s="196">
        <f t="shared" si="3"/>
        <v>1</v>
      </c>
      <c r="H105" s="221" t="s">
        <v>708</v>
      </c>
      <c r="I105" s="171">
        <v>1</v>
      </c>
      <c r="J105" s="171"/>
      <c r="K105" s="171"/>
      <c r="L105" s="171" t="s">
        <v>884</v>
      </c>
      <c r="M105" s="171" t="s">
        <v>615</v>
      </c>
      <c r="N105" s="172" t="s">
        <v>646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</row>
    <row r="106" spans="1:26" s="61" customFormat="1" ht="48" customHeight="1" x14ac:dyDescent="0.15">
      <c r="A106" s="59"/>
      <c r="B106" s="194" t="s">
        <v>748</v>
      </c>
      <c r="C106" s="194" t="s">
        <v>207</v>
      </c>
      <c r="D106" s="207" t="s">
        <v>208</v>
      </c>
      <c r="E106" s="221">
        <v>28</v>
      </c>
      <c r="F106" s="196">
        <f>VLOOKUP(B106,'Fire EN 54'!$D$5:$J$496,7,0)</f>
        <v>29</v>
      </c>
      <c r="G106" s="196">
        <f t="shared" si="3"/>
        <v>1</v>
      </c>
      <c r="H106" s="221" t="s">
        <v>708</v>
      </c>
      <c r="I106" s="171" t="s">
        <v>3</v>
      </c>
      <c r="J106" s="171"/>
      <c r="K106" s="171"/>
      <c r="L106" s="171" t="s">
        <v>884</v>
      </c>
      <c r="M106" s="171" t="s">
        <v>615</v>
      </c>
      <c r="N106" s="172" t="s">
        <v>646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</row>
    <row r="107" spans="1:26" s="116" customFormat="1" ht="36.75" customHeight="1" x14ac:dyDescent="0.15">
      <c r="A107" s="114"/>
      <c r="B107" s="200" t="s">
        <v>209</v>
      </c>
      <c r="C107" s="200" t="s">
        <v>210</v>
      </c>
      <c r="D107" s="202" t="s">
        <v>739</v>
      </c>
      <c r="E107" s="221">
        <v>490</v>
      </c>
      <c r="F107" s="196">
        <f>VLOOKUP(B107,'Fire EN 54'!$D$5:$J$496,7,0)</f>
        <v>515</v>
      </c>
      <c r="G107" s="196">
        <f t="shared" si="3"/>
        <v>25</v>
      </c>
      <c r="H107" s="221" t="s">
        <v>708</v>
      </c>
      <c r="I107" s="171" t="s">
        <v>3</v>
      </c>
      <c r="J107" s="237" t="s">
        <v>738</v>
      </c>
      <c r="K107" s="237"/>
      <c r="L107" s="171" t="s">
        <v>884</v>
      </c>
      <c r="M107" s="171" t="s">
        <v>615</v>
      </c>
      <c r="N107" s="172" t="s">
        <v>646</v>
      </c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 spans="1:26" s="115" customFormat="1" ht="51" customHeight="1" x14ac:dyDescent="0.15">
      <c r="A108" s="114"/>
      <c r="B108" s="195" t="s">
        <v>211</v>
      </c>
      <c r="C108" s="195" t="s">
        <v>212</v>
      </c>
      <c r="D108" s="207" t="s">
        <v>213</v>
      </c>
      <c r="E108" s="221">
        <v>170</v>
      </c>
      <c r="F108" s="196">
        <f>VLOOKUP(B108,'Fire EN 54'!$D$5:$J$496,7,0)</f>
        <v>179</v>
      </c>
      <c r="G108" s="196">
        <f t="shared" si="3"/>
        <v>9</v>
      </c>
      <c r="H108" s="221" t="s">
        <v>708</v>
      </c>
      <c r="I108" s="208" t="s">
        <v>3</v>
      </c>
      <c r="J108" s="208"/>
      <c r="K108" s="208"/>
      <c r="L108" s="171" t="s">
        <v>884</v>
      </c>
      <c r="M108" s="171" t="s">
        <v>615</v>
      </c>
      <c r="N108" s="173" t="s">
        <v>646</v>
      </c>
    </row>
    <row r="109" spans="1:26" s="115" customFormat="1" ht="38.25" customHeight="1" x14ac:dyDescent="0.15">
      <c r="A109" s="114"/>
      <c r="B109" s="217" t="s">
        <v>214</v>
      </c>
      <c r="C109" s="217" t="s">
        <v>215</v>
      </c>
      <c r="D109" s="238" t="s">
        <v>216</v>
      </c>
      <c r="E109" s="221">
        <v>28</v>
      </c>
      <c r="F109" s="196">
        <f>VLOOKUP(B109,'Fire EN 54'!$D$5:$J$496,7,0)</f>
        <v>29</v>
      </c>
      <c r="G109" s="196">
        <f t="shared" si="3"/>
        <v>1</v>
      </c>
      <c r="H109" s="221" t="s">
        <v>708</v>
      </c>
      <c r="I109" s="208" t="s">
        <v>3</v>
      </c>
      <c r="J109" s="208"/>
      <c r="K109" s="208"/>
      <c r="L109" s="171" t="s">
        <v>884</v>
      </c>
      <c r="M109" s="171" t="s">
        <v>615</v>
      </c>
      <c r="N109" s="173" t="s">
        <v>646</v>
      </c>
    </row>
    <row r="110" spans="1:26" s="115" customFormat="1" ht="38.25" customHeight="1" x14ac:dyDescent="0.15">
      <c r="A110" s="114"/>
      <c r="B110" s="239" t="s">
        <v>217</v>
      </c>
      <c r="C110" s="217" t="s">
        <v>218</v>
      </c>
      <c r="D110" s="238" t="s">
        <v>219</v>
      </c>
      <c r="E110" s="221">
        <v>121</v>
      </c>
      <c r="F110" s="196">
        <f>VLOOKUP(B110,'Fire EN 54'!$D$5:$J$496,7,0)</f>
        <v>127</v>
      </c>
      <c r="G110" s="196">
        <f t="shared" si="3"/>
        <v>6</v>
      </c>
      <c r="H110" s="221" t="s">
        <v>708</v>
      </c>
      <c r="I110" s="208">
        <v>1</v>
      </c>
      <c r="J110" s="208"/>
      <c r="K110" s="208"/>
      <c r="L110" s="171" t="s">
        <v>884</v>
      </c>
      <c r="M110" s="171" t="s">
        <v>615</v>
      </c>
      <c r="N110" s="173" t="s">
        <v>646</v>
      </c>
    </row>
    <row r="111" spans="1:26" s="122" customFormat="1" ht="51" customHeight="1" x14ac:dyDescent="0.15">
      <c r="A111" s="117"/>
      <c r="B111" s="200" t="s">
        <v>220</v>
      </c>
      <c r="C111" s="200" t="s">
        <v>221</v>
      </c>
      <c r="D111" s="207" t="s">
        <v>222</v>
      </c>
      <c r="E111" s="221">
        <v>194</v>
      </c>
      <c r="F111" s="196">
        <f>VLOOKUP(B111,'Fire EN 54'!$D$5:$J$496,7,0)</f>
        <v>203</v>
      </c>
      <c r="G111" s="196">
        <f t="shared" si="3"/>
        <v>9</v>
      </c>
      <c r="H111" s="221" t="s">
        <v>708</v>
      </c>
      <c r="I111" s="171" t="s">
        <v>3</v>
      </c>
      <c r="J111" s="171"/>
      <c r="K111" s="171"/>
      <c r="L111" s="171" t="s">
        <v>884</v>
      </c>
      <c r="M111" s="171" t="s">
        <v>615</v>
      </c>
      <c r="N111" s="172" t="s">
        <v>691</v>
      </c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 spans="1:26" s="122" customFormat="1" ht="51" customHeight="1" x14ac:dyDescent="0.15">
      <c r="A112" s="117"/>
      <c r="B112" s="194" t="s">
        <v>223</v>
      </c>
      <c r="C112" s="194" t="s">
        <v>224</v>
      </c>
      <c r="D112" s="207" t="s">
        <v>808</v>
      </c>
      <c r="E112" s="221">
        <v>104</v>
      </c>
      <c r="F112" s="196">
        <f>VLOOKUP(B112,'Fire EN 54'!$D$5:$J$496,7,0)</f>
        <v>109</v>
      </c>
      <c r="G112" s="196">
        <f t="shared" si="3"/>
        <v>5</v>
      </c>
      <c r="H112" s="221" t="s">
        <v>708</v>
      </c>
      <c r="I112" s="171" t="s">
        <v>3</v>
      </c>
      <c r="J112" s="237" t="s">
        <v>807</v>
      </c>
      <c r="K112" s="237"/>
      <c r="L112" s="171" t="s">
        <v>884</v>
      </c>
      <c r="M112" s="171" t="s">
        <v>615</v>
      </c>
      <c r="N112" s="172" t="s">
        <v>691</v>
      </c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155" s="122" customFormat="1" ht="33.75" customHeight="1" x14ac:dyDescent="0.15">
      <c r="A113" s="117"/>
      <c r="B113" s="605" t="s">
        <v>225</v>
      </c>
      <c r="C113" s="605" t="s">
        <v>226</v>
      </c>
      <c r="D113" s="606" t="s">
        <v>714</v>
      </c>
      <c r="E113" s="607">
        <v>2</v>
      </c>
      <c r="F113" s="608">
        <f>VLOOKUP(B113,'Fire EN 54'!$D$5:$J$496,7,0)</f>
        <v>2</v>
      </c>
      <c r="G113" s="608">
        <f t="shared" si="3"/>
        <v>0</v>
      </c>
      <c r="H113" s="607" t="s">
        <v>708</v>
      </c>
      <c r="I113" s="609" t="s">
        <v>3</v>
      </c>
      <c r="J113" s="610" t="s">
        <v>743</v>
      </c>
      <c r="K113" s="610"/>
      <c r="L113" s="609" t="s">
        <v>884</v>
      </c>
      <c r="M113" s="85" t="s">
        <v>615</v>
      </c>
      <c r="N113" s="86" t="s">
        <v>691</v>
      </c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 spans="1:155" s="122" customFormat="1" ht="33.75" customHeight="1" x14ac:dyDescent="0.15">
      <c r="A114" s="117"/>
      <c r="B114" s="605" t="s">
        <v>227</v>
      </c>
      <c r="C114" s="605" t="s">
        <v>228</v>
      </c>
      <c r="D114" s="606" t="s">
        <v>715</v>
      </c>
      <c r="E114" s="607">
        <v>2</v>
      </c>
      <c r="F114" s="608">
        <f>VLOOKUP(B114,'Fire EN 54'!$D$5:$J$496,7,0)</f>
        <v>2</v>
      </c>
      <c r="G114" s="608">
        <f t="shared" si="3"/>
        <v>0</v>
      </c>
      <c r="H114" s="607" t="s">
        <v>708</v>
      </c>
      <c r="I114" s="609" t="s">
        <v>3</v>
      </c>
      <c r="J114" s="610" t="s">
        <v>747</v>
      </c>
      <c r="K114" s="610"/>
      <c r="L114" s="609" t="s">
        <v>884</v>
      </c>
      <c r="M114" s="85" t="s">
        <v>615</v>
      </c>
      <c r="N114" s="86" t="s">
        <v>691</v>
      </c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155" s="122" customFormat="1" ht="51" customHeight="1" x14ac:dyDescent="0.15">
      <c r="A115" s="117"/>
      <c r="B115" s="194" t="s">
        <v>229</v>
      </c>
      <c r="C115" s="194" t="s">
        <v>230</v>
      </c>
      <c r="D115" s="207" t="s">
        <v>231</v>
      </c>
      <c r="E115" s="221">
        <v>195</v>
      </c>
      <c r="F115" s="196">
        <f>VLOOKUP(B115,'Fire EN 54'!$D$5:$J$496,7,0)</f>
        <v>204</v>
      </c>
      <c r="G115" s="196">
        <f t="shared" si="3"/>
        <v>9</v>
      </c>
      <c r="H115" s="221" t="s">
        <v>708</v>
      </c>
      <c r="I115" s="171" t="s">
        <v>3</v>
      </c>
      <c r="J115" s="171"/>
      <c r="K115" s="171"/>
      <c r="L115" s="171" t="s">
        <v>884</v>
      </c>
      <c r="M115" s="171" t="s">
        <v>615</v>
      </c>
      <c r="N115" s="172" t="s">
        <v>691</v>
      </c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155" s="122" customFormat="1" ht="36" customHeight="1" x14ac:dyDescent="0.15">
      <c r="A116" s="117"/>
      <c r="B116" s="240" t="s">
        <v>679</v>
      </c>
      <c r="C116" s="217" t="s">
        <v>232</v>
      </c>
      <c r="D116" s="238" t="s">
        <v>233</v>
      </c>
      <c r="E116" s="221">
        <v>173</v>
      </c>
      <c r="F116" s="196">
        <f>VLOOKUP(B116,'Fire EN 54'!$D$5:$J$496,7,0)</f>
        <v>181</v>
      </c>
      <c r="G116" s="196">
        <f t="shared" si="3"/>
        <v>8</v>
      </c>
      <c r="H116" s="221" t="s">
        <v>708</v>
      </c>
      <c r="I116" s="171" t="s">
        <v>3</v>
      </c>
      <c r="J116" s="171"/>
      <c r="K116" s="171"/>
      <c r="L116" s="171" t="s">
        <v>884</v>
      </c>
      <c r="M116" s="171" t="s">
        <v>615</v>
      </c>
      <c r="N116" s="172" t="s">
        <v>691</v>
      </c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155" s="122" customFormat="1" ht="47.25" customHeight="1" x14ac:dyDescent="0.15">
      <c r="A117" s="117"/>
      <c r="B117" s="240" t="s">
        <v>881</v>
      </c>
      <c r="C117" s="217" t="s">
        <v>882</v>
      </c>
      <c r="D117" s="238" t="s">
        <v>883</v>
      </c>
      <c r="E117" s="221">
        <v>99</v>
      </c>
      <c r="F117" s="196">
        <f>VLOOKUP(B117,'Fire EN 54'!$D$5:$J$496,7,0)</f>
        <v>104</v>
      </c>
      <c r="G117" s="196">
        <f t="shared" si="3"/>
        <v>5</v>
      </c>
      <c r="H117" s="221" t="s">
        <v>708</v>
      </c>
      <c r="I117" s="171" t="s">
        <v>3</v>
      </c>
      <c r="J117" s="171"/>
      <c r="K117" s="171"/>
      <c r="L117" s="171" t="s">
        <v>884</v>
      </c>
      <c r="M117" s="171" t="s">
        <v>615</v>
      </c>
      <c r="N117" s="172" t="s">
        <v>691</v>
      </c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155" s="113" customFormat="1" ht="51" customHeight="1" x14ac:dyDescent="0.15">
      <c r="A118" s="123"/>
      <c r="B118" s="233" t="s">
        <v>236</v>
      </c>
      <c r="C118" s="233" t="s">
        <v>235</v>
      </c>
      <c r="D118" s="224" t="s">
        <v>234</v>
      </c>
      <c r="E118" s="232">
        <v>188</v>
      </c>
      <c r="F118" s="196">
        <f>VLOOKUP(B118,'Fire EN 54'!$D$5:$J$496,7,0)</f>
        <v>197</v>
      </c>
      <c r="G118" s="196">
        <f t="shared" si="3"/>
        <v>9</v>
      </c>
      <c r="H118" s="221" t="s">
        <v>708</v>
      </c>
      <c r="I118" s="225" t="s">
        <v>3</v>
      </c>
      <c r="J118" s="225"/>
      <c r="K118" s="225"/>
      <c r="L118" s="171" t="s">
        <v>884</v>
      </c>
      <c r="M118" s="171" t="s">
        <v>615</v>
      </c>
      <c r="N118" s="241" t="s">
        <v>645</v>
      </c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  <c r="CL118" s="112"/>
      <c r="CM118" s="112"/>
      <c r="CN118" s="112"/>
      <c r="CO118" s="112"/>
      <c r="CP118" s="112"/>
      <c r="CQ118" s="112"/>
      <c r="CR118" s="112"/>
      <c r="CS118" s="112"/>
      <c r="CT118" s="112"/>
      <c r="CU118" s="112"/>
      <c r="CV118" s="112"/>
      <c r="CW118" s="112"/>
      <c r="CX118" s="112"/>
      <c r="CY118" s="112"/>
      <c r="CZ118" s="112"/>
      <c r="DA118" s="112"/>
      <c r="DB118" s="112"/>
      <c r="DC118" s="112"/>
      <c r="DD118" s="112"/>
      <c r="DE118" s="112"/>
      <c r="DF118" s="112"/>
      <c r="DG118" s="112"/>
      <c r="DH118" s="112"/>
      <c r="DI118" s="112"/>
      <c r="DJ118" s="112"/>
      <c r="DK118" s="112"/>
      <c r="DL118" s="112"/>
      <c r="DM118" s="112"/>
      <c r="DN118" s="112"/>
      <c r="DO118" s="112"/>
      <c r="DP118" s="112"/>
      <c r="DQ118" s="112"/>
      <c r="DR118" s="112"/>
      <c r="DS118" s="112"/>
      <c r="DT118" s="112"/>
      <c r="DU118" s="112"/>
      <c r="DV118" s="112"/>
      <c r="DW118" s="112"/>
      <c r="DX118" s="112"/>
      <c r="DY118" s="112"/>
      <c r="DZ118" s="112"/>
      <c r="EA118" s="112"/>
      <c r="EB118" s="112"/>
      <c r="EC118" s="112"/>
      <c r="ED118" s="112"/>
      <c r="EE118" s="112"/>
      <c r="EF118" s="112"/>
      <c r="EG118" s="112"/>
      <c r="EH118" s="112"/>
      <c r="EI118" s="112"/>
      <c r="EJ118" s="112"/>
      <c r="EK118" s="112"/>
      <c r="EL118" s="112"/>
      <c r="EM118" s="112"/>
      <c r="EN118" s="112"/>
      <c r="EO118" s="112"/>
      <c r="EP118" s="112"/>
      <c r="EQ118" s="112"/>
      <c r="ER118" s="112"/>
      <c r="ES118" s="112"/>
      <c r="ET118" s="112"/>
      <c r="EU118" s="112"/>
      <c r="EV118" s="112"/>
      <c r="EW118" s="112"/>
      <c r="EX118" s="112"/>
      <c r="EY118" s="112"/>
    </row>
    <row r="119" spans="1:155" s="113" customFormat="1" ht="51" customHeight="1" x14ac:dyDescent="0.15">
      <c r="A119" s="123"/>
      <c r="B119" s="217" t="s">
        <v>239</v>
      </c>
      <c r="C119" s="217" t="s">
        <v>238</v>
      </c>
      <c r="D119" s="224" t="s">
        <v>234</v>
      </c>
      <c r="E119" s="232">
        <v>63</v>
      </c>
      <c r="F119" s="196">
        <f>VLOOKUP(B119,'Fire EN 54'!$D$5:$J$496,7,0)</f>
        <v>66</v>
      </c>
      <c r="G119" s="196">
        <f t="shared" si="3"/>
        <v>3</v>
      </c>
      <c r="H119" s="221" t="s">
        <v>708</v>
      </c>
      <c r="I119" s="225" t="s">
        <v>3</v>
      </c>
      <c r="J119" s="225"/>
      <c r="K119" s="225"/>
      <c r="L119" s="171" t="s">
        <v>884</v>
      </c>
      <c r="M119" s="171" t="s">
        <v>615</v>
      </c>
      <c r="N119" s="241" t="s">
        <v>645</v>
      </c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  <c r="CL119" s="112"/>
      <c r="CM119" s="112"/>
      <c r="CN119" s="112"/>
      <c r="CO119" s="112"/>
      <c r="CP119" s="112"/>
      <c r="CQ119" s="112"/>
      <c r="CR119" s="112"/>
      <c r="CS119" s="112"/>
      <c r="CT119" s="112"/>
      <c r="CU119" s="112"/>
      <c r="CV119" s="112"/>
      <c r="CW119" s="112"/>
      <c r="CX119" s="112"/>
      <c r="CY119" s="112"/>
      <c r="CZ119" s="112"/>
      <c r="DA119" s="112"/>
      <c r="DB119" s="112"/>
      <c r="DC119" s="112"/>
      <c r="DD119" s="112"/>
      <c r="DE119" s="112"/>
      <c r="DF119" s="112"/>
      <c r="DG119" s="112"/>
      <c r="DH119" s="112"/>
      <c r="DI119" s="112"/>
      <c r="DJ119" s="112"/>
      <c r="DK119" s="112"/>
      <c r="DL119" s="112"/>
      <c r="DM119" s="112"/>
      <c r="DN119" s="112"/>
      <c r="DO119" s="112"/>
      <c r="DP119" s="112"/>
      <c r="DQ119" s="112"/>
      <c r="DR119" s="112"/>
      <c r="DS119" s="112"/>
      <c r="DT119" s="112"/>
      <c r="DU119" s="112"/>
      <c r="DV119" s="112"/>
      <c r="DW119" s="112"/>
      <c r="DX119" s="112"/>
      <c r="DY119" s="112"/>
      <c r="DZ119" s="112"/>
      <c r="EA119" s="112"/>
      <c r="EB119" s="112"/>
      <c r="EC119" s="112"/>
      <c r="ED119" s="112"/>
      <c r="EE119" s="112"/>
      <c r="EF119" s="112"/>
      <c r="EG119" s="112"/>
      <c r="EH119" s="112"/>
      <c r="EI119" s="112"/>
      <c r="EJ119" s="112"/>
      <c r="EK119" s="112"/>
      <c r="EL119" s="112"/>
      <c r="EM119" s="112"/>
      <c r="EN119" s="112"/>
      <c r="EO119" s="112"/>
      <c r="EP119" s="112"/>
      <c r="EQ119" s="112"/>
      <c r="ER119" s="112"/>
      <c r="ES119" s="112"/>
      <c r="ET119" s="112"/>
      <c r="EU119" s="112"/>
      <c r="EV119" s="112"/>
      <c r="EW119" s="112"/>
      <c r="EX119" s="112"/>
      <c r="EY119" s="112"/>
    </row>
    <row r="120" spans="1:155" s="61" customFormat="1" ht="12.75" x14ac:dyDescent="0.15">
      <c r="A120" s="630" t="s">
        <v>240</v>
      </c>
      <c r="B120" s="631"/>
      <c r="C120" s="631"/>
      <c r="D120" s="631"/>
      <c r="E120" s="631"/>
      <c r="F120" s="631"/>
      <c r="G120" s="631"/>
      <c r="H120" s="631"/>
      <c r="I120" s="631"/>
      <c r="J120" s="631"/>
      <c r="K120" s="631"/>
      <c r="L120" s="631"/>
      <c r="M120" s="631"/>
      <c r="N120" s="632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</row>
    <row r="121" spans="1:155" s="57" customFormat="1" ht="11.25" x14ac:dyDescent="0.15">
      <c r="A121" s="104" t="s">
        <v>241</v>
      </c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</row>
    <row r="122" spans="1:155" s="122" customFormat="1" ht="51" customHeight="1" x14ac:dyDescent="0.2">
      <c r="A122"/>
      <c r="B122" s="242" t="s">
        <v>1132</v>
      </c>
      <c r="C122" s="242" t="s">
        <v>1916</v>
      </c>
      <c r="D122" s="186" t="s">
        <v>1133</v>
      </c>
      <c r="E122" s="185">
        <v>4373</v>
      </c>
      <c r="F122" s="196">
        <f>VLOOKUP(B122,'Fire EN 54'!$D$5:$J$496,7,0)</f>
        <v>4591</v>
      </c>
      <c r="G122" s="196">
        <f t="shared" ref="G122:G159" si="4">F122-E122</f>
        <v>218</v>
      </c>
      <c r="H122" s="243" t="s">
        <v>708</v>
      </c>
      <c r="I122" s="147" t="s">
        <v>3</v>
      </c>
      <c r="J122" s="147"/>
      <c r="K122" s="147"/>
      <c r="L122" s="147" t="s">
        <v>884</v>
      </c>
      <c r="M122" s="147" t="s">
        <v>615</v>
      </c>
      <c r="N122" s="192" t="s">
        <v>692</v>
      </c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155" s="122" customFormat="1" ht="51" customHeight="1" x14ac:dyDescent="0.15">
      <c r="A123" s="117"/>
      <c r="B123" s="195" t="s">
        <v>242</v>
      </c>
      <c r="C123" s="195" t="s">
        <v>243</v>
      </c>
      <c r="D123" s="202" t="s">
        <v>244</v>
      </c>
      <c r="E123" s="232">
        <v>6050</v>
      </c>
      <c r="F123" s="196">
        <f>VLOOKUP(B123,'Fire EN 54'!$D$5:$J$496,7,0)</f>
        <v>6352</v>
      </c>
      <c r="G123" s="196">
        <f t="shared" si="4"/>
        <v>302</v>
      </c>
      <c r="H123" s="198" t="s">
        <v>708</v>
      </c>
      <c r="I123" s="171" t="s">
        <v>3</v>
      </c>
      <c r="J123" s="171"/>
      <c r="K123" s="171"/>
      <c r="L123" s="171" t="s">
        <v>884</v>
      </c>
      <c r="M123" s="171" t="s">
        <v>615</v>
      </c>
      <c r="N123" s="172" t="s">
        <v>692</v>
      </c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155" s="122" customFormat="1" ht="51" customHeight="1" x14ac:dyDescent="0.15">
      <c r="A124" s="117"/>
      <c r="B124" s="195" t="s">
        <v>245</v>
      </c>
      <c r="C124" s="195" t="s">
        <v>246</v>
      </c>
      <c r="D124" s="202" t="s">
        <v>247</v>
      </c>
      <c r="E124" s="232">
        <v>5408</v>
      </c>
      <c r="F124" s="196">
        <f>VLOOKUP(B124,'Fire EN 54'!$D$5:$J$496,7,0)</f>
        <v>5678</v>
      </c>
      <c r="G124" s="196">
        <f t="shared" si="4"/>
        <v>270</v>
      </c>
      <c r="H124" s="198" t="s">
        <v>708</v>
      </c>
      <c r="I124" s="171" t="s">
        <v>3</v>
      </c>
      <c r="J124" s="171"/>
      <c r="K124" s="171"/>
      <c r="L124" s="171" t="s">
        <v>884</v>
      </c>
      <c r="M124" s="171" t="s">
        <v>615</v>
      </c>
      <c r="N124" s="172" t="s">
        <v>692</v>
      </c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155" s="122" customFormat="1" ht="51" customHeight="1" x14ac:dyDescent="0.15">
      <c r="A125" s="117"/>
      <c r="B125" s="195" t="s">
        <v>248</v>
      </c>
      <c r="C125" s="244" t="s">
        <v>249</v>
      </c>
      <c r="D125" s="207" t="s">
        <v>250</v>
      </c>
      <c r="E125" s="232">
        <v>4946</v>
      </c>
      <c r="F125" s="196">
        <f>VLOOKUP(B125,'Fire EN 54'!$D$5:$J$496,7,0)</f>
        <v>5193</v>
      </c>
      <c r="G125" s="196">
        <f t="shared" si="4"/>
        <v>247</v>
      </c>
      <c r="H125" s="198" t="s">
        <v>708</v>
      </c>
      <c r="I125" s="171" t="s">
        <v>3</v>
      </c>
      <c r="J125" s="171"/>
      <c r="K125" s="171"/>
      <c r="L125" s="171" t="s">
        <v>884</v>
      </c>
      <c r="M125" s="171" t="s">
        <v>615</v>
      </c>
      <c r="N125" s="172" t="s">
        <v>692</v>
      </c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155" s="122" customFormat="1" ht="33.75" customHeight="1" x14ac:dyDescent="0.15">
      <c r="A126" s="117"/>
      <c r="B126" s="194" t="s">
        <v>251</v>
      </c>
      <c r="C126" s="194" t="s">
        <v>252</v>
      </c>
      <c r="D126" s="207" t="s">
        <v>705</v>
      </c>
      <c r="E126" s="232">
        <v>3937</v>
      </c>
      <c r="F126" s="196">
        <f>VLOOKUP(B126,'Fire EN 54'!$D$5:$J$496,7,0)</f>
        <v>4134</v>
      </c>
      <c r="G126" s="196">
        <f t="shared" si="4"/>
        <v>197</v>
      </c>
      <c r="H126" s="198" t="s">
        <v>708</v>
      </c>
      <c r="I126" s="171" t="s">
        <v>3</v>
      </c>
      <c r="J126" s="171"/>
      <c r="K126" s="171"/>
      <c r="L126" s="171" t="s">
        <v>884</v>
      </c>
      <c r="M126" s="171" t="s">
        <v>615</v>
      </c>
      <c r="N126" s="172" t="s">
        <v>692</v>
      </c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155" s="115" customFormat="1" ht="51" customHeight="1" x14ac:dyDescent="0.15">
      <c r="A127" s="114"/>
      <c r="B127" s="195" t="s">
        <v>253</v>
      </c>
      <c r="C127" s="210" t="s">
        <v>254</v>
      </c>
      <c r="D127" s="207" t="s">
        <v>704</v>
      </c>
      <c r="E127" s="232">
        <v>1176</v>
      </c>
      <c r="F127" s="196">
        <f>VLOOKUP(B127,'Fire EN 54'!$D$5:$J$496,7,0)</f>
        <v>1235</v>
      </c>
      <c r="G127" s="196">
        <f t="shared" si="4"/>
        <v>59</v>
      </c>
      <c r="H127" s="198" t="s">
        <v>708</v>
      </c>
      <c r="I127" s="208" t="s">
        <v>3</v>
      </c>
      <c r="J127" s="208"/>
      <c r="K127" s="208"/>
      <c r="L127" s="171" t="s">
        <v>884</v>
      </c>
      <c r="M127" s="171" t="s">
        <v>615</v>
      </c>
      <c r="N127" s="173" t="s">
        <v>692</v>
      </c>
    </row>
    <row r="128" spans="1:155" s="115" customFormat="1" ht="51" customHeight="1" x14ac:dyDescent="0.15">
      <c r="A128" s="114"/>
      <c r="B128" s="195" t="s">
        <v>255</v>
      </c>
      <c r="C128" s="210" t="s">
        <v>256</v>
      </c>
      <c r="D128" s="207" t="s">
        <v>757</v>
      </c>
      <c r="E128" s="232">
        <v>1179</v>
      </c>
      <c r="F128" s="196">
        <f>VLOOKUP(B128,'Fire EN 54'!$D$5:$J$496,7,0)</f>
        <v>1238</v>
      </c>
      <c r="G128" s="196">
        <f t="shared" si="4"/>
        <v>59</v>
      </c>
      <c r="H128" s="198" t="s">
        <v>708</v>
      </c>
      <c r="I128" s="208" t="s">
        <v>3</v>
      </c>
      <c r="J128" s="208"/>
      <c r="K128" s="208"/>
      <c r="L128" s="171" t="s">
        <v>884</v>
      </c>
      <c r="M128" s="171" t="s">
        <v>615</v>
      </c>
      <c r="N128" s="173" t="s">
        <v>693</v>
      </c>
    </row>
    <row r="129" spans="1:155" s="115" customFormat="1" ht="51" customHeight="1" x14ac:dyDescent="0.15">
      <c r="A129" s="114"/>
      <c r="B129" s="195" t="s">
        <v>257</v>
      </c>
      <c r="C129" s="210" t="s">
        <v>258</v>
      </c>
      <c r="D129" s="207" t="s">
        <v>706</v>
      </c>
      <c r="E129" s="232">
        <v>746</v>
      </c>
      <c r="F129" s="196">
        <f>VLOOKUP(B129,'Fire EN 54'!$D$5:$J$496,7,0)</f>
        <v>784</v>
      </c>
      <c r="G129" s="196">
        <f t="shared" si="4"/>
        <v>38</v>
      </c>
      <c r="H129" s="198" t="s">
        <v>708</v>
      </c>
      <c r="I129" s="208" t="s">
        <v>3</v>
      </c>
      <c r="J129" s="208"/>
      <c r="K129" s="208"/>
      <c r="L129" s="171" t="s">
        <v>884</v>
      </c>
      <c r="M129" s="171" t="s">
        <v>615</v>
      </c>
      <c r="N129" s="173" t="s">
        <v>693</v>
      </c>
    </row>
    <row r="130" spans="1:155" s="115" customFormat="1" ht="51" customHeight="1" x14ac:dyDescent="0.15">
      <c r="A130" s="114"/>
      <c r="B130" s="195" t="s">
        <v>259</v>
      </c>
      <c r="C130" s="210" t="s">
        <v>260</v>
      </c>
      <c r="D130" s="207" t="s">
        <v>707</v>
      </c>
      <c r="E130" s="232">
        <v>653</v>
      </c>
      <c r="F130" s="196">
        <f>VLOOKUP(B130,'Fire EN 54'!$D$5:$J$496,7,0)</f>
        <v>686</v>
      </c>
      <c r="G130" s="196">
        <f t="shared" si="4"/>
        <v>33</v>
      </c>
      <c r="H130" s="198" t="s">
        <v>708</v>
      </c>
      <c r="I130" s="208" t="s">
        <v>3</v>
      </c>
      <c r="J130" s="208"/>
      <c r="K130" s="208"/>
      <c r="L130" s="171" t="s">
        <v>884</v>
      </c>
      <c r="M130" s="171" t="s">
        <v>615</v>
      </c>
      <c r="N130" s="173" t="s">
        <v>693</v>
      </c>
    </row>
    <row r="131" spans="1:155" ht="11.25" x14ac:dyDescent="0.15">
      <c r="A131" s="104" t="s">
        <v>261</v>
      </c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M131" s="104"/>
      <c r="N131" s="104"/>
    </row>
    <row r="132" spans="1:155" s="113" customFormat="1" ht="51" customHeight="1" x14ac:dyDescent="0.15">
      <c r="A132" s="100"/>
      <c r="B132" s="195" t="s">
        <v>262</v>
      </c>
      <c r="C132" s="210" t="s">
        <v>699</v>
      </c>
      <c r="D132" s="207" t="s">
        <v>263</v>
      </c>
      <c r="E132" s="232">
        <v>16510</v>
      </c>
      <c r="F132" s="196">
        <f>VLOOKUP(B132,'Fire EN 54'!$D$5:$J$496,7,0)</f>
        <v>17335</v>
      </c>
      <c r="G132" s="196">
        <f t="shared" si="4"/>
        <v>825</v>
      </c>
      <c r="H132" s="198" t="s">
        <v>708</v>
      </c>
      <c r="I132" s="208" t="s">
        <v>3</v>
      </c>
      <c r="J132" s="208"/>
      <c r="K132" s="208"/>
      <c r="L132" s="171" t="s">
        <v>884</v>
      </c>
      <c r="M132" s="171" t="s">
        <v>615</v>
      </c>
      <c r="N132" s="197" t="s">
        <v>692</v>
      </c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  <c r="CL132" s="112"/>
      <c r="CM132" s="112"/>
      <c r="CN132" s="112"/>
      <c r="CO132" s="112"/>
      <c r="CP132" s="112"/>
      <c r="CQ132" s="112"/>
      <c r="CR132" s="112"/>
      <c r="CS132" s="112"/>
      <c r="CT132" s="112"/>
      <c r="CU132" s="112"/>
      <c r="CV132" s="112"/>
      <c r="CW132" s="112"/>
      <c r="CX132" s="112"/>
      <c r="CY132" s="112"/>
      <c r="CZ132" s="112"/>
      <c r="DA132" s="112"/>
      <c r="DB132" s="112"/>
      <c r="DC132" s="112"/>
      <c r="DD132" s="112"/>
      <c r="DE132" s="112"/>
      <c r="DF132" s="112"/>
      <c r="DG132" s="112"/>
      <c r="DH132" s="112"/>
      <c r="DI132" s="112"/>
      <c r="DJ132" s="112"/>
      <c r="DK132" s="112"/>
      <c r="DL132" s="112"/>
      <c r="DM132" s="112"/>
      <c r="DN132" s="112"/>
      <c r="DO132" s="112"/>
      <c r="DP132" s="112"/>
      <c r="DQ132" s="112"/>
      <c r="DR132" s="112"/>
      <c r="DS132" s="112"/>
      <c r="DT132" s="112"/>
      <c r="DU132" s="112"/>
      <c r="DV132" s="112"/>
      <c r="DW132" s="112"/>
      <c r="DX132" s="112"/>
      <c r="DY132" s="112"/>
      <c r="DZ132" s="112"/>
      <c r="EA132" s="112"/>
      <c r="EB132" s="112"/>
      <c r="EC132" s="112"/>
      <c r="ED132" s="112"/>
      <c r="EE132" s="112"/>
      <c r="EF132" s="112"/>
      <c r="EG132" s="112"/>
      <c r="EH132" s="112"/>
      <c r="EI132" s="112"/>
      <c r="EJ132" s="112"/>
      <c r="EK132" s="112"/>
      <c r="EL132" s="112"/>
      <c r="EM132" s="112"/>
      <c r="EN132" s="112"/>
      <c r="EO132" s="112"/>
      <c r="EP132" s="112"/>
      <c r="EQ132" s="112"/>
      <c r="ER132" s="112"/>
      <c r="ES132" s="112"/>
      <c r="ET132" s="112"/>
      <c r="EU132" s="112"/>
      <c r="EV132" s="112"/>
      <c r="EW132" s="112"/>
      <c r="EX132" s="112"/>
      <c r="EY132" s="112"/>
    </row>
    <row r="133" spans="1:155" s="113" customFormat="1" ht="51" customHeight="1" x14ac:dyDescent="0.2">
      <c r="A133"/>
      <c r="B133" s="195" t="s">
        <v>264</v>
      </c>
      <c r="C133" s="210" t="s">
        <v>700</v>
      </c>
      <c r="D133" s="207" t="s">
        <v>265</v>
      </c>
      <c r="E133" s="232">
        <v>1079</v>
      </c>
      <c r="F133" s="196">
        <f>VLOOKUP(B133,'Fire EN 54'!$D$5:$J$496,7,0)</f>
        <v>1133</v>
      </c>
      <c r="G133" s="196">
        <f t="shared" si="4"/>
        <v>54</v>
      </c>
      <c r="H133" s="198" t="s">
        <v>708</v>
      </c>
      <c r="I133" s="208" t="s">
        <v>3</v>
      </c>
      <c r="J133" s="208"/>
      <c r="K133" s="208"/>
      <c r="L133" s="171" t="s">
        <v>884</v>
      </c>
      <c r="M133" s="171" t="s">
        <v>615</v>
      </c>
      <c r="N133" s="197" t="s">
        <v>692</v>
      </c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  <c r="CL133" s="112"/>
      <c r="CM133" s="112"/>
      <c r="CN133" s="112"/>
      <c r="CO133" s="112"/>
      <c r="CP133" s="112"/>
      <c r="CQ133" s="112"/>
      <c r="CR133" s="112"/>
      <c r="CS133" s="112"/>
      <c r="CT133" s="112"/>
      <c r="CU133" s="112"/>
      <c r="CV133" s="112"/>
      <c r="CW133" s="112"/>
      <c r="CX133" s="112"/>
      <c r="CY133" s="112"/>
      <c r="CZ133" s="112"/>
      <c r="DA133" s="112"/>
      <c r="DB133" s="112"/>
      <c r="DC133" s="112"/>
      <c r="DD133" s="112"/>
      <c r="DE133" s="112"/>
      <c r="DF133" s="112"/>
      <c r="DG133" s="112"/>
      <c r="DH133" s="112"/>
      <c r="DI133" s="112"/>
      <c r="DJ133" s="112"/>
      <c r="DK133" s="112"/>
      <c r="DL133" s="112"/>
      <c r="DM133" s="112"/>
      <c r="DN133" s="112"/>
      <c r="DO133" s="112"/>
      <c r="DP133" s="112"/>
      <c r="DQ133" s="112"/>
      <c r="DR133" s="112"/>
      <c r="DS133" s="112"/>
      <c r="DT133" s="112"/>
      <c r="DU133" s="112"/>
      <c r="DV133" s="112"/>
      <c r="DW133" s="112"/>
      <c r="DX133" s="112"/>
      <c r="DY133" s="112"/>
      <c r="DZ133" s="112"/>
      <c r="EA133" s="112"/>
      <c r="EB133" s="112"/>
      <c r="EC133" s="112"/>
      <c r="ED133" s="112"/>
      <c r="EE133" s="112"/>
      <c r="EF133" s="112"/>
      <c r="EG133" s="112"/>
      <c r="EH133" s="112"/>
      <c r="EI133" s="112"/>
      <c r="EJ133" s="112"/>
      <c r="EK133" s="112"/>
      <c r="EL133" s="112"/>
      <c r="EM133" s="112"/>
      <c r="EN133" s="112"/>
      <c r="EO133" s="112"/>
      <c r="EP133" s="112"/>
      <c r="EQ133" s="112"/>
      <c r="ER133" s="112"/>
      <c r="ES133" s="112"/>
      <c r="ET133" s="112"/>
      <c r="EU133" s="112"/>
      <c r="EV133" s="112"/>
      <c r="EW133" s="112"/>
      <c r="EX133" s="112"/>
      <c r="EY133" s="112"/>
    </row>
    <row r="134" spans="1:155" s="113" customFormat="1" ht="51" customHeight="1" x14ac:dyDescent="0.15">
      <c r="A134" s="100"/>
      <c r="B134" s="195" t="s">
        <v>266</v>
      </c>
      <c r="C134" s="210" t="s">
        <v>701</v>
      </c>
      <c r="D134" s="207" t="s">
        <v>267</v>
      </c>
      <c r="E134" s="232">
        <v>24967</v>
      </c>
      <c r="F134" s="196">
        <f>VLOOKUP(B134,'Fire EN 54'!$D$5:$J$496,7,0)</f>
        <v>26215</v>
      </c>
      <c r="G134" s="196">
        <f t="shared" si="4"/>
        <v>1248</v>
      </c>
      <c r="H134" s="198" t="s">
        <v>708</v>
      </c>
      <c r="I134" s="208" t="s">
        <v>237</v>
      </c>
      <c r="J134" s="208"/>
      <c r="K134" s="208"/>
      <c r="L134" s="171" t="s">
        <v>884</v>
      </c>
      <c r="M134" s="171" t="s">
        <v>615</v>
      </c>
      <c r="N134" s="197" t="s">
        <v>692</v>
      </c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  <c r="CL134" s="112"/>
      <c r="CM134" s="112"/>
      <c r="CN134" s="112"/>
      <c r="CO134" s="112"/>
      <c r="CP134" s="112"/>
      <c r="CQ134" s="112"/>
      <c r="CR134" s="112"/>
      <c r="CS134" s="112"/>
      <c r="CT134" s="112"/>
      <c r="CU134" s="112"/>
      <c r="CV134" s="112"/>
      <c r="CW134" s="112"/>
      <c r="CX134" s="112"/>
      <c r="CY134" s="112"/>
      <c r="CZ134" s="112"/>
      <c r="DA134" s="112"/>
      <c r="DB134" s="112"/>
      <c r="DC134" s="112"/>
      <c r="DD134" s="112"/>
      <c r="DE134" s="112"/>
      <c r="DF134" s="112"/>
      <c r="DG134" s="112"/>
      <c r="DH134" s="112"/>
      <c r="DI134" s="112"/>
      <c r="DJ134" s="112"/>
      <c r="DK134" s="112"/>
      <c r="DL134" s="112"/>
      <c r="DM134" s="112"/>
      <c r="DN134" s="112"/>
      <c r="DO134" s="112"/>
      <c r="DP134" s="112"/>
      <c r="DQ134" s="112"/>
      <c r="DR134" s="112"/>
      <c r="DS134" s="112"/>
      <c r="DT134" s="112"/>
      <c r="DU134" s="112"/>
      <c r="DV134" s="112"/>
      <c r="DW134" s="112"/>
      <c r="DX134" s="112"/>
      <c r="DY134" s="112"/>
      <c r="DZ134" s="112"/>
      <c r="EA134" s="112"/>
      <c r="EB134" s="112"/>
      <c r="EC134" s="112"/>
      <c r="ED134" s="112"/>
      <c r="EE134" s="112"/>
      <c r="EF134" s="112"/>
      <c r="EG134" s="112"/>
      <c r="EH134" s="112"/>
      <c r="EI134" s="112"/>
      <c r="EJ134" s="112"/>
      <c r="EK134" s="112"/>
      <c r="EL134" s="112"/>
      <c r="EM134" s="112"/>
      <c r="EN134" s="112"/>
      <c r="EO134" s="112"/>
      <c r="EP134" s="112"/>
      <c r="EQ134" s="112"/>
      <c r="ER134" s="112"/>
      <c r="ES134" s="112"/>
      <c r="ET134" s="112"/>
      <c r="EU134" s="112"/>
      <c r="EV134" s="112"/>
      <c r="EW134" s="112"/>
      <c r="EX134" s="112"/>
      <c r="EY134" s="112"/>
    </row>
    <row r="135" spans="1:155" s="61" customFormat="1" ht="11.25" x14ac:dyDescent="0.15">
      <c r="A135" s="104" t="s">
        <v>268</v>
      </c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  <c r="M135" s="104"/>
      <c r="N135" s="168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</row>
    <row r="136" spans="1:155" s="122" customFormat="1" ht="54.75" customHeight="1" x14ac:dyDescent="0.15">
      <c r="A136" s="100"/>
      <c r="B136" s="195" t="s">
        <v>269</v>
      </c>
      <c r="C136" s="210" t="s">
        <v>702</v>
      </c>
      <c r="D136" s="207" t="s">
        <v>270</v>
      </c>
      <c r="E136" s="232">
        <v>21646</v>
      </c>
      <c r="F136" s="196">
        <f>VLOOKUP(B136,'Fire EN 54'!$D$5:$J$496,7,0)</f>
        <v>22728</v>
      </c>
      <c r="G136" s="196">
        <f t="shared" si="4"/>
        <v>1082</v>
      </c>
      <c r="H136" s="198" t="s">
        <v>708</v>
      </c>
      <c r="I136" s="208" t="s">
        <v>3</v>
      </c>
      <c r="J136" s="208"/>
      <c r="K136" s="208"/>
      <c r="L136" s="171" t="s">
        <v>884</v>
      </c>
      <c r="M136" s="171" t="s">
        <v>615</v>
      </c>
      <c r="N136" s="197" t="s">
        <v>692</v>
      </c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155" s="122" customFormat="1" ht="54.75" customHeight="1" x14ac:dyDescent="0.15">
      <c r="A137" s="100"/>
      <c r="B137" s="246" t="s">
        <v>758</v>
      </c>
      <c r="C137" s="247" t="s">
        <v>759</v>
      </c>
      <c r="D137" s="248" t="s">
        <v>762</v>
      </c>
      <c r="E137" s="249">
        <v>2234</v>
      </c>
      <c r="F137" s="196">
        <f>VLOOKUP(B137,'Fire EN 54'!$D$5:$J$496,7,0)</f>
        <v>2346</v>
      </c>
      <c r="G137" s="196">
        <f t="shared" si="4"/>
        <v>112</v>
      </c>
      <c r="H137" s="249" t="s">
        <v>708</v>
      </c>
      <c r="I137" s="171" t="s">
        <v>3</v>
      </c>
      <c r="J137" s="171"/>
      <c r="K137" s="171"/>
      <c r="L137" s="171" t="s">
        <v>884</v>
      </c>
      <c r="M137" s="171" t="s">
        <v>615</v>
      </c>
      <c r="N137" s="236" t="s">
        <v>694</v>
      </c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155" s="122" customFormat="1" ht="54.75" customHeight="1" x14ac:dyDescent="0.15">
      <c r="A138" s="100"/>
      <c r="B138" s="246" t="s">
        <v>761</v>
      </c>
      <c r="C138" s="247" t="s">
        <v>760</v>
      </c>
      <c r="D138" s="250" t="s">
        <v>774</v>
      </c>
      <c r="E138" s="249">
        <v>134</v>
      </c>
      <c r="F138" s="196">
        <f>VLOOKUP(B138,'Fire EN 54'!$D$5:$J$496,7,0)</f>
        <v>141</v>
      </c>
      <c r="G138" s="196">
        <f t="shared" si="4"/>
        <v>7</v>
      </c>
      <c r="H138" s="249" t="s">
        <v>708</v>
      </c>
      <c r="I138" s="171" t="s">
        <v>3</v>
      </c>
      <c r="J138" s="171"/>
      <c r="K138" s="171"/>
      <c r="L138" s="171" t="s">
        <v>884</v>
      </c>
      <c r="M138" s="171" t="s">
        <v>615</v>
      </c>
      <c r="N138" s="236" t="s">
        <v>694</v>
      </c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155" s="122" customFormat="1" ht="54.75" customHeight="1" x14ac:dyDescent="0.15">
      <c r="A139" s="100"/>
      <c r="B139" s="246" t="s">
        <v>764</v>
      </c>
      <c r="C139" s="247" t="s">
        <v>763</v>
      </c>
      <c r="D139" s="251" t="s">
        <v>271</v>
      </c>
      <c r="E139" s="249">
        <v>99</v>
      </c>
      <c r="F139" s="196">
        <f>VLOOKUP(B139,'Fire EN 54'!$D$5:$J$496,7,0)</f>
        <v>104</v>
      </c>
      <c r="G139" s="196">
        <f t="shared" si="4"/>
        <v>5</v>
      </c>
      <c r="H139" s="249" t="s">
        <v>708</v>
      </c>
      <c r="I139" s="171" t="s">
        <v>3</v>
      </c>
      <c r="J139" s="171"/>
      <c r="K139" s="171"/>
      <c r="L139" s="171" t="s">
        <v>884</v>
      </c>
      <c r="M139" s="171" t="s">
        <v>615</v>
      </c>
      <c r="N139" s="236" t="s">
        <v>694</v>
      </c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155" s="122" customFormat="1" ht="54.75" customHeight="1" x14ac:dyDescent="0.15">
      <c r="A140" s="124"/>
      <c r="B140" s="252" t="s">
        <v>766</v>
      </c>
      <c r="C140" s="253" t="s">
        <v>765</v>
      </c>
      <c r="D140" s="254" t="s">
        <v>772</v>
      </c>
      <c r="E140" s="255">
        <v>382</v>
      </c>
      <c r="F140" s="196">
        <f>VLOOKUP(B140,'Fire EN 54'!$D$5:$J$496,7,0)</f>
        <v>401</v>
      </c>
      <c r="G140" s="196">
        <f t="shared" si="4"/>
        <v>19</v>
      </c>
      <c r="H140" s="255" t="s">
        <v>708</v>
      </c>
      <c r="I140" s="256" t="s">
        <v>3</v>
      </c>
      <c r="J140" s="256"/>
      <c r="K140" s="256"/>
      <c r="L140" s="171" t="s">
        <v>884</v>
      </c>
      <c r="M140" s="171" t="s">
        <v>615</v>
      </c>
      <c r="N140" s="236" t="s">
        <v>646</v>
      </c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155" s="122" customFormat="1" ht="54.75" customHeight="1" x14ac:dyDescent="0.15">
      <c r="A141" s="100"/>
      <c r="B141" s="246" t="s">
        <v>768</v>
      </c>
      <c r="C141" s="257" t="s">
        <v>767</v>
      </c>
      <c r="D141" s="258" t="s">
        <v>773</v>
      </c>
      <c r="E141" s="249">
        <v>218</v>
      </c>
      <c r="F141" s="196">
        <f>VLOOKUP(B141,'Fire EN 54'!$D$5:$J$496,7,0)</f>
        <v>229</v>
      </c>
      <c r="G141" s="196">
        <f t="shared" si="4"/>
        <v>11</v>
      </c>
      <c r="H141" s="249" t="s">
        <v>708</v>
      </c>
      <c r="I141" s="171" t="s">
        <v>3</v>
      </c>
      <c r="J141" s="237" t="s">
        <v>744</v>
      </c>
      <c r="K141" s="237"/>
      <c r="L141" s="171" t="s">
        <v>884</v>
      </c>
      <c r="M141" s="171" t="s">
        <v>615</v>
      </c>
      <c r="N141" s="236" t="s">
        <v>694</v>
      </c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155" s="122" customFormat="1" ht="54.75" customHeight="1" x14ac:dyDescent="0.15">
      <c r="A142" s="100"/>
      <c r="B142" s="246" t="s">
        <v>790</v>
      </c>
      <c r="C142" s="257" t="s">
        <v>791</v>
      </c>
      <c r="D142" s="258" t="s">
        <v>795</v>
      </c>
      <c r="E142" s="249">
        <v>8538</v>
      </c>
      <c r="F142" s="196">
        <f>VLOOKUP(B142,'Fire EN 54'!$D$5:$J$496,7,0)</f>
        <v>8965</v>
      </c>
      <c r="G142" s="196">
        <f t="shared" si="4"/>
        <v>427</v>
      </c>
      <c r="H142" s="249" t="s">
        <v>708</v>
      </c>
      <c r="I142" s="171" t="s">
        <v>3</v>
      </c>
      <c r="J142" s="237"/>
      <c r="K142" s="237"/>
      <c r="L142" s="171" t="s">
        <v>884</v>
      </c>
      <c r="M142" s="171" t="s">
        <v>615</v>
      </c>
      <c r="N142" s="236" t="s">
        <v>694</v>
      </c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155" s="122" customFormat="1" ht="54.75" customHeight="1" x14ac:dyDescent="0.15">
      <c r="A143" s="100"/>
      <c r="B143" s="611" t="s">
        <v>770</v>
      </c>
      <c r="C143" s="612" t="s">
        <v>769</v>
      </c>
      <c r="D143" s="613" t="s">
        <v>771</v>
      </c>
      <c r="E143" s="614">
        <v>10</v>
      </c>
      <c r="F143" s="608">
        <f>VLOOKUP(B143,'Fire EN 54'!$D$5:$J$496,7,0)</f>
        <v>10</v>
      </c>
      <c r="G143" s="608">
        <f t="shared" si="4"/>
        <v>0</v>
      </c>
      <c r="H143" s="614" t="s">
        <v>708</v>
      </c>
      <c r="I143" s="609" t="s">
        <v>3</v>
      </c>
      <c r="J143" s="610" t="s">
        <v>744</v>
      </c>
      <c r="K143" s="610"/>
      <c r="L143" s="609" t="s">
        <v>884</v>
      </c>
      <c r="M143" s="171" t="s">
        <v>615</v>
      </c>
      <c r="N143" s="616" t="s">
        <v>694</v>
      </c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155" s="113" customFormat="1" ht="51" customHeight="1" x14ac:dyDescent="0.15">
      <c r="A144" s="100"/>
      <c r="B144" s="611" t="s">
        <v>776</v>
      </c>
      <c r="C144" s="612" t="s">
        <v>775</v>
      </c>
      <c r="D144" s="613" t="s">
        <v>777</v>
      </c>
      <c r="E144" s="614">
        <v>4</v>
      </c>
      <c r="F144" s="608">
        <f>VLOOKUP(B144,'Fire EN 54'!$D$5:$J$496,7,0)</f>
        <v>4</v>
      </c>
      <c r="G144" s="608">
        <f t="shared" si="4"/>
        <v>0</v>
      </c>
      <c r="H144" s="614" t="s">
        <v>708</v>
      </c>
      <c r="I144" s="615" t="s">
        <v>3</v>
      </c>
      <c r="J144" s="610" t="s">
        <v>778</v>
      </c>
      <c r="K144" s="610"/>
      <c r="L144" s="609" t="s">
        <v>884</v>
      </c>
      <c r="M144" s="171" t="s">
        <v>615</v>
      </c>
      <c r="N144" s="617" t="s">
        <v>694</v>
      </c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  <c r="CL144" s="112"/>
      <c r="CM144" s="112"/>
      <c r="CN144" s="112"/>
      <c r="CO144" s="112"/>
      <c r="CP144" s="112"/>
      <c r="CQ144" s="112"/>
      <c r="CR144" s="112"/>
      <c r="CS144" s="112"/>
      <c r="CT144" s="112"/>
      <c r="CU144" s="112"/>
      <c r="CV144" s="112"/>
      <c r="CW144" s="112"/>
      <c r="CX144" s="112"/>
      <c r="CY144" s="112"/>
      <c r="CZ144" s="112"/>
      <c r="DA144" s="112"/>
      <c r="DB144" s="112"/>
      <c r="DC144" s="112"/>
      <c r="DD144" s="112"/>
      <c r="DE144" s="112"/>
      <c r="DF144" s="112"/>
      <c r="DG144" s="112"/>
      <c r="DH144" s="112"/>
      <c r="DI144" s="112"/>
      <c r="DJ144" s="112"/>
      <c r="DK144" s="112"/>
      <c r="DL144" s="112"/>
      <c r="DM144" s="112"/>
      <c r="DN144" s="112"/>
      <c r="DO144" s="112"/>
      <c r="DP144" s="112"/>
      <c r="DQ144" s="112"/>
      <c r="DR144" s="112"/>
      <c r="DS144" s="112"/>
      <c r="DT144" s="112"/>
      <c r="DU144" s="112"/>
      <c r="DV144" s="112"/>
      <c r="DW144" s="112"/>
      <c r="DX144" s="112"/>
      <c r="DY144" s="112"/>
      <c r="DZ144" s="112"/>
      <c r="EA144" s="112"/>
      <c r="EB144" s="112"/>
      <c r="EC144" s="112"/>
      <c r="ED144" s="112"/>
      <c r="EE144" s="112"/>
      <c r="EF144" s="112"/>
      <c r="EG144" s="112"/>
      <c r="EH144" s="112"/>
      <c r="EI144" s="112"/>
      <c r="EJ144" s="112"/>
      <c r="EK144" s="112"/>
      <c r="EL144" s="112"/>
      <c r="EM144" s="112"/>
      <c r="EN144" s="112"/>
      <c r="EO144" s="112"/>
      <c r="EP144" s="112"/>
      <c r="EQ144" s="112"/>
      <c r="ER144" s="112"/>
      <c r="ES144" s="112"/>
      <c r="ET144" s="112"/>
      <c r="EU144" s="112"/>
      <c r="EV144" s="112"/>
      <c r="EW144" s="112"/>
      <c r="EX144" s="112"/>
      <c r="EY144" s="112"/>
    </row>
    <row r="145" spans="1:155" s="113" customFormat="1" ht="51" customHeight="1" x14ac:dyDescent="0.15">
      <c r="A145" s="100"/>
      <c r="B145" s="246" t="s">
        <v>780</v>
      </c>
      <c r="C145" s="257" t="s">
        <v>781</v>
      </c>
      <c r="D145" s="259" t="s">
        <v>779</v>
      </c>
      <c r="E145" s="249">
        <v>79</v>
      </c>
      <c r="F145" s="196">
        <f>VLOOKUP(B145,'Fire EN 54'!$D$5:$J$496,7,0)</f>
        <v>83</v>
      </c>
      <c r="G145" s="196">
        <f t="shared" si="4"/>
        <v>4</v>
      </c>
      <c r="H145" s="249" t="s">
        <v>708</v>
      </c>
      <c r="I145" s="208" t="s">
        <v>3</v>
      </c>
      <c r="J145" s="260"/>
      <c r="K145" s="260"/>
      <c r="L145" s="171" t="s">
        <v>884</v>
      </c>
      <c r="M145" s="171" t="s">
        <v>615</v>
      </c>
      <c r="N145" s="235" t="s">
        <v>694</v>
      </c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  <c r="CL145" s="112"/>
      <c r="CM145" s="112"/>
      <c r="CN145" s="112"/>
      <c r="CO145" s="112"/>
      <c r="CP145" s="112"/>
      <c r="CQ145" s="112"/>
      <c r="CR145" s="112"/>
      <c r="CS145" s="112"/>
      <c r="CT145" s="112"/>
      <c r="CU145" s="112"/>
      <c r="CV145" s="112"/>
      <c r="CW145" s="112"/>
      <c r="CX145" s="112"/>
      <c r="CY145" s="112"/>
      <c r="CZ145" s="112"/>
      <c r="DA145" s="112"/>
      <c r="DB145" s="112"/>
      <c r="DC145" s="112"/>
      <c r="DD145" s="112"/>
      <c r="DE145" s="112"/>
      <c r="DF145" s="112"/>
      <c r="DG145" s="112"/>
      <c r="DH145" s="112"/>
      <c r="DI145" s="112"/>
      <c r="DJ145" s="112"/>
      <c r="DK145" s="112"/>
      <c r="DL145" s="112"/>
      <c r="DM145" s="112"/>
      <c r="DN145" s="112"/>
      <c r="DO145" s="112"/>
      <c r="DP145" s="112"/>
      <c r="DQ145" s="112"/>
      <c r="DR145" s="112"/>
      <c r="DS145" s="112"/>
      <c r="DT145" s="112"/>
      <c r="DU145" s="112"/>
      <c r="DV145" s="112"/>
      <c r="DW145" s="112"/>
      <c r="DX145" s="112"/>
      <c r="DY145" s="112"/>
      <c r="DZ145" s="112"/>
      <c r="EA145" s="112"/>
      <c r="EB145" s="112"/>
      <c r="EC145" s="112"/>
      <c r="ED145" s="112"/>
      <c r="EE145" s="112"/>
      <c r="EF145" s="112"/>
      <c r="EG145" s="112"/>
      <c r="EH145" s="112"/>
      <c r="EI145" s="112"/>
      <c r="EJ145" s="112"/>
      <c r="EK145" s="112"/>
      <c r="EL145" s="112"/>
      <c r="EM145" s="112"/>
      <c r="EN145" s="112"/>
      <c r="EO145" s="112"/>
      <c r="EP145" s="112"/>
      <c r="EQ145" s="112"/>
      <c r="ER145" s="112"/>
      <c r="ES145" s="112"/>
      <c r="ET145" s="112"/>
      <c r="EU145" s="112"/>
      <c r="EV145" s="112"/>
      <c r="EW145" s="112"/>
      <c r="EX145" s="112"/>
      <c r="EY145" s="112"/>
    </row>
    <row r="146" spans="1:155" s="113" customFormat="1" ht="51" customHeight="1" x14ac:dyDescent="0.15">
      <c r="A146" s="100"/>
      <c r="B146" s="246" t="s">
        <v>783</v>
      </c>
      <c r="C146" s="257" t="s">
        <v>782</v>
      </c>
      <c r="D146" s="207" t="s">
        <v>713</v>
      </c>
      <c r="E146" s="249">
        <v>15</v>
      </c>
      <c r="F146" s="196">
        <f>VLOOKUP(B146,'Fire EN 54'!$D$5:$J$496,7,0)</f>
        <v>16</v>
      </c>
      <c r="G146" s="196">
        <f t="shared" si="4"/>
        <v>1</v>
      </c>
      <c r="H146" s="249" t="s">
        <v>708</v>
      </c>
      <c r="I146" s="208" t="s">
        <v>3</v>
      </c>
      <c r="J146" s="237" t="s">
        <v>744</v>
      </c>
      <c r="K146" s="237"/>
      <c r="L146" s="171" t="s">
        <v>884</v>
      </c>
      <c r="M146" s="171" t="s">
        <v>615</v>
      </c>
      <c r="N146" s="235" t="s">
        <v>694</v>
      </c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  <c r="CL146" s="112"/>
      <c r="CM146" s="112"/>
      <c r="CN146" s="112"/>
      <c r="CO146" s="112"/>
      <c r="CP146" s="112"/>
      <c r="CQ146" s="112"/>
      <c r="CR146" s="112"/>
      <c r="CS146" s="112"/>
      <c r="CT146" s="112"/>
      <c r="CU146" s="112"/>
      <c r="CV146" s="112"/>
      <c r="CW146" s="112"/>
      <c r="CX146" s="112"/>
      <c r="CY146" s="112"/>
      <c r="CZ146" s="112"/>
      <c r="DA146" s="112"/>
      <c r="DB146" s="112"/>
      <c r="DC146" s="112"/>
      <c r="DD146" s="112"/>
      <c r="DE146" s="112"/>
      <c r="DF146" s="112"/>
      <c r="DG146" s="112"/>
      <c r="DH146" s="112"/>
      <c r="DI146" s="112"/>
      <c r="DJ146" s="112"/>
      <c r="DK146" s="112"/>
      <c r="DL146" s="112"/>
      <c r="DM146" s="112"/>
      <c r="DN146" s="112"/>
      <c r="DO146" s="112"/>
      <c r="DP146" s="112"/>
      <c r="DQ146" s="112"/>
      <c r="DR146" s="112"/>
      <c r="DS146" s="112"/>
      <c r="DT146" s="112"/>
      <c r="DU146" s="112"/>
      <c r="DV146" s="112"/>
      <c r="DW146" s="112"/>
      <c r="DX146" s="112"/>
      <c r="DY146" s="112"/>
      <c r="DZ146" s="112"/>
      <c r="EA146" s="112"/>
      <c r="EB146" s="112"/>
      <c r="EC146" s="112"/>
      <c r="ED146" s="112"/>
      <c r="EE146" s="112"/>
      <c r="EF146" s="112"/>
      <c r="EG146" s="112"/>
      <c r="EH146" s="112"/>
      <c r="EI146" s="112"/>
      <c r="EJ146" s="112"/>
      <c r="EK146" s="112"/>
      <c r="EL146" s="112"/>
      <c r="EM146" s="112"/>
      <c r="EN146" s="112"/>
      <c r="EO146" s="112"/>
      <c r="EP146" s="112"/>
      <c r="EQ146" s="112"/>
      <c r="ER146" s="112"/>
      <c r="ES146" s="112"/>
      <c r="ET146" s="112"/>
      <c r="EU146" s="112"/>
      <c r="EV146" s="112"/>
      <c r="EW146" s="112"/>
      <c r="EX146" s="112"/>
      <c r="EY146" s="112"/>
    </row>
    <row r="147" spans="1:155" s="113" customFormat="1" ht="51" customHeight="1" x14ac:dyDescent="0.15">
      <c r="A147" s="100"/>
      <c r="B147" s="217" t="s">
        <v>272</v>
      </c>
      <c r="C147" s="217" t="s">
        <v>649</v>
      </c>
      <c r="D147" s="224" t="s">
        <v>793</v>
      </c>
      <c r="E147" s="232">
        <v>1604</v>
      </c>
      <c r="F147" s="196">
        <f>VLOOKUP(B147,'Fire EN 54'!$D$5:$J$496,7,0)</f>
        <v>1684</v>
      </c>
      <c r="G147" s="196">
        <f t="shared" si="4"/>
        <v>80</v>
      </c>
      <c r="H147" s="221" t="s">
        <v>708</v>
      </c>
      <c r="I147" s="225" t="s">
        <v>3</v>
      </c>
      <c r="J147" s="261"/>
      <c r="K147" s="262" t="s">
        <v>805</v>
      </c>
      <c r="L147" s="171" t="s">
        <v>884</v>
      </c>
      <c r="M147" s="171" t="s">
        <v>615</v>
      </c>
      <c r="N147" s="241" t="s">
        <v>691</v>
      </c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  <c r="CL147" s="112"/>
      <c r="CM147" s="112"/>
      <c r="CN147" s="112"/>
      <c r="CO147" s="112"/>
      <c r="CP147" s="112"/>
      <c r="CQ147" s="112"/>
      <c r="CR147" s="112"/>
      <c r="CS147" s="112"/>
      <c r="CT147" s="112"/>
      <c r="CU147" s="112"/>
      <c r="CV147" s="112"/>
      <c r="CW147" s="112"/>
      <c r="CX147" s="112"/>
      <c r="CY147" s="112"/>
      <c r="CZ147" s="112"/>
      <c r="DA147" s="112"/>
      <c r="DB147" s="112"/>
      <c r="DC147" s="112"/>
      <c r="DD147" s="112"/>
      <c r="DE147" s="112"/>
      <c r="DF147" s="112"/>
      <c r="DG147" s="112"/>
      <c r="DH147" s="112"/>
      <c r="DI147" s="112"/>
      <c r="DJ147" s="112"/>
      <c r="DK147" s="112"/>
      <c r="DL147" s="112"/>
      <c r="DM147" s="112"/>
      <c r="DN147" s="112"/>
      <c r="DO147" s="112"/>
      <c r="DP147" s="112"/>
      <c r="DQ147" s="112"/>
      <c r="DR147" s="112"/>
      <c r="DS147" s="112"/>
      <c r="DT147" s="112"/>
      <c r="DU147" s="112"/>
      <c r="DV147" s="112"/>
      <c r="DW147" s="112"/>
      <c r="DX147" s="112"/>
      <c r="DY147" s="112"/>
      <c r="DZ147" s="112"/>
      <c r="EA147" s="112"/>
      <c r="EB147" s="112"/>
      <c r="EC147" s="112"/>
      <c r="ED147" s="112"/>
      <c r="EE147" s="112"/>
      <c r="EF147" s="112"/>
      <c r="EG147" s="112"/>
      <c r="EH147" s="112"/>
      <c r="EI147" s="112"/>
      <c r="EJ147" s="112"/>
      <c r="EK147" s="112"/>
      <c r="EL147" s="112"/>
      <c r="EM147" s="112"/>
      <c r="EN147" s="112"/>
      <c r="EO147" s="112"/>
      <c r="EP147" s="112"/>
      <c r="EQ147" s="112"/>
      <c r="ER147" s="112"/>
      <c r="ES147" s="112"/>
      <c r="ET147" s="112"/>
      <c r="EU147" s="112"/>
      <c r="EV147" s="112"/>
      <c r="EW147" s="112"/>
      <c r="EX147" s="112"/>
      <c r="EY147" s="112"/>
    </row>
    <row r="148" spans="1:155" s="113" customFormat="1" ht="51" customHeight="1" x14ac:dyDescent="0.15">
      <c r="A148" s="100"/>
      <c r="B148" s="263" t="s">
        <v>273</v>
      </c>
      <c r="C148" s="263" t="s">
        <v>274</v>
      </c>
      <c r="D148" s="207" t="s">
        <v>794</v>
      </c>
      <c r="E148" s="249">
        <v>3673</v>
      </c>
      <c r="F148" s="196">
        <f>VLOOKUP(B148,'Fire EN 54'!$D$5:$J$496,7,0)</f>
        <v>3857</v>
      </c>
      <c r="G148" s="196">
        <f t="shared" si="4"/>
        <v>184</v>
      </c>
      <c r="H148" s="249" t="s">
        <v>708</v>
      </c>
      <c r="I148" s="208" t="s">
        <v>3</v>
      </c>
      <c r="J148" s="208"/>
      <c r="K148" s="208"/>
      <c r="L148" s="171" t="s">
        <v>884</v>
      </c>
      <c r="M148" s="171" t="s">
        <v>615</v>
      </c>
      <c r="N148" s="235" t="s">
        <v>691</v>
      </c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  <c r="CL148" s="112"/>
      <c r="CM148" s="112"/>
      <c r="CN148" s="112"/>
      <c r="CO148" s="112"/>
      <c r="CP148" s="112"/>
      <c r="CQ148" s="112"/>
      <c r="CR148" s="112"/>
      <c r="CS148" s="112"/>
      <c r="CT148" s="112"/>
      <c r="CU148" s="112"/>
      <c r="CV148" s="112"/>
      <c r="CW148" s="112"/>
      <c r="CX148" s="112"/>
      <c r="CY148" s="112"/>
      <c r="CZ148" s="112"/>
      <c r="DA148" s="112"/>
      <c r="DB148" s="112"/>
      <c r="DC148" s="112"/>
      <c r="DD148" s="112"/>
      <c r="DE148" s="112"/>
      <c r="DF148" s="112"/>
      <c r="DG148" s="112"/>
      <c r="DH148" s="112"/>
      <c r="DI148" s="112"/>
      <c r="DJ148" s="112"/>
      <c r="DK148" s="112"/>
      <c r="DL148" s="112"/>
      <c r="DM148" s="112"/>
      <c r="DN148" s="112"/>
      <c r="DO148" s="112"/>
      <c r="DP148" s="112"/>
      <c r="DQ148" s="112"/>
      <c r="DR148" s="112"/>
      <c r="DS148" s="112"/>
      <c r="DT148" s="112"/>
      <c r="DU148" s="112"/>
      <c r="DV148" s="112"/>
      <c r="DW148" s="112"/>
      <c r="DX148" s="112"/>
      <c r="DY148" s="112"/>
      <c r="DZ148" s="112"/>
      <c r="EA148" s="112"/>
      <c r="EB148" s="112"/>
      <c r="EC148" s="112"/>
      <c r="ED148" s="112"/>
      <c r="EE148" s="112"/>
      <c r="EF148" s="112"/>
      <c r="EG148" s="112"/>
      <c r="EH148" s="112"/>
      <c r="EI148" s="112"/>
      <c r="EJ148" s="112"/>
      <c r="EK148" s="112"/>
      <c r="EL148" s="112"/>
      <c r="EM148" s="112"/>
      <c r="EN148" s="112"/>
      <c r="EO148" s="112"/>
      <c r="EP148" s="112"/>
      <c r="EQ148" s="112"/>
      <c r="ER148" s="112"/>
      <c r="ES148" s="112"/>
      <c r="ET148" s="112"/>
      <c r="EU148" s="112"/>
      <c r="EV148" s="112"/>
      <c r="EW148" s="112"/>
      <c r="EX148" s="112"/>
      <c r="EY148" s="112"/>
    </row>
    <row r="149" spans="1:155" s="57" customFormat="1" ht="12.75" customHeight="1" x14ac:dyDescent="0.15">
      <c r="A149" s="104" t="s">
        <v>650</v>
      </c>
      <c r="B149" s="104"/>
      <c r="C149" s="104"/>
      <c r="D149" s="104"/>
      <c r="E149" s="104"/>
      <c r="F149" s="104"/>
      <c r="G149" s="104"/>
      <c r="H149" s="104"/>
      <c r="I149" s="104"/>
      <c r="J149" s="104"/>
      <c r="K149" s="104"/>
      <c r="L149" s="104"/>
      <c r="M149" s="104"/>
      <c r="N149" s="104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1"/>
      <c r="AX149" s="51"/>
      <c r="AY149" s="51"/>
      <c r="AZ149" s="51"/>
      <c r="BA149" s="51"/>
      <c r="BB149" s="51"/>
      <c r="BC149" s="51"/>
      <c r="BD149" s="51"/>
      <c r="BE149" s="51"/>
      <c r="BF149" s="51"/>
      <c r="BG149" s="51"/>
      <c r="BH149" s="51"/>
      <c r="BI149" s="51"/>
      <c r="BJ149" s="51"/>
      <c r="BK149" s="51"/>
      <c r="BL149" s="51"/>
      <c r="BM149" s="51"/>
      <c r="BN149" s="51"/>
      <c r="BO149" s="51"/>
      <c r="BP149" s="51"/>
      <c r="BQ149" s="51"/>
      <c r="BR149" s="51"/>
      <c r="BS149" s="51"/>
      <c r="BT149" s="51"/>
      <c r="BU149" s="51"/>
      <c r="BV149" s="51"/>
      <c r="BW149" s="51"/>
      <c r="BX149" s="51"/>
      <c r="BY149" s="51"/>
      <c r="BZ149" s="51"/>
      <c r="CA149" s="51"/>
      <c r="CB149" s="51"/>
      <c r="CC149" s="51"/>
      <c r="CD149" s="51"/>
      <c r="CE149" s="51"/>
      <c r="CF149" s="51"/>
      <c r="CG149" s="51"/>
      <c r="CH149" s="51"/>
      <c r="CI149" s="51"/>
      <c r="CJ149" s="51"/>
      <c r="CK149" s="51"/>
      <c r="CL149" s="51"/>
      <c r="CM149" s="51"/>
      <c r="CN149" s="51"/>
      <c r="CO149" s="51"/>
      <c r="CP149" s="51"/>
      <c r="CQ149" s="51"/>
      <c r="CR149" s="51"/>
      <c r="CS149" s="51"/>
      <c r="CT149" s="51"/>
      <c r="CU149" s="51"/>
      <c r="CV149" s="51"/>
      <c r="CW149" s="51"/>
      <c r="CX149" s="51"/>
      <c r="CY149" s="51"/>
      <c r="CZ149" s="51"/>
      <c r="DA149" s="51"/>
      <c r="DB149" s="51"/>
      <c r="DC149" s="51"/>
      <c r="DD149" s="51"/>
      <c r="DE149" s="51"/>
      <c r="DF149" s="51"/>
      <c r="DG149" s="51"/>
      <c r="DH149" s="51"/>
      <c r="DI149" s="51"/>
      <c r="DJ149" s="51"/>
      <c r="DK149" s="51"/>
      <c r="DL149" s="5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51"/>
      <c r="DX149" s="51"/>
      <c r="DY149" s="51"/>
      <c r="DZ149" s="51"/>
      <c r="EA149" s="51"/>
      <c r="EB149" s="51"/>
      <c r="EC149" s="51"/>
      <c r="ED149" s="51"/>
      <c r="EE149" s="51"/>
      <c r="EF149" s="51"/>
      <c r="EG149" s="51"/>
      <c r="EH149" s="51"/>
      <c r="EI149" s="51"/>
      <c r="EJ149" s="51"/>
      <c r="EK149" s="51"/>
      <c r="EL149" s="51"/>
      <c r="EM149" s="51"/>
      <c r="EN149" s="51"/>
      <c r="EO149" s="51"/>
      <c r="EP149" s="51"/>
      <c r="EQ149" s="51"/>
      <c r="ER149" s="51"/>
      <c r="ES149" s="51"/>
      <c r="ET149" s="51"/>
      <c r="EU149" s="51"/>
      <c r="EV149" s="51"/>
      <c r="EW149" s="51"/>
      <c r="EX149" s="51"/>
      <c r="EY149" s="51"/>
    </row>
    <row r="150" spans="1:155" s="113" customFormat="1" ht="31.5" customHeight="1" x14ac:dyDescent="0.15">
      <c r="A150" s="100"/>
      <c r="B150" s="161" t="s">
        <v>652</v>
      </c>
      <c r="C150" s="162" t="s">
        <v>651</v>
      </c>
      <c r="D150" s="164" t="s">
        <v>792</v>
      </c>
      <c r="E150" s="89">
        <v>28935</v>
      </c>
      <c r="F150" s="196">
        <f>VLOOKUP(B150,'Fire EN 54'!$D$5:$J$496,7,0)</f>
        <v>30382</v>
      </c>
      <c r="G150" s="196">
        <f t="shared" si="4"/>
        <v>1447</v>
      </c>
      <c r="H150" s="89" t="s">
        <v>708</v>
      </c>
      <c r="I150" s="87" t="s">
        <v>4</v>
      </c>
      <c r="J150" s="87"/>
      <c r="K150" s="87"/>
      <c r="L150" s="85" t="s">
        <v>857</v>
      </c>
      <c r="M150" s="140">
        <f>'Dodatkowa gwarancja'!E15</f>
        <v>922</v>
      </c>
      <c r="N150" s="142" t="s">
        <v>645</v>
      </c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  <c r="CL150" s="112"/>
      <c r="CM150" s="112"/>
      <c r="CN150" s="112"/>
      <c r="CO150" s="112"/>
      <c r="CP150" s="112"/>
      <c r="CQ150" s="112"/>
      <c r="CR150" s="112"/>
      <c r="CS150" s="112"/>
      <c r="CT150" s="112"/>
      <c r="CU150" s="112"/>
      <c r="CV150" s="112"/>
      <c r="CW150" s="112"/>
      <c r="CX150" s="112"/>
      <c r="CY150" s="112"/>
      <c r="CZ150" s="112"/>
      <c r="DA150" s="112"/>
      <c r="DB150" s="112"/>
      <c r="DC150" s="112"/>
      <c r="DD150" s="112"/>
      <c r="DE150" s="112"/>
      <c r="DF150" s="112"/>
      <c r="DG150" s="112"/>
      <c r="DH150" s="112"/>
      <c r="DI150" s="112"/>
      <c r="DJ150" s="112"/>
      <c r="DK150" s="112"/>
      <c r="DL150" s="112"/>
      <c r="DM150" s="112"/>
      <c r="DN150" s="112"/>
      <c r="DO150" s="112"/>
      <c r="DP150" s="112"/>
      <c r="DQ150" s="112"/>
      <c r="DR150" s="112"/>
      <c r="DS150" s="112"/>
      <c r="DT150" s="112"/>
      <c r="DU150" s="112"/>
      <c r="DV150" s="112"/>
      <c r="DW150" s="112"/>
      <c r="DX150" s="112"/>
      <c r="DY150" s="112"/>
      <c r="DZ150" s="112"/>
      <c r="EA150" s="112"/>
      <c r="EB150" s="112"/>
      <c r="EC150" s="112"/>
      <c r="ED150" s="112"/>
      <c r="EE150" s="112"/>
      <c r="EF150" s="112"/>
      <c r="EG150" s="112"/>
      <c r="EH150" s="112"/>
      <c r="EI150" s="112"/>
      <c r="EJ150" s="112"/>
      <c r="EK150" s="112"/>
      <c r="EL150" s="112"/>
      <c r="EM150" s="112"/>
      <c r="EN150" s="112"/>
      <c r="EO150" s="112"/>
      <c r="EP150" s="112"/>
      <c r="EQ150" s="112"/>
      <c r="ER150" s="112"/>
      <c r="ES150" s="112"/>
      <c r="ET150" s="112"/>
      <c r="EU150" s="112"/>
      <c r="EV150" s="112"/>
      <c r="EW150" s="112"/>
      <c r="EX150" s="112"/>
      <c r="EY150" s="112"/>
    </row>
    <row r="151" spans="1:155" s="113" customFormat="1" ht="16.5" customHeight="1" x14ac:dyDescent="0.15">
      <c r="A151" s="104" t="s">
        <v>817</v>
      </c>
      <c r="B151" s="104"/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  <c r="M151" s="104"/>
      <c r="N151" s="104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  <c r="CL151" s="112"/>
      <c r="CM151" s="112"/>
      <c r="CN151" s="112"/>
      <c r="CO151" s="112"/>
      <c r="CP151" s="112"/>
      <c r="CQ151" s="112"/>
      <c r="CR151" s="112"/>
      <c r="CS151" s="112"/>
      <c r="CT151" s="112"/>
      <c r="CU151" s="112"/>
      <c r="CV151" s="112"/>
      <c r="CW151" s="112"/>
      <c r="CX151" s="112"/>
      <c r="CY151" s="112"/>
      <c r="CZ151" s="112"/>
      <c r="DA151" s="112"/>
      <c r="DB151" s="112"/>
      <c r="DC151" s="112"/>
      <c r="DD151" s="112"/>
      <c r="DE151" s="112"/>
      <c r="DF151" s="112"/>
      <c r="DG151" s="112"/>
      <c r="DH151" s="112"/>
      <c r="DI151" s="112"/>
      <c r="DJ151" s="112"/>
      <c r="DK151" s="112"/>
      <c r="DL151" s="112"/>
      <c r="DM151" s="112"/>
      <c r="DN151" s="112"/>
      <c r="DO151" s="112"/>
      <c r="DP151" s="112"/>
      <c r="DQ151" s="112"/>
      <c r="DR151" s="112"/>
      <c r="DS151" s="112"/>
      <c r="DT151" s="112"/>
      <c r="DU151" s="112"/>
      <c r="DV151" s="112"/>
      <c r="DW151" s="112"/>
      <c r="DX151" s="112"/>
      <c r="DY151" s="112"/>
      <c r="DZ151" s="112"/>
      <c r="EA151" s="112"/>
      <c r="EB151" s="112"/>
      <c r="EC151" s="112"/>
      <c r="ED151" s="112"/>
      <c r="EE151" s="112"/>
      <c r="EF151" s="112"/>
      <c r="EG151" s="112"/>
      <c r="EH151" s="112"/>
      <c r="EI151" s="112"/>
      <c r="EJ151" s="112"/>
      <c r="EK151" s="112"/>
      <c r="EL151" s="112"/>
      <c r="EM151" s="112"/>
      <c r="EN151" s="112"/>
      <c r="EO151" s="112"/>
      <c r="EP151" s="112"/>
      <c r="EQ151" s="112"/>
      <c r="ER151" s="112"/>
      <c r="ES151" s="112"/>
      <c r="ET151" s="112"/>
      <c r="EU151" s="112"/>
      <c r="EV151" s="112"/>
      <c r="EW151" s="112"/>
      <c r="EX151" s="112"/>
      <c r="EY151" s="112"/>
    </row>
    <row r="152" spans="1:155" s="113" customFormat="1" ht="63.75" customHeight="1" x14ac:dyDescent="0.15">
      <c r="A152" s="144"/>
      <c r="B152" s="264" t="s">
        <v>831</v>
      </c>
      <c r="C152" s="264" t="s">
        <v>823</v>
      </c>
      <c r="D152" s="264" t="s">
        <v>839</v>
      </c>
      <c r="E152" s="232">
        <v>4158</v>
      </c>
      <c r="F152" s="196">
        <f>VLOOKUP(B152,'Fire EN 54'!$D$5:$J$496,7,0)</f>
        <v>4574</v>
      </c>
      <c r="G152" s="196">
        <f t="shared" si="4"/>
        <v>416</v>
      </c>
      <c r="H152" s="265" t="s">
        <v>708</v>
      </c>
      <c r="I152" s="266" t="s">
        <v>34</v>
      </c>
      <c r="J152" s="208"/>
      <c r="K152" s="267"/>
      <c r="L152" s="267" t="s">
        <v>884</v>
      </c>
      <c r="M152" s="267" t="s">
        <v>615</v>
      </c>
      <c r="N152" s="266" t="s">
        <v>645</v>
      </c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  <c r="CL152" s="112"/>
      <c r="CM152" s="112"/>
      <c r="CN152" s="112"/>
      <c r="CO152" s="112"/>
      <c r="CP152" s="112"/>
      <c r="CQ152" s="112"/>
      <c r="CR152" s="112"/>
      <c r="CS152" s="112"/>
      <c r="CT152" s="112"/>
      <c r="CU152" s="112"/>
      <c r="CV152" s="112"/>
      <c r="CW152" s="112"/>
      <c r="CX152" s="112"/>
      <c r="CY152" s="112"/>
      <c r="CZ152" s="112"/>
      <c r="DA152" s="112"/>
      <c r="DB152" s="112"/>
      <c r="DC152" s="112"/>
      <c r="DD152" s="112"/>
      <c r="DE152" s="112"/>
      <c r="DF152" s="112"/>
      <c r="DG152" s="112"/>
      <c r="DH152" s="112"/>
      <c r="DI152" s="112"/>
      <c r="DJ152" s="112"/>
      <c r="DK152" s="112"/>
      <c r="DL152" s="112"/>
      <c r="DM152" s="112"/>
      <c r="DN152" s="112"/>
      <c r="DO152" s="112"/>
      <c r="DP152" s="112"/>
      <c r="DQ152" s="112"/>
      <c r="DR152" s="112"/>
      <c r="DS152" s="112"/>
      <c r="DT152" s="112"/>
      <c r="DU152" s="112"/>
      <c r="DV152" s="112"/>
      <c r="DW152" s="112"/>
      <c r="DX152" s="112"/>
      <c r="DY152" s="112"/>
      <c r="DZ152" s="112"/>
      <c r="EA152" s="112"/>
      <c r="EB152" s="112"/>
      <c r="EC152" s="112"/>
      <c r="ED152" s="112"/>
      <c r="EE152" s="112"/>
      <c r="EF152" s="112"/>
      <c r="EG152" s="112"/>
      <c r="EH152" s="112"/>
      <c r="EI152" s="112"/>
      <c r="EJ152" s="112"/>
      <c r="EK152" s="112"/>
      <c r="EL152" s="112"/>
      <c r="EM152" s="112"/>
      <c r="EN152" s="112"/>
      <c r="EO152" s="112"/>
      <c r="EP152" s="112"/>
      <c r="EQ152" s="112"/>
      <c r="ER152" s="112"/>
      <c r="ES152" s="112"/>
      <c r="ET152" s="112"/>
      <c r="EU152" s="112"/>
      <c r="EV152" s="112"/>
      <c r="EW152" s="112"/>
      <c r="EX152" s="112"/>
      <c r="EY152" s="112"/>
    </row>
    <row r="153" spans="1:155" s="113" customFormat="1" ht="39.75" customHeight="1" x14ac:dyDescent="0.15">
      <c r="A153" s="144"/>
      <c r="B153" s="264" t="s">
        <v>832</v>
      </c>
      <c r="C153" s="264" t="s">
        <v>824</v>
      </c>
      <c r="D153" s="264" t="s">
        <v>840</v>
      </c>
      <c r="E153" s="198">
        <v>2504</v>
      </c>
      <c r="F153" s="196">
        <f>VLOOKUP(B153,'Fire EN 54'!$D$5:$J$496,7,0)</f>
        <v>2629</v>
      </c>
      <c r="G153" s="196">
        <f t="shared" si="4"/>
        <v>125</v>
      </c>
      <c r="H153" s="265" t="s">
        <v>708</v>
      </c>
      <c r="I153" s="266" t="s">
        <v>34</v>
      </c>
      <c r="J153" s="268"/>
      <c r="K153" s="267"/>
      <c r="L153" s="267" t="s">
        <v>884</v>
      </c>
      <c r="M153" s="267" t="s">
        <v>615</v>
      </c>
      <c r="N153" s="266" t="s">
        <v>694</v>
      </c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  <c r="CL153" s="112"/>
      <c r="CM153" s="112"/>
      <c r="CN153" s="112"/>
      <c r="CO153" s="112"/>
      <c r="CP153" s="112"/>
      <c r="CQ153" s="112"/>
      <c r="CR153" s="112"/>
      <c r="CS153" s="112"/>
      <c r="CT153" s="112"/>
      <c r="CU153" s="112"/>
      <c r="CV153" s="112"/>
      <c r="CW153" s="112"/>
      <c r="CX153" s="112"/>
      <c r="CY153" s="112"/>
      <c r="CZ153" s="112"/>
      <c r="DA153" s="112"/>
      <c r="DB153" s="112"/>
      <c r="DC153" s="112"/>
      <c r="DD153" s="112"/>
      <c r="DE153" s="112"/>
      <c r="DF153" s="112"/>
      <c r="DG153" s="112"/>
      <c r="DH153" s="112"/>
      <c r="DI153" s="112"/>
      <c r="DJ153" s="112"/>
      <c r="DK153" s="112"/>
      <c r="DL153" s="112"/>
      <c r="DM153" s="112"/>
      <c r="DN153" s="112"/>
      <c r="DO153" s="112"/>
      <c r="DP153" s="112"/>
      <c r="DQ153" s="112"/>
      <c r="DR153" s="112"/>
      <c r="DS153" s="112"/>
      <c r="DT153" s="112"/>
      <c r="DU153" s="112"/>
      <c r="DV153" s="112"/>
      <c r="DW153" s="112"/>
      <c r="DX153" s="112"/>
      <c r="DY153" s="112"/>
      <c r="DZ153" s="112"/>
      <c r="EA153" s="112"/>
      <c r="EB153" s="112"/>
      <c r="EC153" s="112"/>
      <c r="ED153" s="112"/>
      <c r="EE153" s="112"/>
      <c r="EF153" s="112"/>
      <c r="EG153" s="112"/>
      <c r="EH153" s="112"/>
      <c r="EI153" s="112"/>
      <c r="EJ153" s="112"/>
      <c r="EK153" s="112"/>
      <c r="EL153" s="112"/>
      <c r="EM153" s="112"/>
      <c r="EN153" s="112"/>
      <c r="EO153" s="112"/>
      <c r="EP153" s="112"/>
      <c r="EQ153" s="112"/>
      <c r="ER153" s="112"/>
      <c r="ES153" s="112"/>
      <c r="ET153" s="112"/>
      <c r="EU153" s="112"/>
      <c r="EV153" s="112"/>
      <c r="EW153" s="112"/>
      <c r="EX153" s="112"/>
      <c r="EY153" s="112"/>
    </row>
    <row r="154" spans="1:155" s="113" customFormat="1" ht="31.5" customHeight="1" x14ac:dyDescent="0.2">
      <c r="A154" s="165"/>
      <c r="B154" s="264" t="s">
        <v>833</v>
      </c>
      <c r="C154" s="264" t="s">
        <v>825</v>
      </c>
      <c r="D154" s="264" t="s">
        <v>841</v>
      </c>
      <c r="E154" s="198">
        <v>47</v>
      </c>
      <c r="F154" s="196">
        <f>VLOOKUP(B154,'Fire EN 54'!$D$5:$J$496,7,0)</f>
        <v>50</v>
      </c>
      <c r="G154" s="196">
        <f t="shared" si="4"/>
        <v>3</v>
      </c>
      <c r="H154" s="265" t="s">
        <v>708</v>
      </c>
      <c r="I154" s="266" t="s">
        <v>34</v>
      </c>
      <c r="J154" s="268"/>
      <c r="K154" s="267"/>
      <c r="L154" s="267" t="s">
        <v>884</v>
      </c>
      <c r="M154" s="267" t="s">
        <v>615</v>
      </c>
      <c r="N154" s="266" t="s">
        <v>694</v>
      </c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  <c r="CL154" s="112"/>
      <c r="CM154" s="112"/>
      <c r="CN154" s="112"/>
      <c r="CO154" s="112"/>
      <c r="CP154" s="112"/>
      <c r="CQ154" s="112"/>
      <c r="CR154" s="112"/>
      <c r="CS154" s="112"/>
      <c r="CT154" s="112"/>
      <c r="CU154" s="112"/>
      <c r="CV154" s="112"/>
      <c r="CW154" s="112"/>
      <c r="CX154" s="112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DR154" s="112"/>
      <c r="DS154" s="112"/>
      <c r="DT154" s="112"/>
      <c r="DU154" s="112"/>
      <c r="DV154" s="112"/>
      <c r="DW154" s="112"/>
      <c r="DX154" s="112"/>
      <c r="DY154" s="112"/>
      <c r="DZ154" s="112"/>
      <c r="EA154" s="112"/>
      <c r="EB154" s="112"/>
      <c r="EC154" s="112"/>
      <c r="ED154" s="112"/>
      <c r="EE154" s="112"/>
      <c r="EF154" s="112"/>
      <c r="EG154" s="112"/>
      <c r="EH154" s="112"/>
      <c r="EI154" s="112"/>
      <c r="EJ154" s="112"/>
      <c r="EK154" s="112"/>
      <c r="EL154" s="112"/>
      <c r="EM154" s="112"/>
      <c r="EN154" s="112"/>
      <c r="EO154" s="112"/>
      <c r="EP154" s="112"/>
      <c r="EQ154" s="112"/>
      <c r="ER154" s="112"/>
      <c r="ES154" s="112"/>
      <c r="ET154" s="112"/>
      <c r="EU154" s="112"/>
      <c r="EV154" s="112"/>
      <c r="EW154" s="112"/>
      <c r="EX154" s="112"/>
      <c r="EY154" s="112"/>
    </row>
    <row r="155" spans="1:155" s="113" customFormat="1" ht="39.75" customHeight="1" x14ac:dyDescent="0.15">
      <c r="A155" s="144"/>
      <c r="B155" s="264" t="s">
        <v>834</v>
      </c>
      <c r="C155" s="264" t="s">
        <v>826</v>
      </c>
      <c r="D155" s="269" t="s">
        <v>845</v>
      </c>
      <c r="E155" s="198">
        <v>543</v>
      </c>
      <c r="F155" s="196">
        <f>VLOOKUP(B155,'Fire EN 54'!$D$5:$J$496,7,0)</f>
        <v>571</v>
      </c>
      <c r="G155" s="196">
        <f t="shared" si="4"/>
        <v>28</v>
      </c>
      <c r="H155" s="265" t="s">
        <v>708</v>
      </c>
      <c r="I155" s="266" t="s">
        <v>34</v>
      </c>
      <c r="J155" s="270"/>
      <c r="K155" s="267"/>
      <c r="L155" s="267" t="s">
        <v>884</v>
      </c>
      <c r="M155" s="267" t="s">
        <v>615</v>
      </c>
      <c r="N155" s="266" t="s">
        <v>694</v>
      </c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  <c r="CL155" s="112"/>
      <c r="CM155" s="112"/>
      <c r="CN155" s="112"/>
      <c r="CO155" s="112"/>
      <c r="CP155" s="112"/>
      <c r="CQ155" s="112"/>
      <c r="CR155" s="112"/>
      <c r="CS155" s="112"/>
      <c r="CT155" s="112"/>
      <c r="CU155" s="112"/>
      <c r="CV155" s="112"/>
      <c r="CW155" s="112"/>
      <c r="CX155" s="112"/>
      <c r="CY155" s="112"/>
      <c r="CZ155" s="112"/>
      <c r="DA155" s="112"/>
      <c r="DB155" s="112"/>
      <c r="DC155" s="112"/>
      <c r="DD155" s="112"/>
      <c r="DE155" s="112"/>
      <c r="DF155" s="112"/>
      <c r="DG155" s="112"/>
      <c r="DH155" s="112"/>
      <c r="DI155" s="112"/>
      <c r="DJ155" s="112"/>
      <c r="DK155" s="112"/>
      <c r="DL155" s="112"/>
      <c r="DM155" s="112"/>
      <c r="DN155" s="112"/>
      <c r="DO155" s="112"/>
      <c r="DP155" s="112"/>
      <c r="DQ155" s="112"/>
      <c r="DR155" s="112"/>
      <c r="DS155" s="112"/>
      <c r="DT155" s="112"/>
      <c r="DU155" s="112"/>
      <c r="DV155" s="112"/>
      <c r="DW155" s="112"/>
      <c r="DX155" s="112"/>
      <c r="DY155" s="112"/>
      <c r="DZ155" s="112"/>
      <c r="EA155" s="112"/>
      <c r="EB155" s="112"/>
      <c r="EC155" s="112"/>
      <c r="ED155" s="112"/>
      <c r="EE155" s="112"/>
      <c r="EF155" s="112"/>
      <c r="EG155" s="112"/>
      <c r="EH155" s="112"/>
      <c r="EI155" s="112"/>
      <c r="EJ155" s="112"/>
      <c r="EK155" s="112"/>
      <c r="EL155" s="112"/>
      <c r="EM155" s="112"/>
      <c r="EN155" s="112"/>
      <c r="EO155" s="112"/>
      <c r="EP155" s="112"/>
      <c r="EQ155" s="112"/>
      <c r="ER155" s="112"/>
      <c r="ES155" s="112"/>
      <c r="ET155" s="112"/>
      <c r="EU155" s="112"/>
      <c r="EV155" s="112"/>
      <c r="EW155" s="112"/>
      <c r="EX155" s="112"/>
      <c r="EY155" s="112"/>
    </row>
    <row r="156" spans="1:155" s="113" customFormat="1" ht="43.5" customHeight="1" x14ac:dyDescent="0.15">
      <c r="A156" s="144"/>
      <c r="B156" s="264" t="s">
        <v>835</v>
      </c>
      <c r="C156" s="264" t="s">
        <v>827</v>
      </c>
      <c r="D156" s="264" t="s">
        <v>846</v>
      </c>
      <c r="E156" s="271">
        <v>3142</v>
      </c>
      <c r="F156" s="196">
        <f>VLOOKUP(B156,'Fire EN 54'!$D$5:$J$496,7,0)</f>
        <v>3299</v>
      </c>
      <c r="G156" s="196">
        <f t="shared" si="4"/>
        <v>157</v>
      </c>
      <c r="H156" s="265" t="s">
        <v>708</v>
      </c>
      <c r="I156" s="266" t="s">
        <v>34</v>
      </c>
      <c r="J156" s="270"/>
      <c r="K156" s="267"/>
      <c r="L156" s="267" t="s">
        <v>884</v>
      </c>
      <c r="M156" s="267" t="s">
        <v>615</v>
      </c>
      <c r="N156" s="266" t="s">
        <v>694</v>
      </c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  <c r="CL156" s="112"/>
      <c r="CM156" s="112"/>
      <c r="CN156" s="112"/>
      <c r="CO156" s="112"/>
      <c r="CP156" s="112"/>
      <c r="CQ156" s="112"/>
      <c r="CR156" s="112"/>
      <c r="CS156" s="112"/>
      <c r="CT156" s="112"/>
      <c r="CU156" s="112"/>
      <c r="CV156" s="112"/>
      <c r="CW156" s="112"/>
      <c r="CX156" s="112"/>
      <c r="CY156" s="112"/>
      <c r="CZ156" s="112"/>
      <c r="DA156" s="112"/>
      <c r="DB156" s="112"/>
      <c r="DC156" s="112"/>
      <c r="DD156" s="112"/>
      <c r="DE156" s="112"/>
      <c r="DF156" s="112"/>
      <c r="DG156" s="112"/>
      <c r="DH156" s="112"/>
      <c r="DI156" s="112"/>
      <c r="DJ156" s="112"/>
      <c r="DK156" s="112"/>
      <c r="DL156" s="112"/>
      <c r="DM156" s="112"/>
      <c r="DN156" s="112"/>
      <c r="DO156" s="112"/>
      <c r="DP156" s="112"/>
      <c r="DQ156" s="112"/>
      <c r="DR156" s="112"/>
      <c r="DS156" s="112"/>
      <c r="DT156" s="112"/>
      <c r="DU156" s="112"/>
      <c r="DV156" s="112"/>
      <c r="DW156" s="112"/>
      <c r="DX156" s="112"/>
      <c r="DY156" s="112"/>
      <c r="DZ156" s="112"/>
      <c r="EA156" s="112"/>
      <c r="EB156" s="112"/>
      <c r="EC156" s="112"/>
      <c r="ED156" s="112"/>
      <c r="EE156" s="112"/>
      <c r="EF156" s="112"/>
      <c r="EG156" s="112"/>
      <c r="EH156" s="112"/>
      <c r="EI156" s="112"/>
      <c r="EJ156" s="112"/>
      <c r="EK156" s="112"/>
      <c r="EL156" s="112"/>
      <c r="EM156" s="112"/>
      <c r="EN156" s="112"/>
      <c r="EO156" s="112"/>
      <c r="EP156" s="112"/>
      <c r="EQ156" s="112"/>
      <c r="ER156" s="112"/>
      <c r="ES156" s="112"/>
      <c r="ET156" s="112"/>
      <c r="EU156" s="112"/>
      <c r="EV156" s="112"/>
      <c r="EW156" s="112"/>
      <c r="EX156" s="112"/>
      <c r="EY156" s="112"/>
    </row>
    <row r="157" spans="1:155" s="113" customFormat="1" ht="38.25" customHeight="1" x14ac:dyDescent="0.15">
      <c r="A157" s="144"/>
      <c r="B157" s="272" t="s">
        <v>836</v>
      </c>
      <c r="C157" s="272" t="s">
        <v>828</v>
      </c>
      <c r="D157" s="272" t="s">
        <v>842</v>
      </c>
      <c r="E157" s="232">
        <v>321</v>
      </c>
      <c r="F157" s="196">
        <f>VLOOKUP(B157,'Fire EN 54'!$D$5:$J$496,7,0)</f>
        <v>337</v>
      </c>
      <c r="G157" s="196">
        <f t="shared" si="4"/>
        <v>16</v>
      </c>
      <c r="H157" s="265" t="s">
        <v>708</v>
      </c>
      <c r="I157" s="266" t="s">
        <v>34</v>
      </c>
      <c r="J157" s="208"/>
      <c r="K157" s="267"/>
      <c r="L157" s="267" t="s">
        <v>884</v>
      </c>
      <c r="M157" s="267" t="s">
        <v>615</v>
      </c>
      <c r="N157" s="266" t="s">
        <v>694</v>
      </c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  <c r="CL157" s="112"/>
      <c r="CM157" s="112"/>
      <c r="CN157" s="112"/>
      <c r="CO157" s="112"/>
      <c r="CP157" s="112"/>
      <c r="CQ157" s="112"/>
      <c r="CR157" s="112"/>
      <c r="CS157" s="112"/>
      <c r="CT157" s="112"/>
      <c r="CU157" s="112"/>
      <c r="CV157" s="112"/>
      <c r="CW157" s="112"/>
      <c r="CX157" s="112"/>
      <c r="CY157" s="112"/>
      <c r="CZ157" s="112"/>
      <c r="DA157" s="112"/>
      <c r="DB157" s="112"/>
      <c r="DC157" s="112"/>
      <c r="DD157" s="112"/>
      <c r="DE157" s="112"/>
      <c r="DF157" s="112"/>
      <c r="DG157" s="112"/>
      <c r="DH157" s="112"/>
      <c r="DI157" s="112"/>
      <c r="DJ157" s="112"/>
      <c r="DK157" s="112"/>
      <c r="DL157" s="112"/>
      <c r="DM157" s="112"/>
      <c r="DN157" s="112"/>
      <c r="DO157" s="112"/>
      <c r="DP157" s="112"/>
      <c r="DQ157" s="112"/>
      <c r="DR157" s="112"/>
      <c r="DS157" s="112"/>
      <c r="DT157" s="112"/>
      <c r="DU157" s="112"/>
      <c r="DV157" s="112"/>
      <c r="DW157" s="112"/>
      <c r="DX157" s="112"/>
      <c r="DY157" s="112"/>
      <c r="DZ157" s="112"/>
      <c r="EA157" s="112"/>
      <c r="EB157" s="112"/>
      <c r="EC157" s="112"/>
      <c r="ED157" s="112"/>
      <c r="EE157" s="112"/>
      <c r="EF157" s="112"/>
      <c r="EG157" s="112"/>
      <c r="EH157" s="112"/>
      <c r="EI157" s="112"/>
      <c r="EJ157" s="112"/>
      <c r="EK157" s="112"/>
      <c r="EL157" s="112"/>
      <c r="EM157" s="112"/>
      <c r="EN157" s="112"/>
      <c r="EO157" s="112"/>
      <c r="EP157" s="112"/>
      <c r="EQ157" s="112"/>
      <c r="ER157" s="112"/>
      <c r="ES157" s="112"/>
      <c r="ET157" s="112"/>
      <c r="EU157" s="112"/>
      <c r="EV157" s="112"/>
      <c r="EW157" s="112"/>
      <c r="EX157" s="112"/>
      <c r="EY157" s="112"/>
    </row>
    <row r="158" spans="1:155" s="113" customFormat="1" ht="31.5" customHeight="1" x14ac:dyDescent="0.15">
      <c r="A158" s="144"/>
      <c r="B158" s="272" t="s">
        <v>837</v>
      </c>
      <c r="C158" s="272" t="s">
        <v>829</v>
      </c>
      <c r="D158" s="272" t="s">
        <v>843</v>
      </c>
      <c r="E158" s="232">
        <v>44</v>
      </c>
      <c r="F158" s="196">
        <f>VLOOKUP(B158,'Fire EN 54'!$D$5:$J$496,7,0)</f>
        <v>46</v>
      </c>
      <c r="G158" s="196">
        <f t="shared" si="4"/>
        <v>2</v>
      </c>
      <c r="H158" s="265" t="s">
        <v>708</v>
      </c>
      <c r="I158" s="266" t="s">
        <v>34</v>
      </c>
      <c r="J158" s="265" t="s">
        <v>847</v>
      </c>
      <c r="K158" s="267"/>
      <c r="L158" s="267" t="s">
        <v>884</v>
      </c>
      <c r="M158" s="267" t="s">
        <v>615</v>
      </c>
      <c r="N158" s="266" t="s">
        <v>694</v>
      </c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  <c r="CL158" s="112"/>
      <c r="CM158" s="112"/>
      <c r="CN158" s="112"/>
      <c r="CO158" s="112"/>
      <c r="CP158" s="112"/>
      <c r="CQ158" s="112"/>
      <c r="CR158" s="112"/>
      <c r="CS158" s="112"/>
      <c r="CT158" s="112"/>
      <c r="CU158" s="112"/>
      <c r="CV158" s="112"/>
      <c r="CW158" s="112"/>
      <c r="CX158" s="112"/>
      <c r="CY158" s="112"/>
      <c r="CZ158" s="112"/>
      <c r="DA158" s="112"/>
      <c r="DB158" s="112"/>
      <c r="DC158" s="112"/>
      <c r="DD158" s="112"/>
      <c r="DE158" s="112"/>
      <c r="DF158" s="112"/>
      <c r="DG158" s="112"/>
      <c r="DH158" s="112"/>
      <c r="DI158" s="112"/>
      <c r="DJ158" s="112"/>
      <c r="DK158" s="112"/>
      <c r="DL158" s="112"/>
      <c r="DM158" s="112"/>
      <c r="DN158" s="112"/>
      <c r="DO158" s="112"/>
      <c r="DP158" s="112"/>
      <c r="DQ158" s="112"/>
      <c r="DR158" s="112"/>
      <c r="DS158" s="112"/>
      <c r="DT158" s="112"/>
      <c r="DU158" s="112"/>
      <c r="DV158" s="112"/>
      <c r="DW158" s="112"/>
      <c r="DX158" s="112"/>
      <c r="DY158" s="112"/>
      <c r="DZ158" s="112"/>
      <c r="EA158" s="112"/>
      <c r="EB158" s="112"/>
      <c r="EC158" s="112"/>
      <c r="ED158" s="112"/>
      <c r="EE158" s="112"/>
      <c r="EF158" s="112"/>
      <c r="EG158" s="112"/>
      <c r="EH158" s="112"/>
      <c r="EI158" s="112"/>
      <c r="EJ158" s="112"/>
      <c r="EK158" s="112"/>
      <c r="EL158" s="112"/>
      <c r="EM158" s="112"/>
      <c r="EN158" s="112"/>
      <c r="EO158" s="112"/>
      <c r="EP158" s="112"/>
      <c r="EQ158" s="112"/>
      <c r="ER158" s="112"/>
      <c r="ES158" s="112"/>
      <c r="ET158" s="112"/>
      <c r="EU158" s="112"/>
      <c r="EV158" s="112"/>
      <c r="EW158" s="112"/>
      <c r="EX158" s="112"/>
      <c r="EY158" s="112"/>
    </row>
    <row r="159" spans="1:155" s="113" customFormat="1" ht="31.5" customHeight="1" x14ac:dyDescent="0.2">
      <c r="A159" s="165"/>
      <c r="B159" s="272" t="s">
        <v>838</v>
      </c>
      <c r="C159" s="272" t="s">
        <v>830</v>
      </c>
      <c r="D159" s="272" t="s">
        <v>844</v>
      </c>
      <c r="E159" s="232">
        <v>5198</v>
      </c>
      <c r="F159" s="196">
        <f>VLOOKUP(B159,'Fire EN 54'!$D$5:$J$496,7,0)</f>
        <v>5457</v>
      </c>
      <c r="G159" s="196">
        <f t="shared" si="4"/>
        <v>259</v>
      </c>
      <c r="H159" s="265" t="s">
        <v>708</v>
      </c>
      <c r="I159" s="266" t="s">
        <v>34</v>
      </c>
      <c r="J159" s="208"/>
      <c r="K159" s="267"/>
      <c r="L159" s="267" t="s">
        <v>884</v>
      </c>
      <c r="M159" s="267" t="s">
        <v>615</v>
      </c>
      <c r="N159" s="266" t="s">
        <v>694</v>
      </c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  <c r="CL159" s="112"/>
      <c r="CM159" s="112"/>
      <c r="CN159" s="112"/>
      <c r="CO159" s="112"/>
      <c r="CP159" s="112"/>
      <c r="CQ159" s="112"/>
      <c r="CR159" s="112"/>
      <c r="CS159" s="112"/>
      <c r="CT159" s="112"/>
      <c r="CU159" s="112"/>
      <c r="CV159" s="112"/>
      <c r="CW159" s="112"/>
      <c r="CX159" s="112"/>
      <c r="CY159" s="112"/>
      <c r="CZ159" s="112"/>
      <c r="DA159" s="112"/>
      <c r="DB159" s="112"/>
      <c r="DC159" s="112"/>
      <c r="DD159" s="112"/>
      <c r="DE159" s="112"/>
      <c r="DF159" s="112"/>
      <c r="DG159" s="112"/>
      <c r="DH159" s="112"/>
      <c r="DI159" s="112"/>
      <c r="DJ159" s="112"/>
      <c r="DK159" s="112"/>
      <c r="DL159" s="112"/>
      <c r="DM159" s="112"/>
      <c r="DN159" s="112"/>
      <c r="DO159" s="112"/>
      <c r="DP159" s="112"/>
      <c r="DQ159" s="112"/>
      <c r="DR159" s="112"/>
      <c r="DS159" s="112"/>
      <c r="DT159" s="112"/>
      <c r="DU159" s="112"/>
      <c r="DV159" s="112"/>
      <c r="DW159" s="112"/>
      <c r="DX159" s="112"/>
      <c r="DY159" s="112"/>
      <c r="DZ159" s="112"/>
      <c r="EA159" s="112"/>
      <c r="EB159" s="112"/>
      <c r="EC159" s="112"/>
      <c r="ED159" s="112"/>
      <c r="EE159" s="112"/>
      <c r="EF159" s="112"/>
      <c r="EG159" s="112"/>
      <c r="EH159" s="112"/>
      <c r="EI159" s="112"/>
      <c r="EJ159" s="112"/>
      <c r="EK159" s="112"/>
      <c r="EL159" s="112"/>
      <c r="EM159" s="112"/>
      <c r="EN159" s="112"/>
      <c r="EO159" s="112"/>
      <c r="EP159" s="112"/>
      <c r="EQ159" s="112"/>
      <c r="ER159" s="112"/>
      <c r="ES159" s="112"/>
      <c r="ET159" s="112"/>
      <c r="EU159" s="112"/>
      <c r="EV159" s="112"/>
      <c r="EW159" s="112"/>
      <c r="EX159" s="112"/>
      <c r="EY159" s="112"/>
    </row>
    <row r="160" spans="1:155" s="63" customFormat="1" ht="12.75" x14ac:dyDescent="0.15">
      <c r="A160" s="630" t="s">
        <v>275</v>
      </c>
      <c r="B160" s="631"/>
      <c r="C160" s="631"/>
      <c r="D160" s="631"/>
      <c r="E160" s="631"/>
      <c r="F160" s="631"/>
      <c r="G160" s="631"/>
      <c r="H160" s="631"/>
      <c r="I160" s="631"/>
      <c r="J160" s="631"/>
      <c r="K160" s="631"/>
      <c r="L160" s="631"/>
      <c r="M160" s="631"/>
      <c r="N160" s="63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167" s="63" customFormat="1" ht="11.25" x14ac:dyDescent="0.15">
      <c r="A161" s="104" t="s">
        <v>1056</v>
      </c>
      <c r="B161" s="104"/>
      <c r="C161" s="104"/>
      <c r="D161" s="104"/>
      <c r="E161" s="104"/>
      <c r="F161" s="104"/>
      <c r="G161" s="104"/>
      <c r="H161" s="104"/>
      <c r="I161" s="104"/>
      <c r="J161" s="104"/>
      <c r="K161" s="104"/>
      <c r="L161" s="104"/>
      <c r="M161" s="104"/>
      <c r="N161" s="104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167" s="115" customFormat="1" ht="51" customHeight="1" x14ac:dyDescent="0.15">
      <c r="A162" s="114"/>
      <c r="B162" s="195" t="s">
        <v>276</v>
      </c>
      <c r="C162" s="195" t="s">
        <v>277</v>
      </c>
      <c r="D162" s="209" t="s">
        <v>278</v>
      </c>
      <c r="E162" s="232">
        <v>243</v>
      </c>
      <c r="F162" s="196">
        <f>VLOOKUP(B162,'Fire EN 54'!$D$5:$J$496,7,0)</f>
        <v>256</v>
      </c>
      <c r="G162" s="196">
        <f t="shared" ref="G162:G195" si="5">F162-E162</f>
        <v>13</v>
      </c>
      <c r="H162" s="232" t="s">
        <v>708</v>
      </c>
      <c r="I162" s="208">
        <v>1</v>
      </c>
      <c r="J162" s="208"/>
      <c r="K162" s="208"/>
      <c r="L162" s="171" t="s">
        <v>884</v>
      </c>
      <c r="M162" s="171" t="s">
        <v>615</v>
      </c>
      <c r="N162" s="235" t="s">
        <v>646</v>
      </c>
    </row>
    <row r="163" spans="1:167" s="115" customFormat="1" ht="51" customHeight="1" x14ac:dyDescent="0.15">
      <c r="A163" s="114"/>
      <c r="B163" s="195" t="s">
        <v>279</v>
      </c>
      <c r="C163" s="195" t="s">
        <v>280</v>
      </c>
      <c r="D163" s="209" t="s">
        <v>281</v>
      </c>
      <c r="E163" s="232">
        <v>608</v>
      </c>
      <c r="F163" s="196">
        <f>VLOOKUP(B163,'Fire EN 54'!$D$5:$J$496,7,0)</f>
        <v>639</v>
      </c>
      <c r="G163" s="196">
        <f t="shared" si="5"/>
        <v>31</v>
      </c>
      <c r="H163" s="232" t="s">
        <v>708</v>
      </c>
      <c r="I163" s="208" t="s">
        <v>3</v>
      </c>
      <c r="J163" s="208"/>
      <c r="K163" s="208"/>
      <c r="L163" s="171" t="s">
        <v>884</v>
      </c>
      <c r="M163" s="171" t="s">
        <v>615</v>
      </c>
      <c r="N163" s="235" t="s">
        <v>646</v>
      </c>
    </row>
    <row r="164" spans="1:167" s="122" customFormat="1" ht="33.75" customHeight="1" x14ac:dyDescent="0.15">
      <c r="A164" s="117"/>
      <c r="B164" s="203" t="s">
        <v>750</v>
      </c>
      <c r="C164" s="273" t="s">
        <v>751</v>
      </c>
      <c r="D164" s="207" t="s">
        <v>752</v>
      </c>
      <c r="E164" s="232">
        <v>133</v>
      </c>
      <c r="F164" s="196">
        <f>VLOOKUP(B164,'Fire EN 54'!$D$5:$J$496,7,0)</f>
        <v>139</v>
      </c>
      <c r="G164" s="196">
        <f t="shared" si="5"/>
        <v>6</v>
      </c>
      <c r="H164" s="232" t="s">
        <v>708</v>
      </c>
      <c r="I164" s="208" t="s">
        <v>3</v>
      </c>
      <c r="J164" s="267"/>
      <c r="K164" s="267"/>
      <c r="L164" s="171" t="s">
        <v>884</v>
      </c>
      <c r="M164" s="171" t="s">
        <v>615</v>
      </c>
      <c r="N164" s="235" t="s">
        <v>691</v>
      </c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167" s="122" customFormat="1" ht="33.75" customHeight="1" x14ac:dyDescent="0.15">
      <c r="A165" s="117"/>
      <c r="B165" s="618" t="s">
        <v>282</v>
      </c>
      <c r="C165" s="618" t="s">
        <v>283</v>
      </c>
      <c r="D165" s="606" t="s">
        <v>284</v>
      </c>
      <c r="E165" s="619">
        <v>7</v>
      </c>
      <c r="F165" s="608">
        <f>VLOOKUP(B165,'Fire EN 54'!$D$5:$J$496,7,0)</f>
        <v>7</v>
      </c>
      <c r="G165" s="608">
        <f t="shared" si="5"/>
        <v>0</v>
      </c>
      <c r="H165" s="619" t="s">
        <v>708</v>
      </c>
      <c r="I165" s="615" t="s">
        <v>3</v>
      </c>
      <c r="J165" s="615"/>
      <c r="K165" s="615"/>
      <c r="L165" s="609" t="s">
        <v>884</v>
      </c>
      <c r="M165" s="171" t="s">
        <v>615</v>
      </c>
      <c r="N165" s="235" t="s">
        <v>695</v>
      </c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167" s="122" customFormat="1" ht="15" customHeight="1" x14ac:dyDescent="0.15">
      <c r="A166" s="104" t="s">
        <v>1057</v>
      </c>
      <c r="B166" s="104"/>
      <c r="C166" s="104"/>
      <c r="D166" s="104"/>
      <c r="E166" s="104"/>
      <c r="F166" s="104"/>
      <c r="G166" s="104"/>
      <c r="H166" s="104"/>
      <c r="I166" s="104"/>
      <c r="J166" s="104"/>
      <c r="K166" s="104"/>
      <c r="L166" s="104"/>
      <c r="M166" s="104"/>
      <c r="N166" s="104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167" s="122" customFormat="1" ht="47.25" customHeight="1" x14ac:dyDescent="0.2">
      <c r="A167" s="167"/>
      <c r="B167" s="274" t="s">
        <v>1036</v>
      </c>
      <c r="C167" s="273" t="s">
        <v>1033</v>
      </c>
      <c r="D167" s="209" t="s">
        <v>1042</v>
      </c>
      <c r="E167" s="232">
        <v>285</v>
      </c>
      <c r="F167" s="196">
        <f>VLOOKUP(B167,'Fire EN 54'!$D$5:$J$496,7,0)</f>
        <v>300</v>
      </c>
      <c r="G167" s="196">
        <f t="shared" si="5"/>
        <v>15</v>
      </c>
      <c r="H167" s="232" t="s">
        <v>708</v>
      </c>
      <c r="I167" s="208" t="s">
        <v>3</v>
      </c>
      <c r="J167" s="208"/>
      <c r="K167" s="208"/>
      <c r="L167" s="171" t="s">
        <v>850</v>
      </c>
      <c r="M167" s="172">
        <f>'Dodatkowa gwarancja'!$E$8</f>
        <v>14</v>
      </c>
      <c r="N167" s="235" t="s">
        <v>646</v>
      </c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167" s="122" customFormat="1" ht="47.25" customHeight="1" x14ac:dyDescent="0.2">
      <c r="A168" s="167"/>
      <c r="B168" s="274" t="s">
        <v>1037</v>
      </c>
      <c r="C168" s="273" t="s">
        <v>1034</v>
      </c>
      <c r="D168" s="209" t="s">
        <v>1041</v>
      </c>
      <c r="E168" s="232">
        <v>285</v>
      </c>
      <c r="F168" s="196">
        <f>VLOOKUP(B168,'Fire EN 54'!$D$5:$J$496,7,0)</f>
        <v>300</v>
      </c>
      <c r="G168" s="196">
        <f t="shared" si="5"/>
        <v>15</v>
      </c>
      <c r="H168" s="232" t="s">
        <v>708</v>
      </c>
      <c r="I168" s="208" t="s">
        <v>3</v>
      </c>
      <c r="J168" s="208"/>
      <c r="K168" s="208"/>
      <c r="L168" s="171" t="s">
        <v>850</v>
      </c>
      <c r="M168" s="172">
        <f>'Dodatkowa gwarancja'!$E$8</f>
        <v>14</v>
      </c>
      <c r="N168" s="235" t="s">
        <v>646</v>
      </c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167" s="122" customFormat="1" ht="47.25" customHeight="1" x14ac:dyDescent="0.2">
      <c r="A169" s="167"/>
      <c r="B169" s="274" t="s">
        <v>1032</v>
      </c>
      <c r="C169" s="273" t="s">
        <v>1031</v>
      </c>
      <c r="D169" s="207" t="s">
        <v>1040</v>
      </c>
      <c r="E169" s="232">
        <v>285</v>
      </c>
      <c r="F169" s="196">
        <f>VLOOKUP(B169,'Fire EN 54'!$D$5:$J$496,7,0)</f>
        <v>300</v>
      </c>
      <c r="G169" s="196">
        <f t="shared" si="5"/>
        <v>15</v>
      </c>
      <c r="H169" s="232" t="s">
        <v>708</v>
      </c>
      <c r="I169" s="208" t="s">
        <v>3</v>
      </c>
      <c r="J169" s="208"/>
      <c r="K169" s="208"/>
      <c r="L169" s="171" t="s">
        <v>850</v>
      </c>
      <c r="M169" s="172">
        <f>'Dodatkowa gwarancja'!$E$8</f>
        <v>14</v>
      </c>
      <c r="N169" s="235" t="s">
        <v>646</v>
      </c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167" s="122" customFormat="1" ht="47.25" customHeight="1" x14ac:dyDescent="0.2">
      <c r="A170" s="167"/>
      <c r="B170" s="274" t="s">
        <v>1038</v>
      </c>
      <c r="C170" s="273" t="s">
        <v>1035</v>
      </c>
      <c r="D170" s="207" t="s">
        <v>1039</v>
      </c>
      <c r="E170" s="232">
        <v>285</v>
      </c>
      <c r="F170" s="196">
        <f>VLOOKUP(B170,'Fire EN 54'!$D$5:$J$496,7,0)</f>
        <v>300</v>
      </c>
      <c r="G170" s="196">
        <f t="shared" si="5"/>
        <v>15</v>
      </c>
      <c r="H170" s="232" t="s">
        <v>708</v>
      </c>
      <c r="I170" s="208" t="s">
        <v>3</v>
      </c>
      <c r="J170" s="208"/>
      <c r="K170" s="208"/>
      <c r="L170" s="171" t="s">
        <v>850</v>
      </c>
      <c r="M170" s="172">
        <f>'Dodatkowa gwarancja'!$E$8</f>
        <v>14</v>
      </c>
      <c r="N170" s="235" t="s">
        <v>646</v>
      </c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167" s="122" customFormat="1" ht="47.25" customHeight="1" x14ac:dyDescent="0.2">
      <c r="A171" s="167"/>
      <c r="B171" s="274" t="s">
        <v>1044</v>
      </c>
      <c r="C171" s="273" t="s">
        <v>1043</v>
      </c>
      <c r="D171" s="207" t="s">
        <v>1045</v>
      </c>
      <c r="E171" s="232">
        <v>118</v>
      </c>
      <c r="F171" s="196">
        <f>VLOOKUP(B171,'Fire EN 54'!$D$5:$J$496,7,0)</f>
        <v>124</v>
      </c>
      <c r="G171" s="196">
        <f t="shared" si="5"/>
        <v>6</v>
      </c>
      <c r="H171" s="232" t="s">
        <v>708</v>
      </c>
      <c r="I171" s="208" t="s">
        <v>3</v>
      </c>
      <c r="J171" s="208"/>
      <c r="K171" s="208"/>
      <c r="L171" s="171" t="s">
        <v>884</v>
      </c>
      <c r="M171" s="171" t="s">
        <v>615</v>
      </c>
      <c r="N171" s="235" t="s">
        <v>646</v>
      </c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167" s="122" customFormat="1" ht="47.25" customHeight="1" x14ac:dyDescent="0.2">
      <c r="A172" s="169"/>
      <c r="B172" s="234" t="s">
        <v>1048</v>
      </c>
      <c r="C172" s="273" t="s">
        <v>1046</v>
      </c>
      <c r="D172" s="207" t="s">
        <v>1047</v>
      </c>
      <c r="E172" s="232">
        <v>57</v>
      </c>
      <c r="F172" s="196">
        <f>VLOOKUP(B172,'Fire EN 54'!$D$5:$J$496,7,0)</f>
        <v>60</v>
      </c>
      <c r="G172" s="196">
        <f t="shared" si="5"/>
        <v>3</v>
      </c>
      <c r="H172" s="232" t="s">
        <v>708</v>
      </c>
      <c r="I172" s="208" t="s">
        <v>3</v>
      </c>
      <c r="J172" s="267" t="s">
        <v>1049</v>
      </c>
      <c r="K172" s="208"/>
      <c r="L172" s="171" t="s">
        <v>884</v>
      </c>
      <c r="M172" s="171" t="s">
        <v>615</v>
      </c>
      <c r="N172" s="235" t="s">
        <v>646</v>
      </c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167" s="122" customFormat="1" ht="31.5" customHeight="1" x14ac:dyDescent="0.2">
      <c r="A173"/>
      <c r="B173" s="620" t="s">
        <v>1054</v>
      </c>
      <c r="C173" s="618" t="s">
        <v>1050</v>
      </c>
      <c r="D173" s="606" t="s">
        <v>1051</v>
      </c>
      <c r="E173" s="619">
        <v>5</v>
      </c>
      <c r="F173" s="608">
        <f>VLOOKUP(B173,'Fire EN 54'!$D$5:$J$496,7,0)</f>
        <v>5</v>
      </c>
      <c r="G173" s="608">
        <f t="shared" si="5"/>
        <v>0</v>
      </c>
      <c r="H173" s="619" t="s">
        <v>708</v>
      </c>
      <c r="I173" s="615" t="s">
        <v>3</v>
      </c>
      <c r="J173" s="615"/>
      <c r="K173" s="615"/>
      <c r="L173" s="609" t="s">
        <v>884</v>
      </c>
      <c r="M173" s="85" t="s">
        <v>615</v>
      </c>
      <c r="N173" s="142" t="s">
        <v>646</v>
      </c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167" s="122" customFormat="1" ht="30.75" customHeight="1" x14ac:dyDescent="0.2">
      <c r="A174" s="169"/>
      <c r="B174" s="234" t="s">
        <v>1055</v>
      </c>
      <c r="C174" s="273" t="s">
        <v>1052</v>
      </c>
      <c r="D174" s="207" t="s">
        <v>1053</v>
      </c>
      <c r="E174" s="232">
        <v>72</v>
      </c>
      <c r="F174" s="196">
        <f>VLOOKUP(B174,'Fire EN 54'!$D$5:$J$496,7,0)</f>
        <v>75</v>
      </c>
      <c r="G174" s="196">
        <f t="shared" si="5"/>
        <v>3</v>
      </c>
      <c r="H174" s="232" t="s">
        <v>708</v>
      </c>
      <c r="I174" s="208" t="s">
        <v>237</v>
      </c>
      <c r="J174" s="267" t="s">
        <v>1049</v>
      </c>
      <c r="K174" s="275"/>
      <c r="L174" s="171" t="s">
        <v>884</v>
      </c>
      <c r="M174" s="171" t="s">
        <v>615</v>
      </c>
      <c r="N174" s="235" t="s">
        <v>646</v>
      </c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167" s="61" customFormat="1" ht="12.75" x14ac:dyDescent="0.15">
      <c r="A175" s="630" t="s">
        <v>285</v>
      </c>
      <c r="B175" s="631"/>
      <c r="C175" s="631"/>
      <c r="D175" s="631"/>
      <c r="E175" s="631"/>
      <c r="F175" s="631"/>
      <c r="G175" s="631"/>
      <c r="H175" s="631"/>
      <c r="I175" s="631"/>
      <c r="J175" s="631"/>
      <c r="K175" s="631"/>
      <c r="L175" s="631"/>
      <c r="M175" s="631"/>
      <c r="N175" s="632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</row>
    <row r="176" spans="1:167" s="113" customFormat="1" ht="51" customHeight="1" x14ac:dyDescent="0.15">
      <c r="A176" s="148"/>
      <c r="B176" s="195" t="s">
        <v>286</v>
      </c>
      <c r="C176" s="195" t="s">
        <v>287</v>
      </c>
      <c r="D176" s="207" t="s">
        <v>653</v>
      </c>
      <c r="E176" s="232">
        <v>809</v>
      </c>
      <c r="F176" s="196">
        <f>VLOOKUP(B176,'Fire EN 54'!$D$5:$J$496,7,0)</f>
        <v>890</v>
      </c>
      <c r="G176" s="196">
        <f t="shared" si="5"/>
        <v>81</v>
      </c>
      <c r="H176" s="232" t="s">
        <v>708</v>
      </c>
      <c r="I176" s="237">
        <v>1</v>
      </c>
      <c r="J176" s="237"/>
      <c r="K176" s="237"/>
      <c r="L176" s="171" t="s">
        <v>850</v>
      </c>
      <c r="M176" s="172">
        <f>'Dodatkowa gwarancja'!$E$8</f>
        <v>14</v>
      </c>
      <c r="N176" s="276" t="s">
        <v>646</v>
      </c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  <c r="CL176" s="112"/>
      <c r="CM176" s="112"/>
      <c r="CN176" s="112"/>
      <c r="CO176" s="112"/>
      <c r="CP176" s="112"/>
      <c r="CQ176" s="112"/>
      <c r="CR176" s="112"/>
      <c r="CS176" s="112"/>
      <c r="CT176" s="112"/>
      <c r="CU176" s="112"/>
      <c r="CV176" s="112"/>
      <c r="CW176" s="112"/>
      <c r="CX176" s="112"/>
      <c r="CY176" s="112"/>
      <c r="CZ176" s="112"/>
      <c r="DA176" s="112"/>
      <c r="DB176" s="112"/>
      <c r="DC176" s="112"/>
      <c r="DD176" s="112"/>
      <c r="DE176" s="112"/>
      <c r="DF176" s="112"/>
      <c r="DG176" s="112"/>
      <c r="DH176" s="112"/>
      <c r="DI176" s="112"/>
      <c r="DJ176" s="112"/>
      <c r="DK176" s="112"/>
      <c r="DL176" s="112"/>
      <c r="DM176" s="112"/>
      <c r="DN176" s="112"/>
      <c r="DO176" s="112"/>
      <c r="DP176" s="112"/>
      <c r="DQ176" s="112"/>
      <c r="DR176" s="112"/>
      <c r="DS176" s="112"/>
      <c r="DT176" s="112"/>
      <c r="DU176" s="112"/>
      <c r="DV176" s="112"/>
      <c r="DW176" s="112"/>
      <c r="DX176" s="112"/>
      <c r="DY176" s="112"/>
      <c r="DZ176" s="112"/>
      <c r="EA176" s="112"/>
      <c r="EB176" s="112"/>
      <c r="EC176" s="112"/>
      <c r="ED176" s="112"/>
      <c r="EE176" s="112"/>
      <c r="EF176" s="112"/>
      <c r="EG176" s="112"/>
      <c r="EH176" s="112"/>
      <c r="EI176" s="112"/>
      <c r="EJ176" s="112"/>
      <c r="EK176" s="112"/>
      <c r="EL176" s="112"/>
      <c r="EM176" s="112"/>
      <c r="EN176" s="112"/>
      <c r="EO176" s="112"/>
      <c r="EP176" s="112"/>
      <c r="EQ176" s="112"/>
      <c r="ER176" s="112"/>
      <c r="ES176" s="112"/>
      <c r="ET176" s="112"/>
      <c r="EU176" s="112"/>
      <c r="EV176" s="112"/>
      <c r="EW176" s="112"/>
      <c r="EX176" s="112"/>
      <c r="EY176" s="112"/>
      <c r="EZ176" s="112"/>
      <c r="FA176" s="112"/>
      <c r="FB176" s="112"/>
      <c r="FC176" s="112"/>
      <c r="FD176" s="112"/>
      <c r="FE176" s="112"/>
      <c r="FF176" s="112"/>
      <c r="FG176" s="112"/>
      <c r="FH176" s="112"/>
      <c r="FI176" s="112"/>
      <c r="FJ176" s="112"/>
      <c r="FK176" s="112"/>
    </row>
    <row r="177" spans="1:167" s="115" customFormat="1" ht="51" customHeight="1" x14ac:dyDescent="0.15">
      <c r="A177" s="149"/>
      <c r="B177" s="195" t="s">
        <v>288</v>
      </c>
      <c r="C177" s="195" t="s">
        <v>289</v>
      </c>
      <c r="D177" s="207" t="s">
        <v>654</v>
      </c>
      <c r="E177" s="232">
        <v>743</v>
      </c>
      <c r="F177" s="196">
        <f>VLOOKUP(B177,'Fire EN 54'!$D$5:$J$496,7,0)</f>
        <v>817</v>
      </c>
      <c r="G177" s="196">
        <f t="shared" si="5"/>
        <v>74</v>
      </c>
      <c r="H177" s="232" t="s">
        <v>708</v>
      </c>
      <c r="I177" s="237" t="s">
        <v>3</v>
      </c>
      <c r="J177" s="237"/>
      <c r="K177" s="237"/>
      <c r="L177" s="171" t="s">
        <v>850</v>
      </c>
      <c r="M177" s="172">
        <f>'Dodatkowa gwarancja'!$E$8</f>
        <v>14</v>
      </c>
      <c r="N177" s="276" t="s">
        <v>646</v>
      </c>
    </row>
    <row r="178" spans="1:167" s="115" customFormat="1" ht="51" customHeight="1" x14ac:dyDescent="0.15">
      <c r="A178" s="149"/>
      <c r="B178" s="195" t="s">
        <v>290</v>
      </c>
      <c r="C178" s="195" t="s">
        <v>291</v>
      </c>
      <c r="D178" s="207" t="s">
        <v>655</v>
      </c>
      <c r="E178" s="232">
        <v>760</v>
      </c>
      <c r="F178" s="196">
        <f>VLOOKUP(B178,'Fire EN 54'!$D$5:$J$496,7,0)</f>
        <v>836</v>
      </c>
      <c r="G178" s="196">
        <f t="shared" si="5"/>
        <v>76</v>
      </c>
      <c r="H178" s="232" t="s">
        <v>708</v>
      </c>
      <c r="I178" s="237">
        <v>1</v>
      </c>
      <c r="J178" s="237"/>
      <c r="K178" s="237"/>
      <c r="L178" s="171" t="s">
        <v>850</v>
      </c>
      <c r="M178" s="172">
        <f>'Dodatkowa gwarancja'!$E$8</f>
        <v>14</v>
      </c>
      <c r="N178" s="276" t="s">
        <v>646</v>
      </c>
    </row>
    <row r="179" spans="1:167" s="115" customFormat="1" ht="51" customHeight="1" x14ac:dyDescent="0.15">
      <c r="A179" s="149"/>
      <c r="B179" s="195" t="s">
        <v>292</v>
      </c>
      <c r="C179" s="195" t="s">
        <v>293</v>
      </c>
      <c r="D179" s="207" t="s">
        <v>656</v>
      </c>
      <c r="E179" s="232">
        <v>691</v>
      </c>
      <c r="F179" s="196">
        <f>VLOOKUP(B179,'Fire EN 54'!$D$5:$J$496,7,0)</f>
        <v>760</v>
      </c>
      <c r="G179" s="196">
        <f t="shared" si="5"/>
        <v>69</v>
      </c>
      <c r="H179" s="232" t="s">
        <v>708</v>
      </c>
      <c r="I179" s="171" t="s">
        <v>3</v>
      </c>
      <c r="J179" s="171"/>
      <c r="K179" s="171"/>
      <c r="L179" s="171" t="s">
        <v>850</v>
      </c>
      <c r="M179" s="172">
        <f>'Dodatkowa gwarancja'!$E$8</f>
        <v>14</v>
      </c>
      <c r="N179" s="172" t="s">
        <v>646</v>
      </c>
    </row>
    <row r="180" spans="1:167" s="115" customFormat="1" ht="51" customHeight="1" x14ac:dyDescent="0.15">
      <c r="A180" s="149"/>
      <c r="B180" s="195" t="s">
        <v>294</v>
      </c>
      <c r="C180" s="195" t="s">
        <v>295</v>
      </c>
      <c r="D180" s="207" t="s">
        <v>296</v>
      </c>
      <c r="E180" s="232">
        <v>328</v>
      </c>
      <c r="F180" s="196">
        <f>VLOOKUP(B180,'Fire EN 54'!$D$5:$J$496,7,0)</f>
        <v>360</v>
      </c>
      <c r="G180" s="196">
        <f t="shared" si="5"/>
        <v>32</v>
      </c>
      <c r="H180" s="232" t="s">
        <v>708</v>
      </c>
      <c r="I180" s="208" t="s">
        <v>3</v>
      </c>
      <c r="J180" s="208"/>
      <c r="K180" s="208"/>
      <c r="L180" s="171" t="s">
        <v>850</v>
      </c>
      <c r="M180" s="172">
        <f>'Dodatkowa gwarancja'!$E$8</f>
        <v>14</v>
      </c>
      <c r="N180" s="172" t="s">
        <v>646</v>
      </c>
    </row>
    <row r="181" spans="1:167" s="125" customFormat="1" ht="51" customHeight="1" x14ac:dyDescent="0.15">
      <c r="A181" s="150"/>
      <c r="B181" s="210" t="s">
        <v>297</v>
      </c>
      <c r="C181" s="210" t="s">
        <v>298</v>
      </c>
      <c r="D181" s="207" t="s">
        <v>657</v>
      </c>
      <c r="E181" s="232">
        <v>416</v>
      </c>
      <c r="F181" s="196">
        <f>VLOOKUP(B181,'Fire EN 54'!$D$5:$J$496,7,0)</f>
        <v>458</v>
      </c>
      <c r="G181" s="196">
        <f t="shared" si="5"/>
        <v>42</v>
      </c>
      <c r="H181" s="232" t="s">
        <v>708</v>
      </c>
      <c r="I181" s="171" t="s">
        <v>3</v>
      </c>
      <c r="J181" s="171"/>
      <c r="K181" s="171"/>
      <c r="L181" s="171" t="s">
        <v>850</v>
      </c>
      <c r="M181" s="172">
        <f>'Dodatkowa gwarancja'!$E$8</f>
        <v>14</v>
      </c>
      <c r="N181" s="236" t="s">
        <v>646</v>
      </c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  <c r="CL181" s="112"/>
      <c r="CM181" s="112"/>
      <c r="CN181" s="112"/>
      <c r="CO181" s="112"/>
      <c r="CP181" s="112"/>
      <c r="CQ181" s="112"/>
      <c r="CR181" s="112"/>
      <c r="CS181" s="112"/>
      <c r="CT181" s="112"/>
      <c r="CU181" s="112"/>
      <c r="CV181" s="112"/>
      <c r="CW181" s="112"/>
      <c r="CX181" s="112"/>
      <c r="CY181" s="112"/>
      <c r="CZ181" s="112"/>
      <c r="DA181" s="112"/>
      <c r="DB181" s="112"/>
      <c r="DC181" s="112"/>
      <c r="DD181" s="112"/>
      <c r="DE181" s="112"/>
      <c r="DF181" s="112"/>
      <c r="DG181" s="112"/>
      <c r="DH181" s="112"/>
      <c r="DI181" s="112"/>
      <c r="DJ181" s="112"/>
      <c r="DK181" s="112"/>
      <c r="DL181" s="112"/>
      <c r="DM181" s="112"/>
      <c r="DN181" s="112"/>
      <c r="DO181" s="112"/>
      <c r="DP181" s="112"/>
      <c r="DQ181" s="112"/>
      <c r="DR181" s="112"/>
      <c r="DS181" s="112"/>
      <c r="DT181" s="112"/>
      <c r="DU181" s="112"/>
      <c r="DV181" s="112"/>
      <c r="DW181" s="112"/>
      <c r="DX181" s="112"/>
      <c r="DY181" s="112"/>
      <c r="DZ181" s="112"/>
      <c r="EA181" s="112"/>
      <c r="EB181" s="112"/>
      <c r="EC181" s="112"/>
      <c r="ED181" s="112"/>
      <c r="EE181" s="112"/>
      <c r="EF181" s="112"/>
      <c r="EG181" s="112"/>
      <c r="EH181" s="112"/>
      <c r="EI181" s="112"/>
      <c r="EJ181" s="112"/>
      <c r="EK181" s="112"/>
      <c r="EL181" s="112"/>
      <c r="EM181" s="112"/>
      <c r="EN181" s="112"/>
      <c r="EO181" s="112"/>
      <c r="EP181" s="112"/>
      <c r="EQ181" s="112"/>
      <c r="ER181" s="112"/>
      <c r="ES181" s="112"/>
      <c r="ET181" s="112"/>
      <c r="EU181" s="112"/>
      <c r="EV181" s="112"/>
      <c r="EW181" s="112"/>
      <c r="EX181" s="112"/>
      <c r="EY181" s="112"/>
      <c r="EZ181" s="112"/>
      <c r="FA181" s="112"/>
      <c r="FB181" s="112"/>
      <c r="FC181" s="112"/>
      <c r="FD181" s="112"/>
      <c r="FE181" s="112"/>
      <c r="FF181" s="112"/>
      <c r="FG181" s="112"/>
      <c r="FH181" s="112"/>
      <c r="FI181" s="112"/>
      <c r="FJ181" s="112"/>
      <c r="FK181" s="112"/>
    </row>
    <row r="182" spans="1:167" s="115" customFormat="1" ht="51" customHeight="1" x14ac:dyDescent="0.15">
      <c r="A182" s="149"/>
      <c r="B182" s="210" t="s">
        <v>299</v>
      </c>
      <c r="C182" s="210" t="s">
        <v>300</v>
      </c>
      <c r="D182" s="207" t="s">
        <v>658</v>
      </c>
      <c r="E182" s="232">
        <v>404</v>
      </c>
      <c r="F182" s="196">
        <f>VLOOKUP(B182,'Fire EN 54'!$D$5:$J$496,7,0)</f>
        <v>445</v>
      </c>
      <c r="G182" s="196">
        <f t="shared" si="5"/>
        <v>41</v>
      </c>
      <c r="H182" s="232" t="s">
        <v>708</v>
      </c>
      <c r="I182" s="171" t="s">
        <v>3</v>
      </c>
      <c r="J182" s="171"/>
      <c r="K182" s="171"/>
      <c r="L182" s="171" t="s">
        <v>850</v>
      </c>
      <c r="M182" s="172">
        <f>'Dodatkowa gwarancja'!$E$8</f>
        <v>14</v>
      </c>
      <c r="N182" s="236" t="s">
        <v>646</v>
      </c>
    </row>
    <row r="183" spans="1:167" s="115" customFormat="1" ht="51" customHeight="1" x14ac:dyDescent="0.15">
      <c r="A183" s="149"/>
      <c r="B183" s="210" t="s">
        <v>301</v>
      </c>
      <c r="C183" s="210" t="s">
        <v>302</v>
      </c>
      <c r="D183" s="207" t="s">
        <v>659</v>
      </c>
      <c r="E183" s="232">
        <v>500</v>
      </c>
      <c r="F183" s="196">
        <f>VLOOKUP(B183,'Fire EN 54'!$D$5:$J$496,7,0)</f>
        <v>550</v>
      </c>
      <c r="G183" s="196">
        <f t="shared" si="5"/>
        <v>50</v>
      </c>
      <c r="H183" s="232" t="s">
        <v>708</v>
      </c>
      <c r="I183" s="171" t="s">
        <v>3</v>
      </c>
      <c r="J183" s="171"/>
      <c r="K183" s="171"/>
      <c r="L183" s="171" t="s">
        <v>850</v>
      </c>
      <c r="M183" s="172">
        <f>'Dodatkowa gwarancja'!$E$8</f>
        <v>14</v>
      </c>
      <c r="N183" s="172" t="s">
        <v>646</v>
      </c>
    </row>
    <row r="184" spans="1:167" s="115" customFormat="1" ht="51" customHeight="1" x14ac:dyDescent="0.15">
      <c r="A184" s="149"/>
      <c r="B184" s="210" t="s">
        <v>303</v>
      </c>
      <c r="C184" s="210" t="s">
        <v>304</v>
      </c>
      <c r="D184" s="207" t="s">
        <v>660</v>
      </c>
      <c r="E184" s="232">
        <v>404</v>
      </c>
      <c r="F184" s="196">
        <f>VLOOKUP(B184,'Fire EN 54'!$D$5:$J$496,7,0)</f>
        <v>445</v>
      </c>
      <c r="G184" s="196">
        <f t="shared" si="5"/>
        <v>41</v>
      </c>
      <c r="H184" s="232" t="s">
        <v>708</v>
      </c>
      <c r="I184" s="171" t="s">
        <v>3</v>
      </c>
      <c r="J184" s="171"/>
      <c r="K184" s="171"/>
      <c r="L184" s="171" t="s">
        <v>850</v>
      </c>
      <c r="M184" s="172">
        <f>'Dodatkowa gwarancja'!$E$8</f>
        <v>14</v>
      </c>
      <c r="N184" s="236" t="s">
        <v>646</v>
      </c>
    </row>
    <row r="185" spans="1:167" s="115" customFormat="1" ht="51" customHeight="1" x14ac:dyDescent="0.15">
      <c r="A185" s="149"/>
      <c r="B185" s="210" t="s">
        <v>305</v>
      </c>
      <c r="C185" s="210" t="s">
        <v>306</v>
      </c>
      <c r="D185" s="207" t="s">
        <v>661</v>
      </c>
      <c r="E185" s="232">
        <v>500</v>
      </c>
      <c r="F185" s="196">
        <f>VLOOKUP(B185,'Fire EN 54'!$D$5:$J$496,7,0)</f>
        <v>550</v>
      </c>
      <c r="G185" s="196">
        <f t="shared" si="5"/>
        <v>50</v>
      </c>
      <c r="H185" s="232" t="s">
        <v>708</v>
      </c>
      <c r="I185" s="171" t="s">
        <v>3</v>
      </c>
      <c r="J185" s="171"/>
      <c r="K185" s="171"/>
      <c r="L185" s="171" t="s">
        <v>850</v>
      </c>
      <c r="M185" s="172">
        <f>'Dodatkowa gwarancja'!$E$8</f>
        <v>14</v>
      </c>
      <c r="N185" s="172" t="s">
        <v>646</v>
      </c>
    </row>
    <row r="186" spans="1:167" s="113" customFormat="1" ht="51" customHeight="1" x14ac:dyDescent="0.15">
      <c r="A186" s="148"/>
      <c r="B186" s="195" t="s">
        <v>307</v>
      </c>
      <c r="C186" s="195" t="s">
        <v>308</v>
      </c>
      <c r="D186" s="207" t="s">
        <v>662</v>
      </c>
      <c r="E186" s="232">
        <v>691</v>
      </c>
      <c r="F186" s="196">
        <f>VLOOKUP(B186,'Fire EN 54'!$D$5:$J$496,7,0)</f>
        <v>760</v>
      </c>
      <c r="G186" s="196">
        <f t="shared" si="5"/>
        <v>69</v>
      </c>
      <c r="H186" s="232" t="s">
        <v>708</v>
      </c>
      <c r="I186" s="208">
        <v>1</v>
      </c>
      <c r="J186" s="208"/>
      <c r="K186" s="208"/>
      <c r="L186" s="171" t="s">
        <v>850</v>
      </c>
      <c r="M186" s="172">
        <f>'Dodatkowa gwarancja'!$E$8</f>
        <v>14</v>
      </c>
      <c r="N186" s="173" t="s">
        <v>646</v>
      </c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  <c r="CL186" s="112"/>
      <c r="CM186" s="112"/>
      <c r="CN186" s="112"/>
      <c r="CO186" s="112"/>
      <c r="CP186" s="112"/>
      <c r="CQ186" s="112"/>
      <c r="CR186" s="112"/>
      <c r="CS186" s="112"/>
      <c r="CT186" s="112"/>
      <c r="CU186" s="112"/>
      <c r="CV186" s="112"/>
      <c r="CW186" s="112"/>
      <c r="CX186" s="112"/>
      <c r="CY186" s="112"/>
      <c r="CZ186" s="112"/>
      <c r="DA186" s="112"/>
      <c r="DB186" s="112"/>
      <c r="DC186" s="112"/>
      <c r="DD186" s="112"/>
      <c r="DE186" s="112"/>
      <c r="DF186" s="112"/>
      <c r="DG186" s="112"/>
      <c r="DH186" s="112"/>
      <c r="DI186" s="112"/>
      <c r="DJ186" s="112"/>
      <c r="DK186" s="112"/>
      <c r="DL186" s="112"/>
      <c r="DM186" s="112"/>
      <c r="DN186" s="112"/>
      <c r="DO186" s="112"/>
      <c r="DP186" s="112"/>
      <c r="DQ186" s="112"/>
      <c r="DR186" s="112"/>
      <c r="DS186" s="112"/>
      <c r="DT186" s="112"/>
      <c r="DU186" s="112"/>
      <c r="DV186" s="112"/>
      <c r="DW186" s="112"/>
      <c r="DX186" s="112"/>
      <c r="DY186" s="112"/>
      <c r="DZ186" s="112"/>
      <c r="EA186" s="112"/>
      <c r="EB186" s="112"/>
      <c r="EC186" s="112"/>
      <c r="ED186" s="112"/>
      <c r="EE186" s="112"/>
      <c r="EF186" s="112"/>
      <c r="EG186" s="112"/>
      <c r="EH186" s="112"/>
      <c r="EI186" s="112"/>
      <c r="EJ186" s="112"/>
      <c r="EK186" s="112"/>
      <c r="EL186" s="112"/>
      <c r="EM186" s="112"/>
      <c r="EN186" s="112"/>
      <c r="EO186" s="112"/>
      <c r="EP186" s="112"/>
      <c r="EQ186" s="112"/>
      <c r="ER186" s="112"/>
      <c r="ES186" s="112"/>
      <c r="ET186" s="112"/>
      <c r="EU186" s="112"/>
      <c r="EV186" s="112"/>
      <c r="EW186" s="112"/>
      <c r="EX186" s="112"/>
      <c r="EY186" s="112"/>
    </row>
    <row r="187" spans="1:167" s="113" customFormat="1" ht="51" customHeight="1" x14ac:dyDescent="0.15">
      <c r="A187" s="148"/>
      <c r="B187" s="195" t="s">
        <v>309</v>
      </c>
      <c r="C187" s="195" t="s">
        <v>310</v>
      </c>
      <c r="D187" s="207" t="s">
        <v>663</v>
      </c>
      <c r="E187" s="232">
        <v>664</v>
      </c>
      <c r="F187" s="196">
        <f>VLOOKUP(B187,'Fire EN 54'!$D$5:$J$496,7,0)</f>
        <v>730</v>
      </c>
      <c r="G187" s="196">
        <f t="shared" si="5"/>
        <v>66</v>
      </c>
      <c r="H187" s="232" t="s">
        <v>708</v>
      </c>
      <c r="I187" s="208" t="s">
        <v>3</v>
      </c>
      <c r="J187" s="208"/>
      <c r="K187" s="208"/>
      <c r="L187" s="171" t="s">
        <v>850</v>
      </c>
      <c r="M187" s="172">
        <f>'Dodatkowa gwarancja'!$E$8</f>
        <v>14</v>
      </c>
      <c r="N187" s="173" t="s">
        <v>646</v>
      </c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  <c r="CL187" s="112"/>
      <c r="CM187" s="112"/>
      <c r="CN187" s="112"/>
      <c r="CO187" s="112"/>
      <c r="CP187" s="112"/>
      <c r="CQ187" s="112"/>
      <c r="CR187" s="112"/>
      <c r="CS187" s="112"/>
      <c r="CT187" s="112"/>
      <c r="CU187" s="112"/>
      <c r="CV187" s="112"/>
      <c r="CW187" s="112"/>
      <c r="CX187" s="112"/>
      <c r="CY187" s="112"/>
      <c r="CZ187" s="112"/>
      <c r="DA187" s="112"/>
      <c r="DB187" s="112"/>
      <c r="DC187" s="112"/>
      <c r="DD187" s="112"/>
      <c r="DE187" s="112"/>
      <c r="DF187" s="112"/>
      <c r="DG187" s="112"/>
      <c r="DH187" s="112"/>
      <c r="DI187" s="112"/>
      <c r="DJ187" s="112"/>
      <c r="DK187" s="112"/>
      <c r="DL187" s="112"/>
      <c r="DM187" s="112"/>
      <c r="DN187" s="112"/>
      <c r="DO187" s="112"/>
      <c r="DP187" s="112"/>
      <c r="DQ187" s="112"/>
      <c r="DR187" s="112"/>
      <c r="DS187" s="112"/>
      <c r="DT187" s="112"/>
      <c r="DU187" s="112"/>
      <c r="DV187" s="112"/>
      <c r="DW187" s="112"/>
      <c r="DX187" s="112"/>
      <c r="DY187" s="112"/>
      <c r="DZ187" s="112"/>
      <c r="EA187" s="112"/>
      <c r="EB187" s="112"/>
      <c r="EC187" s="112"/>
      <c r="ED187" s="112"/>
      <c r="EE187" s="112"/>
      <c r="EF187" s="112"/>
      <c r="EG187" s="112"/>
      <c r="EH187" s="112"/>
      <c r="EI187" s="112"/>
      <c r="EJ187" s="112"/>
      <c r="EK187" s="112"/>
      <c r="EL187" s="112"/>
      <c r="EM187" s="112"/>
      <c r="EN187" s="112"/>
      <c r="EO187" s="112"/>
      <c r="EP187" s="112"/>
      <c r="EQ187" s="112"/>
      <c r="ER187" s="112"/>
      <c r="ES187" s="112"/>
      <c r="ET187" s="112"/>
      <c r="EU187" s="112"/>
      <c r="EV187" s="112"/>
      <c r="EW187" s="112"/>
      <c r="EX187" s="112"/>
      <c r="EY187" s="112"/>
    </row>
    <row r="188" spans="1:167" s="113" customFormat="1" ht="51" customHeight="1" x14ac:dyDescent="0.15">
      <c r="A188" s="148"/>
      <c r="B188" s="195" t="s">
        <v>311</v>
      </c>
      <c r="C188" s="195" t="s">
        <v>312</v>
      </c>
      <c r="D188" s="207" t="s">
        <v>313</v>
      </c>
      <c r="E188" s="232">
        <v>1068</v>
      </c>
      <c r="F188" s="196">
        <f>VLOOKUP(B188,'Fire EN 54'!$D$5:$J$496,7,0)</f>
        <v>1175</v>
      </c>
      <c r="G188" s="196">
        <f t="shared" si="5"/>
        <v>107</v>
      </c>
      <c r="H188" s="232" t="s">
        <v>708</v>
      </c>
      <c r="I188" s="208">
        <v>1</v>
      </c>
      <c r="J188" s="208"/>
      <c r="K188" s="208"/>
      <c r="L188" s="171" t="s">
        <v>850</v>
      </c>
      <c r="M188" s="172">
        <f>'Dodatkowa gwarancja'!$E$8</f>
        <v>14</v>
      </c>
      <c r="N188" s="173" t="s">
        <v>646</v>
      </c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  <c r="CL188" s="112"/>
      <c r="CM188" s="112"/>
      <c r="CN188" s="112"/>
      <c r="CO188" s="112"/>
      <c r="CP188" s="112"/>
      <c r="CQ188" s="112"/>
      <c r="CR188" s="112"/>
      <c r="CS188" s="112"/>
      <c r="CT188" s="112"/>
      <c r="CU188" s="112"/>
      <c r="CV188" s="112"/>
      <c r="CW188" s="112"/>
      <c r="CX188" s="112"/>
      <c r="CY188" s="112"/>
      <c r="CZ188" s="112"/>
      <c r="DA188" s="112"/>
      <c r="DB188" s="112"/>
      <c r="DC188" s="112"/>
      <c r="DD188" s="112"/>
      <c r="DE188" s="112"/>
      <c r="DF188" s="112"/>
      <c r="DG188" s="112"/>
      <c r="DH188" s="112"/>
      <c r="DI188" s="112"/>
      <c r="DJ188" s="112"/>
      <c r="DK188" s="112"/>
      <c r="DL188" s="112"/>
      <c r="DM188" s="112"/>
      <c r="DN188" s="112"/>
      <c r="DO188" s="112"/>
      <c r="DP188" s="112"/>
      <c r="DQ188" s="112"/>
      <c r="DR188" s="112"/>
      <c r="DS188" s="112"/>
      <c r="DT188" s="112"/>
      <c r="DU188" s="112"/>
      <c r="DV188" s="112"/>
      <c r="DW188" s="112"/>
      <c r="DX188" s="112"/>
      <c r="DY188" s="112"/>
      <c r="DZ188" s="112"/>
      <c r="EA188" s="112"/>
      <c r="EB188" s="112"/>
      <c r="EC188" s="112"/>
      <c r="ED188" s="112"/>
      <c r="EE188" s="112"/>
      <c r="EF188" s="112"/>
      <c r="EG188" s="112"/>
      <c r="EH188" s="112"/>
      <c r="EI188" s="112"/>
      <c r="EJ188" s="112"/>
      <c r="EK188" s="112"/>
      <c r="EL188" s="112"/>
      <c r="EM188" s="112"/>
      <c r="EN188" s="112"/>
      <c r="EO188" s="112"/>
      <c r="EP188" s="112"/>
      <c r="EQ188" s="112"/>
      <c r="ER188" s="112"/>
      <c r="ES188" s="112"/>
      <c r="ET188" s="112"/>
      <c r="EU188" s="112"/>
      <c r="EV188" s="112"/>
      <c r="EW188" s="112"/>
      <c r="EX188" s="112"/>
      <c r="EY188" s="112"/>
    </row>
    <row r="189" spans="1:167" s="113" customFormat="1" ht="51" customHeight="1" x14ac:dyDescent="0.15">
      <c r="A189" s="148"/>
      <c r="B189" s="195" t="s">
        <v>314</v>
      </c>
      <c r="C189" s="195" t="s">
        <v>315</v>
      </c>
      <c r="D189" s="207" t="s">
        <v>316</v>
      </c>
      <c r="E189" s="232">
        <v>851</v>
      </c>
      <c r="F189" s="196">
        <f>VLOOKUP(B189,'Fire EN 54'!$D$5:$J$496,7,0)</f>
        <v>936</v>
      </c>
      <c r="G189" s="196">
        <f t="shared" si="5"/>
        <v>85</v>
      </c>
      <c r="H189" s="232" t="s">
        <v>708</v>
      </c>
      <c r="I189" s="208">
        <v>1</v>
      </c>
      <c r="J189" s="208"/>
      <c r="K189" s="208"/>
      <c r="L189" s="171" t="s">
        <v>850</v>
      </c>
      <c r="M189" s="172">
        <f>'Dodatkowa gwarancja'!$E$8</f>
        <v>14</v>
      </c>
      <c r="N189" s="173" t="s">
        <v>646</v>
      </c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  <c r="CL189" s="112"/>
      <c r="CM189" s="112"/>
      <c r="CN189" s="112"/>
      <c r="CO189" s="112"/>
      <c r="CP189" s="112"/>
      <c r="CQ189" s="112"/>
      <c r="CR189" s="112"/>
      <c r="CS189" s="112"/>
      <c r="CT189" s="112"/>
      <c r="CU189" s="112"/>
      <c r="CV189" s="112"/>
      <c r="CW189" s="112"/>
      <c r="CX189" s="112"/>
      <c r="CY189" s="112"/>
      <c r="CZ189" s="112"/>
      <c r="DA189" s="112"/>
      <c r="DB189" s="112"/>
      <c r="DC189" s="112"/>
      <c r="DD189" s="112"/>
      <c r="DE189" s="112"/>
      <c r="DF189" s="112"/>
      <c r="DG189" s="112"/>
      <c r="DH189" s="112"/>
      <c r="DI189" s="112"/>
      <c r="DJ189" s="112"/>
      <c r="DK189" s="112"/>
      <c r="DL189" s="112"/>
      <c r="DM189" s="112"/>
      <c r="DN189" s="112"/>
      <c r="DO189" s="112"/>
      <c r="DP189" s="112"/>
      <c r="DQ189" s="112"/>
      <c r="DR189" s="112"/>
      <c r="DS189" s="112"/>
      <c r="DT189" s="112"/>
      <c r="DU189" s="112"/>
      <c r="DV189" s="112"/>
      <c r="DW189" s="112"/>
      <c r="DX189" s="112"/>
      <c r="DY189" s="112"/>
      <c r="DZ189" s="112"/>
      <c r="EA189" s="112"/>
      <c r="EB189" s="112"/>
      <c r="EC189" s="112"/>
      <c r="ED189" s="112"/>
      <c r="EE189" s="112"/>
      <c r="EF189" s="112"/>
      <c r="EG189" s="112"/>
      <c r="EH189" s="112"/>
      <c r="EI189" s="112"/>
      <c r="EJ189" s="112"/>
      <c r="EK189" s="112"/>
      <c r="EL189" s="112"/>
      <c r="EM189" s="112"/>
      <c r="EN189" s="112"/>
      <c r="EO189" s="112"/>
      <c r="EP189" s="112"/>
      <c r="EQ189" s="112"/>
      <c r="ER189" s="112"/>
      <c r="ES189" s="112"/>
      <c r="ET189" s="112"/>
      <c r="EU189" s="112"/>
      <c r="EV189" s="112"/>
      <c r="EW189" s="112"/>
      <c r="EX189" s="112"/>
      <c r="EY189" s="112"/>
    </row>
    <row r="190" spans="1:167" s="113" customFormat="1" ht="51" customHeight="1" x14ac:dyDescent="0.15">
      <c r="A190" s="148"/>
      <c r="B190" s="277" t="s">
        <v>317</v>
      </c>
      <c r="C190" s="277" t="s">
        <v>318</v>
      </c>
      <c r="D190" s="207" t="s">
        <v>664</v>
      </c>
      <c r="E190" s="232">
        <v>725</v>
      </c>
      <c r="F190" s="196">
        <f>VLOOKUP(B190,'Fire EN 54'!$D$5:$J$496,7,0)</f>
        <v>797</v>
      </c>
      <c r="G190" s="196">
        <f t="shared" si="5"/>
        <v>72</v>
      </c>
      <c r="H190" s="232" t="s">
        <v>708</v>
      </c>
      <c r="I190" s="208" t="s">
        <v>3</v>
      </c>
      <c r="J190" s="208"/>
      <c r="K190" s="208"/>
      <c r="L190" s="171" t="s">
        <v>850</v>
      </c>
      <c r="M190" s="172">
        <f>'Dodatkowa gwarancja'!$E$8</f>
        <v>14</v>
      </c>
      <c r="N190" s="173" t="s">
        <v>646</v>
      </c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  <c r="CL190" s="112"/>
      <c r="CM190" s="112"/>
      <c r="CN190" s="112"/>
      <c r="CO190" s="112"/>
      <c r="CP190" s="112"/>
      <c r="CQ190" s="112"/>
      <c r="CR190" s="112"/>
      <c r="CS190" s="112"/>
      <c r="CT190" s="112"/>
      <c r="CU190" s="112"/>
      <c r="CV190" s="112"/>
      <c r="CW190" s="112"/>
      <c r="CX190" s="112"/>
      <c r="CY190" s="112"/>
      <c r="CZ190" s="112"/>
      <c r="DA190" s="112"/>
      <c r="DB190" s="112"/>
      <c r="DC190" s="112"/>
      <c r="DD190" s="112"/>
      <c r="DE190" s="112"/>
      <c r="DF190" s="112"/>
      <c r="DG190" s="112"/>
      <c r="DH190" s="112"/>
      <c r="DI190" s="112"/>
      <c r="DJ190" s="112"/>
      <c r="DK190" s="112"/>
      <c r="DL190" s="112"/>
      <c r="DM190" s="112"/>
      <c r="DN190" s="112"/>
      <c r="DO190" s="112"/>
      <c r="DP190" s="112"/>
      <c r="DQ190" s="112"/>
      <c r="DR190" s="112"/>
      <c r="DS190" s="112"/>
      <c r="DT190" s="112"/>
      <c r="DU190" s="112"/>
      <c r="DV190" s="112"/>
      <c r="DW190" s="112"/>
      <c r="DX190" s="112"/>
      <c r="DY190" s="112"/>
      <c r="DZ190" s="112"/>
      <c r="EA190" s="112"/>
      <c r="EB190" s="112"/>
      <c r="EC190" s="112"/>
      <c r="ED190" s="112"/>
      <c r="EE190" s="112"/>
      <c r="EF190" s="112"/>
      <c r="EG190" s="112"/>
      <c r="EH190" s="112"/>
      <c r="EI190" s="112"/>
      <c r="EJ190" s="112"/>
      <c r="EK190" s="112"/>
      <c r="EL190" s="112"/>
      <c r="EM190" s="112"/>
      <c r="EN190" s="112"/>
      <c r="EO190" s="112"/>
      <c r="EP190" s="112"/>
      <c r="EQ190" s="112"/>
      <c r="ER190" s="112"/>
      <c r="ES190" s="112"/>
      <c r="ET190" s="112"/>
      <c r="EU190" s="112"/>
      <c r="EV190" s="112"/>
      <c r="EW190" s="112"/>
      <c r="EX190" s="112"/>
      <c r="EY190" s="112"/>
    </row>
    <row r="191" spans="1:167" s="115" customFormat="1" ht="51" customHeight="1" x14ac:dyDescent="0.15">
      <c r="A191" s="149"/>
      <c r="B191" s="210" t="s">
        <v>319</v>
      </c>
      <c r="C191" s="210" t="s">
        <v>320</v>
      </c>
      <c r="D191" s="207" t="s">
        <v>321</v>
      </c>
      <c r="E191" s="232">
        <v>28</v>
      </c>
      <c r="F191" s="196">
        <f>VLOOKUP(B191,'Fire EN 54'!$D$5:$J$496,7,0)</f>
        <v>30</v>
      </c>
      <c r="G191" s="196">
        <f t="shared" si="5"/>
        <v>2</v>
      </c>
      <c r="H191" s="232" t="s">
        <v>708</v>
      </c>
      <c r="I191" s="171" t="s">
        <v>3</v>
      </c>
      <c r="J191" s="171"/>
      <c r="K191" s="171"/>
      <c r="L191" s="171" t="s">
        <v>884</v>
      </c>
      <c r="M191" s="171" t="s">
        <v>615</v>
      </c>
      <c r="N191" s="236" t="s">
        <v>646</v>
      </c>
    </row>
    <row r="192" spans="1:167" s="115" customFormat="1" ht="51" customHeight="1" x14ac:dyDescent="0.15">
      <c r="A192" s="149"/>
      <c r="B192" s="210" t="s">
        <v>322</v>
      </c>
      <c r="C192" s="210" t="s">
        <v>323</v>
      </c>
      <c r="D192" s="207" t="s">
        <v>665</v>
      </c>
      <c r="E192" s="232">
        <v>83</v>
      </c>
      <c r="F192" s="196">
        <f>VLOOKUP(B192,'Fire EN 54'!$D$5:$J$496,7,0)</f>
        <v>91</v>
      </c>
      <c r="G192" s="196">
        <f t="shared" si="5"/>
        <v>8</v>
      </c>
      <c r="H192" s="232" t="s">
        <v>708</v>
      </c>
      <c r="I192" s="171">
        <v>1</v>
      </c>
      <c r="J192" s="171"/>
      <c r="K192" s="171"/>
      <c r="L192" s="171" t="s">
        <v>884</v>
      </c>
      <c r="M192" s="171" t="s">
        <v>615</v>
      </c>
      <c r="N192" s="236" t="s">
        <v>646</v>
      </c>
    </row>
    <row r="193" spans="1:26" s="115" customFormat="1" ht="51" customHeight="1" x14ac:dyDescent="0.15">
      <c r="A193" s="149"/>
      <c r="B193" s="244" t="s">
        <v>325</v>
      </c>
      <c r="C193" s="244" t="s">
        <v>324</v>
      </c>
      <c r="D193" s="207" t="s">
        <v>666</v>
      </c>
      <c r="E193" s="232">
        <v>322</v>
      </c>
      <c r="F193" s="196">
        <f>VLOOKUP(B193,'Fire EN 54'!$D$5:$J$496,7,0)</f>
        <v>354</v>
      </c>
      <c r="G193" s="196">
        <f t="shared" si="5"/>
        <v>32</v>
      </c>
      <c r="H193" s="232" t="s">
        <v>708</v>
      </c>
      <c r="I193" s="171" t="s">
        <v>3</v>
      </c>
      <c r="J193" s="171"/>
      <c r="K193" s="171"/>
      <c r="L193" s="171" t="s">
        <v>850</v>
      </c>
      <c r="M193" s="172">
        <f>'Dodatkowa gwarancja'!$E$8</f>
        <v>14</v>
      </c>
      <c r="N193" s="236" t="s">
        <v>646</v>
      </c>
    </row>
    <row r="194" spans="1:26" s="115" customFormat="1" ht="51" customHeight="1" x14ac:dyDescent="0.15">
      <c r="A194" s="149"/>
      <c r="B194" s="244" t="s">
        <v>327</v>
      </c>
      <c r="C194" s="244" t="s">
        <v>326</v>
      </c>
      <c r="D194" s="207" t="s">
        <v>667</v>
      </c>
      <c r="E194" s="232">
        <v>644</v>
      </c>
      <c r="F194" s="196">
        <f>VLOOKUP(B194,'Fire EN 54'!$D$5:$J$496,7,0)</f>
        <v>709</v>
      </c>
      <c r="G194" s="196">
        <f t="shared" si="5"/>
        <v>65</v>
      </c>
      <c r="H194" s="232" t="s">
        <v>708</v>
      </c>
      <c r="I194" s="171" t="s">
        <v>3</v>
      </c>
      <c r="J194" s="171"/>
      <c r="K194" s="171"/>
      <c r="L194" s="171" t="s">
        <v>850</v>
      </c>
      <c r="M194" s="172">
        <f>'Dodatkowa gwarancja'!$E$8</f>
        <v>14</v>
      </c>
      <c r="N194" s="236" t="s">
        <v>646</v>
      </c>
    </row>
    <row r="195" spans="1:26" s="115" customFormat="1" ht="51" customHeight="1" x14ac:dyDescent="0.15">
      <c r="A195" s="149"/>
      <c r="B195" s="244" t="s">
        <v>329</v>
      </c>
      <c r="C195" s="244" t="s">
        <v>328</v>
      </c>
      <c r="D195" s="207" t="s">
        <v>330</v>
      </c>
      <c r="E195" s="232">
        <v>591</v>
      </c>
      <c r="F195" s="196">
        <f>VLOOKUP(B195,'Fire EN 54'!$D$5:$J$496,7,0)</f>
        <v>650</v>
      </c>
      <c r="G195" s="196">
        <f t="shared" si="5"/>
        <v>59</v>
      </c>
      <c r="H195" s="232" t="s">
        <v>708</v>
      </c>
      <c r="I195" s="171" t="s">
        <v>3</v>
      </c>
      <c r="J195" s="171"/>
      <c r="K195" s="171"/>
      <c r="L195" s="171" t="s">
        <v>850</v>
      </c>
      <c r="M195" s="172">
        <f>'Dodatkowa gwarancja'!$E$8</f>
        <v>14</v>
      </c>
      <c r="N195" s="236" t="s">
        <v>646</v>
      </c>
    </row>
    <row r="196" spans="1:26" s="57" customFormat="1" ht="12.75" x14ac:dyDescent="0.15">
      <c r="A196" s="630" t="s">
        <v>331</v>
      </c>
      <c r="B196" s="631"/>
      <c r="C196" s="631"/>
      <c r="D196" s="631"/>
      <c r="E196" s="631"/>
      <c r="F196" s="631"/>
      <c r="G196" s="631"/>
      <c r="H196" s="631"/>
      <c r="I196" s="631"/>
      <c r="J196" s="631"/>
      <c r="K196" s="631"/>
      <c r="L196" s="631"/>
      <c r="M196" s="631"/>
      <c r="N196" s="632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</row>
    <row r="197" spans="1:26" s="57" customFormat="1" ht="11.25" x14ac:dyDescent="0.15">
      <c r="A197" s="104" t="s">
        <v>1020</v>
      </c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</row>
    <row r="198" spans="1:26" s="57" customFormat="1" ht="50.25" customHeight="1" x14ac:dyDescent="0.15">
      <c r="A198" s="166"/>
      <c r="B198" s="135" t="s">
        <v>1027</v>
      </c>
      <c r="C198" s="135" t="s">
        <v>1021</v>
      </c>
      <c r="D198" s="136" t="s">
        <v>1023</v>
      </c>
      <c r="E198" s="140">
        <v>1378</v>
      </c>
      <c r="F198" s="196">
        <f>VLOOKUP(B198,'Fire EN 54'!$D$5:$J$496,7,0)</f>
        <v>1447</v>
      </c>
      <c r="G198" s="196">
        <f t="shared" ref="G198:G243" si="6">F198-E198</f>
        <v>69</v>
      </c>
      <c r="H198" s="138" t="s">
        <v>708</v>
      </c>
      <c r="I198" s="87" t="s">
        <v>3</v>
      </c>
      <c r="J198" s="170" t="s">
        <v>1025</v>
      </c>
      <c r="K198" s="170"/>
      <c r="L198" s="85" t="s">
        <v>884</v>
      </c>
      <c r="M198" s="85" t="s">
        <v>615</v>
      </c>
      <c r="N198" s="88" t="s">
        <v>691</v>
      </c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</row>
    <row r="199" spans="1:26" s="57" customFormat="1" ht="41.25" customHeight="1" x14ac:dyDescent="0.2">
      <c r="A199" s="167"/>
      <c r="B199" s="135" t="s">
        <v>1028</v>
      </c>
      <c r="C199" s="135" t="s">
        <v>1022</v>
      </c>
      <c r="D199" s="136" t="s">
        <v>1024</v>
      </c>
      <c r="E199" s="140">
        <v>10969</v>
      </c>
      <c r="F199" s="196">
        <f>VLOOKUP(B199,'Fire EN 54'!$D$5:$J$496,7,0)</f>
        <v>11517</v>
      </c>
      <c r="G199" s="196">
        <f t="shared" si="6"/>
        <v>548</v>
      </c>
      <c r="H199" s="138" t="s">
        <v>708</v>
      </c>
      <c r="I199" s="87" t="s">
        <v>3</v>
      </c>
      <c r="J199" s="170" t="s">
        <v>1026</v>
      </c>
      <c r="K199" s="170"/>
      <c r="L199" s="85" t="s">
        <v>884</v>
      </c>
      <c r="M199" s="85" t="s">
        <v>615</v>
      </c>
      <c r="N199" s="88" t="s">
        <v>691</v>
      </c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</row>
    <row r="200" spans="1:26" s="61" customFormat="1" ht="10.5" customHeight="1" x14ac:dyDescent="0.15">
      <c r="A200" s="104" t="s">
        <v>332</v>
      </c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</row>
    <row r="201" spans="1:26" s="122" customFormat="1" ht="48" customHeight="1" x14ac:dyDescent="0.15">
      <c r="A201" s="126"/>
      <c r="B201" s="195" t="s">
        <v>333</v>
      </c>
      <c r="C201" s="195" t="s">
        <v>334</v>
      </c>
      <c r="D201" s="207" t="s">
        <v>335</v>
      </c>
      <c r="E201" s="232">
        <v>243</v>
      </c>
      <c r="F201" s="196">
        <f>VLOOKUP(B201,'Fire EN 54'!$D$5:$J$496,7,0)</f>
        <v>255</v>
      </c>
      <c r="G201" s="196">
        <f t="shared" si="6"/>
        <v>12</v>
      </c>
      <c r="H201" s="232" t="s">
        <v>708</v>
      </c>
      <c r="I201" s="171" t="s">
        <v>3</v>
      </c>
      <c r="J201" s="278"/>
      <c r="K201" s="245"/>
      <c r="L201" s="171" t="s">
        <v>884</v>
      </c>
      <c r="M201" s="171" t="s">
        <v>615</v>
      </c>
      <c r="N201" s="236" t="s">
        <v>692</v>
      </c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s="122" customFormat="1" ht="45.75" customHeight="1" x14ac:dyDescent="0.15">
      <c r="A202" s="126"/>
      <c r="B202" s="195" t="s">
        <v>336</v>
      </c>
      <c r="C202" s="195" t="s">
        <v>337</v>
      </c>
      <c r="D202" s="207" t="s">
        <v>338</v>
      </c>
      <c r="E202" s="232">
        <v>228</v>
      </c>
      <c r="F202" s="196">
        <f>VLOOKUP(B202,'Fire EN 54'!$D$5:$J$496,7,0)</f>
        <v>240</v>
      </c>
      <c r="G202" s="196">
        <f t="shared" si="6"/>
        <v>12</v>
      </c>
      <c r="H202" s="232" t="s">
        <v>708</v>
      </c>
      <c r="I202" s="171" t="s">
        <v>3</v>
      </c>
      <c r="J202" s="278"/>
      <c r="K202" s="245"/>
      <c r="L202" s="171" t="s">
        <v>884</v>
      </c>
      <c r="M202" s="171" t="s">
        <v>615</v>
      </c>
      <c r="N202" s="236" t="s">
        <v>692</v>
      </c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s="122" customFormat="1" ht="52.5" customHeight="1" x14ac:dyDescent="0.15">
      <c r="A203" s="126"/>
      <c r="B203" s="195" t="s">
        <v>339</v>
      </c>
      <c r="C203" s="195" t="s">
        <v>340</v>
      </c>
      <c r="D203" s="207" t="s">
        <v>341</v>
      </c>
      <c r="E203" s="232">
        <v>243</v>
      </c>
      <c r="F203" s="196">
        <f>VLOOKUP(B203,'Fire EN 54'!$D$5:$J$496,7,0)</f>
        <v>255</v>
      </c>
      <c r="G203" s="196">
        <f t="shared" si="6"/>
        <v>12</v>
      </c>
      <c r="H203" s="232" t="s">
        <v>708</v>
      </c>
      <c r="I203" s="171" t="s">
        <v>3</v>
      </c>
      <c r="J203" s="278"/>
      <c r="K203" s="245"/>
      <c r="L203" s="171" t="s">
        <v>884</v>
      </c>
      <c r="M203" s="171" t="s">
        <v>615</v>
      </c>
      <c r="N203" s="236" t="s">
        <v>692</v>
      </c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s="122" customFormat="1" ht="47.25" customHeight="1" x14ac:dyDescent="0.15">
      <c r="A204" s="126"/>
      <c r="B204" s="195" t="s">
        <v>342</v>
      </c>
      <c r="C204" s="195" t="s">
        <v>343</v>
      </c>
      <c r="D204" s="207" t="s">
        <v>344</v>
      </c>
      <c r="E204" s="232">
        <v>228</v>
      </c>
      <c r="F204" s="196">
        <f>VLOOKUP(B204,'Fire EN 54'!$D$5:$J$496,7,0)</f>
        <v>240</v>
      </c>
      <c r="G204" s="196">
        <f t="shared" si="6"/>
        <v>12</v>
      </c>
      <c r="H204" s="232" t="s">
        <v>708</v>
      </c>
      <c r="I204" s="171" t="s">
        <v>3</v>
      </c>
      <c r="J204" s="278"/>
      <c r="K204" s="245"/>
      <c r="L204" s="171" t="s">
        <v>884</v>
      </c>
      <c r="M204" s="171" t="s">
        <v>615</v>
      </c>
      <c r="N204" s="236" t="s">
        <v>692</v>
      </c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s="122" customFormat="1" ht="48" customHeight="1" x14ac:dyDescent="0.15">
      <c r="A205" s="126"/>
      <c r="B205" s="195" t="s">
        <v>345</v>
      </c>
      <c r="C205" s="195" t="s">
        <v>346</v>
      </c>
      <c r="D205" s="207" t="s">
        <v>347</v>
      </c>
      <c r="E205" s="232">
        <v>523</v>
      </c>
      <c r="F205" s="196">
        <f>VLOOKUP(B205,'Fire EN 54'!$D$5:$J$496,7,0)</f>
        <v>550</v>
      </c>
      <c r="G205" s="196">
        <f t="shared" si="6"/>
        <v>27</v>
      </c>
      <c r="H205" s="232" t="s">
        <v>708</v>
      </c>
      <c r="I205" s="171" t="s">
        <v>3</v>
      </c>
      <c r="J205" s="278"/>
      <c r="K205" s="245" t="s">
        <v>805</v>
      </c>
      <c r="L205" s="171" t="s">
        <v>884</v>
      </c>
      <c r="M205" s="171" t="s">
        <v>615</v>
      </c>
      <c r="N205" s="236" t="s">
        <v>692</v>
      </c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s="115" customFormat="1" ht="50.25" customHeight="1" x14ac:dyDescent="0.15">
      <c r="A206" s="114"/>
      <c r="B206" s="277" t="s">
        <v>348</v>
      </c>
      <c r="C206" s="277" t="s">
        <v>349</v>
      </c>
      <c r="D206" s="207" t="s">
        <v>809</v>
      </c>
      <c r="E206" s="232">
        <v>601</v>
      </c>
      <c r="F206" s="196">
        <f>VLOOKUP(B206,'Fire EN 54'!$D$5:$J$496,7,0)</f>
        <v>631</v>
      </c>
      <c r="G206" s="196">
        <f t="shared" si="6"/>
        <v>30</v>
      </c>
      <c r="H206" s="232" t="s">
        <v>708</v>
      </c>
      <c r="I206" s="171" t="s">
        <v>3</v>
      </c>
      <c r="J206" s="171"/>
      <c r="K206" s="171"/>
      <c r="L206" s="171" t="s">
        <v>884</v>
      </c>
      <c r="M206" s="171" t="s">
        <v>615</v>
      </c>
      <c r="N206" s="236" t="s">
        <v>692</v>
      </c>
    </row>
    <row r="207" spans="1:26" s="115" customFormat="1" ht="50.25" customHeight="1" x14ac:dyDescent="0.15">
      <c r="A207" s="114"/>
      <c r="B207" s="277" t="s">
        <v>1115</v>
      </c>
      <c r="C207" s="277" t="s">
        <v>1117</v>
      </c>
      <c r="D207" s="207" t="s">
        <v>1119</v>
      </c>
      <c r="E207" s="232">
        <v>2129</v>
      </c>
      <c r="F207" s="196">
        <f>VLOOKUP(B207,'Fire EN 54'!$D$5:$J$496,7,0)</f>
        <v>2235</v>
      </c>
      <c r="G207" s="196">
        <f t="shared" si="6"/>
        <v>106</v>
      </c>
      <c r="H207" s="232" t="s">
        <v>708</v>
      </c>
      <c r="I207" s="171" t="s">
        <v>3</v>
      </c>
      <c r="J207" s="171"/>
      <c r="K207" s="171"/>
      <c r="L207" s="171" t="s">
        <v>884</v>
      </c>
      <c r="M207" s="171" t="s">
        <v>615</v>
      </c>
      <c r="N207" s="236" t="s">
        <v>691</v>
      </c>
    </row>
    <row r="208" spans="1:26" s="115" customFormat="1" ht="50.25" customHeight="1" x14ac:dyDescent="0.15">
      <c r="A208" s="114"/>
      <c r="B208" s="277" t="s">
        <v>1116</v>
      </c>
      <c r="C208" s="277" t="s">
        <v>1118</v>
      </c>
      <c r="D208" s="207" t="s">
        <v>1120</v>
      </c>
      <c r="E208" s="232">
        <v>1327</v>
      </c>
      <c r="F208" s="196">
        <f>VLOOKUP(B208,'Fire EN 54'!$D$5:$J$496,7,0)</f>
        <v>1394</v>
      </c>
      <c r="G208" s="196">
        <f t="shared" si="6"/>
        <v>67</v>
      </c>
      <c r="H208" s="232" t="s">
        <v>708</v>
      </c>
      <c r="I208" s="171" t="s">
        <v>3</v>
      </c>
      <c r="J208" s="171"/>
      <c r="K208" s="171"/>
      <c r="L208" s="171" t="s">
        <v>884</v>
      </c>
      <c r="M208" s="171" t="s">
        <v>615</v>
      </c>
      <c r="N208" s="236" t="s">
        <v>691</v>
      </c>
    </row>
    <row r="209" spans="1:155" s="61" customFormat="1" ht="11.25" x14ac:dyDescent="0.15">
      <c r="A209" s="104" t="s">
        <v>350</v>
      </c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</row>
    <row r="210" spans="1:155" s="122" customFormat="1" ht="42.75" customHeight="1" x14ac:dyDescent="0.15">
      <c r="A210" s="56"/>
      <c r="B210" s="195" t="s">
        <v>351</v>
      </c>
      <c r="C210" s="195" t="s">
        <v>352</v>
      </c>
      <c r="D210" s="207" t="s">
        <v>353</v>
      </c>
      <c r="E210" s="232">
        <v>741</v>
      </c>
      <c r="F210" s="196">
        <f>VLOOKUP(B210,'Fire EN 54'!$D$5:$J$496,7,0)</f>
        <v>778</v>
      </c>
      <c r="G210" s="196">
        <f t="shared" si="6"/>
        <v>37</v>
      </c>
      <c r="H210" s="232" t="s">
        <v>708</v>
      </c>
      <c r="I210" s="197" t="s">
        <v>3</v>
      </c>
      <c r="J210" s="279" t="s">
        <v>749</v>
      </c>
      <c r="K210" s="279"/>
      <c r="L210" s="171" t="s">
        <v>884</v>
      </c>
      <c r="M210" s="171" t="s">
        <v>615</v>
      </c>
      <c r="N210" s="280" t="s">
        <v>692</v>
      </c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155" s="122" customFormat="1" ht="45.75" customHeight="1" x14ac:dyDescent="0.15">
      <c r="A211" s="56"/>
      <c r="B211" s="195" t="s">
        <v>354</v>
      </c>
      <c r="C211" s="195" t="s">
        <v>355</v>
      </c>
      <c r="D211" s="207" t="s">
        <v>356</v>
      </c>
      <c r="E211" s="232">
        <v>741</v>
      </c>
      <c r="F211" s="196">
        <f>VLOOKUP(B211,'Fire EN 54'!$D$5:$J$496,7,0)</f>
        <v>778</v>
      </c>
      <c r="G211" s="196">
        <f t="shared" si="6"/>
        <v>37</v>
      </c>
      <c r="H211" s="232" t="s">
        <v>708</v>
      </c>
      <c r="I211" s="197" t="s">
        <v>3</v>
      </c>
      <c r="J211" s="279" t="s">
        <v>749</v>
      </c>
      <c r="K211" s="279"/>
      <c r="L211" s="171" t="s">
        <v>884</v>
      </c>
      <c r="M211" s="171" t="s">
        <v>615</v>
      </c>
      <c r="N211" s="280" t="s">
        <v>692</v>
      </c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155" s="113" customFormat="1" ht="51" customHeight="1" x14ac:dyDescent="0.15">
      <c r="A212" s="144"/>
      <c r="B212" s="194" t="s">
        <v>357</v>
      </c>
      <c r="C212" s="195" t="s">
        <v>358</v>
      </c>
      <c r="D212" s="207" t="s">
        <v>359</v>
      </c>
      <c r="E212" s="232">
        <v>627</v>
      </c>
      <c r="F212" s="196">
        <f>VLOOKUP(B212,'Fire EN 54'!$D$5:$J$496,7,0)</f>
        <v>658</v>
      </c>
      <c r="G212" s="196">
        <f t="shared" si="6"/>
        <v>31</v>
      </c>
      <c r="H212" s="232" t="s">
        <v>708</v>
      </c>
      <c r="I212" s="171" t="s">
        <v>3</v>
      </c>
      <c r="J212" s="171"/>
      <c r="K212" s="171"/>
      <c r="L212" s="171" t="s">
        <v>884</v>
      </c>
      <c r="M212" s="171" t="s">
        <v>615</v>
      </c>
      <c r="N212" s="172" t="s">
        <v>646</v>
      </c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  <c r="EP212" s="112"/>
      <c r="EQ212" s="112"/>
      <c r="ER212" s="112"/>
      <c r="ES212" s="112"/>
      <c r="ET212" s="112"/>
      <c r="EU212" s="112"/>
      <c r="EV212" s="112"/>
      <c r="EW212" s="112"/>
      <c r="EX212" s="112"/>
      <c r="EY212" s="112"/>
    </row>
    <row r="213" spans="1:155" s="113" customFormat="1" ht="51" customHeight="1" x14ac:dyDescent="0.15">
      <c r="A213" s="144"/>
      <c r="B213" s="194" t="s">
        <v>360</v>
      </c>
      <c r="C213" s="195" t="s">
        <v>361</v>
      </c>
      <c r="D213" s="207" t="s">
        <v>362</v>
      </c>
      <c r="E213" s="232">
        <v>627</v>
      </c>
      <c r="F213" s="196">
        <f>VLOOKUP(B213,'Fire EN 54'!$D$5:$J$496,7,0)</f>
        <v>658</v>
      </c>
      <c r="G213" s="196">
        <f t="shared" si="6"/>
        <v>31</v>
      </c>
      <c r="H213" s="232" t="s">
        <v>708</v>
      </c>
      <c r="I213" s="171" t="s">
        <v>3</v>
      </c>
      <c r="J213" s="171"/>
      <c r="K213" s="171"/>
      <c r="L213" s="171" t="s">
        <v>884</v>
      </c>
      <c r="M213" s="171" t="s">
        <v>615</v>
      </c>
      <c r="N213" s="172" t="s">
        <v>646</v>
      </c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  <c r="EP213" s="112"/>
      <c r="EQ213" s="112"/>
      <c r="ER213" s="112"/>
      <c r="ES213" s="112"/>
      <c r="ET213" s="112"/>
      <c r="EU213" s="112"/>
      <c r="EV213" s="112"/>
      <c r="EW213" s="112"/>
      <c r="EX213" s="112"/>
      <c r="EY213" s="112"/>
    </row>
    <row r="214" spans="1:155" s="113" customFormat="1" ht="51" customHeight="1" x14ac:dyDescent="0.15">
      <c r="A214" s="144"/>
      <c r="B214" s="194" t="s">
        <v>363</v>
      </c>
      <c r="C214" s="195" t="s">
        <v>364</v>
      </c>
      <c r="D214" s="207" t="s">
        <v>365</v>
      </c>
      <c r="E214" s="232">
        <v>658</v>
      </c>
      <c r="F214" s="196">
        <f>VLOOKUP(B214,'Fire EN 54'!$D$5:$J$496,7,0)</f>
        <v>691</v>
      </c>
      <c r="G214" s="196">
        <f t="shared" si="6"/>
        <v>33</v>
      </c>
      <c r="H214" s="232" t="s">
        <v>708</v>
      </c>
      <c r="I214" s="171" t="s">
        <v>3</v>
      </c>
      <c r="J214" s="171"/>
      <c r="K214" s="171"/>
      <c r="L214" s="171" t="s">
        <v>884</v>
      </c>
      <c r="M214" s="171" t="s">
        <v>615</v>
      </c>
      <c r="N214" s="172" t="s">
        <v>646</v>
      </c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  <c r="CL214" s="112"/>
      <c r="CM214" s="112"/>
      <c r="CN214" s="112"/>
      <c r="CO214" s="112"/>
      <c r="CP214" s="112"/>
      <c r="CQ214" s="112"/>
      <c r="CR214" s="112"/>
      <c r="CS214" s="112"/>
      <c r="CT214" s="112"/>
      <c r="CU214" s="112"/>
      <c r="CV214" s="112"/>
      <c r="CW214" s="112"/>
      <c r="CX214" s="112"/>
      <c r="CY214" s="112"/>
      <c r="CZ214" s="112"/>
      <c r="DA214" s="112"/>
      <c r="DB214" s="112"/>
      <c r="DC214" s="112"/>
      <c r="DD214" s="112"/>
      <c r="DE214" s="112"/>
      <c r="DF214" s="112"/>
      <c r="DG214" s="112"/>
      <c r="DH214" s="112"/>
      <c r="DI214" s="112"/>
      <c r="DJ214" s="112"/>
      <c r="DK214" s="112"/>
      <c r="DL214" s="112"/>
      <c r="DM214" s="112"/>
      <c r="DN214" s="112"/>
      <c r="DO214" s="112"/>
      <c r="DP214" s="112"/>
      <c r="DQ214" s="112"/>
      <c r="DR214" s="112"/>
      <c r="DS214" s="112"/>
      <c r="DT214" s="112"/>
      <c r="DU214" s="112"/>
      <c r="DV214" s="112"/>
      <c r="DW214" s="112"/>
      <c r="DX214" s="112"/>
      <c r="DY214" s="112"/>
      <c r="DZ214" s="112"/>
      <c r="EA214" s="112"/>
      <c r="EB214" s="112"/>
      <c r="EC214" s="112"/>
      <c r="ED214" s="112"/>
      <c r="EE214" s="112"/>
      <c r="EF214" s="112"/>
      <c r="EG214" s="112"/>
      <c r="EH214" s="112"/>
      <c r="EI214" s="112"/>
      <c r="EJ214" s="112"/>
      <c r="EK214" s="112"/>
      <c r="EL214" s="112"/>
      <c r="EM214" s="112"/>
      <c r="EN214" s="112"/>
      <c r="EO214" s="112"/>
      <c r="EP214" s="112"/>
      <c r="EQ214" s="112"/>
      <c r="ER214" s="112"/>
      <c r="ES214" s="112"/>
      <c r="ET214" s="112"/>
      <c r="EU214" s="112"/>
      <c r="EV214" s="112"/>
      <c r="EW214" s="112"/>
      <c r="EX214" s="112"/>
      <c r="EY214" s="112"/>
    </row>
    <row r="215" spans="1:155" s="113" customFormat="1" ht="51" customHeight="1" x14ac:dyDescent="0.15">
      <c r="A215" s="144"/>
      <c r="B215" s="194" t="s">
        <v>366</v>
      </c>
      <c r="C215" s="195" t="s">
        <v>367</v>
      </c>
      <c r="D215" s="207" t="s">
        <v>368</v>
      </c>
      <c r="E215" s="232">
        <v>658</v>
      </c>
      <c r="F215" s="196">
        <f>VLOOKUP(B215,'Fire EN 54'!$D$5:$J$496,7,0)</f>
        <v>691</v>
      </c>
      <c r="G215" s="196">
        <f t="shared" si="6"/>
        <v>33</v>
      </c>
      <c r="H215" s="232" t="s">
        <v>708</v>
      </c>
      <c r="I215" s="171" t="s">
        <v>3</v>
      </c>
      <c r="J215" s="171"/>
      <c r="K215" s="171"/>
      <c r="L215" s="171" t="s">
        <v>884</v>
      </c>
      <c r="M215" s="171" t="s">
        <v>615</v>
      </c>
      <c r="N215" s="172" t="s">
        <v>646</v>
      </c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  <c r="CL215" s="112"/>
      <c r="CM215" s="112"/>
      <c r="CN215" s="112"/>
      <c r="CO215" s="112"/>
      <c r="CP215" s="112"/>
      <c r="CQ215" s="112"/>
      <c r="CR215" s="112"/>
      <c r="CS215" s="112"/>
      <c r="CT215" s="112"/>
      <c r="CU215" s="112"/>
      <c r="CV215" s="112"/>
      <c r="CW215" s="112"/>
      <c r="CX215" s="112"/>
      <c r="CY215" s="112"/>
      <c r="CZ215" s="112"/>
      <c r="DA215" s="112"/>
      <c r="DB215" s="112"/>
      <c r="DC215" s="112"/>
      <c r="DD215" s="112"/>
      <c r="DE215" s="112"/>
      <c r="DF215" s="112"/>
      <c r="DG215" s="112"/>
      <c r="DH215" s="112"/>
      <c r="DI215" s="112"/>
      <c r="DJ215" s="112"/>
      <c r="DK215" s="112"/>
      <c r="DL215" s="112"/>
      <c r="DM215" s="112"/>
      <c r="DN215" s="112"/>
      <c r="DO215" s="112"/>
      <c r="DP215" s="112"/>
      <c r="DQ215" s="112"/>
      <c r="DR215" s="112"/>
      <c r="DS215" s="112"/>
      <c r="DT215" s="112"/>
      <c r="DU215" s="112"/>
      <c r="DV215" s="112"/>
      <c r="DW215" s="112"/>
      <c r="DX215" s="112"/>
      <c r="DY215" s="112"/>
      <c r="DZ215" s="112"/>
      <c r="EA215" s="112"/>
      <c r="EB215" s="112"/>
      <c r="EC215" s="112"/>
      <c r="ED215" s="112"/>
      <c r="EE215" s="112"/>
      <c r="EF215" s="112"/>
      <c r="EG215" s="112"/>
      <c r="EH215" s="112"/>
      <c r="EI215" s="112"/>
      <c r="EJ215" s="112"/>
      <c r="EK215" s="112"/>
      <c r="EL215" s="112"/>
      <c r="EM215" s="112"/>
      <c r="EN215" s="112"/>
      <c r="EO215" s="112"/>
      <c r="EP215" s="112"/>
      <c r="EQ215" s="112"/>
      <c r="ER215" s="112"/>
      <c r="ES215" s="112"/>
      <c r="ET215" s="112"/>
      <c r="EU215" s="112"/>
      <c r="EV215" s="112"/>
      <c r="EW215" s="112"/>
      <c r="EX215" s="112"/>
      <c r="EY215" s="112"/>
    </row>
    <row r="216" spans="1:155" s="113" customFormat="1" ht="51" customHeight="1" x14ac:dyDescent="0.15">
      <c r="A216" s="144"/>
      <c r="B216" s="194" t="s">
        <v>369</v>
      </c>
      <c r="C216" s="195" t="s">
        <v>370</v>
      </c>
      <c r="D216" s="207" t="s">
        <v>371</v>
      </c>
      <c r="E216" s="232">
        <v>725</v>
      </c>
      <c r="F216" s="196">
        <f>VLOOKUP(B216,'Fire EN 54'!$D$5:$J$496,7,0)</f>
        <v>761</v>
      </c>
      <c r="G216" s="196">
        <f t="shared" si="6"/>
        <v>36</v>
      </c>
      <c r="H216" s="232" t="s">
        <v>708</v>
      </c>
      <c r="I216" s="171" t="s">
        <v>3</v>
      </c>
      <c r="J216" s="171"/>
      <c r="K216" s="171"/>
      <c r="L216" s="171" t="s">
        <v>884</v>
      </c>
      <c r="M216" s="171" t="s">
        <v>615</v>
      </c>
      <c r="N216" s="172" t="s">
        <v>646</v>
      </c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  <c r="CL216" s="112"/>
      <c r="CM216" s="112"/>
      <c r="CN216" s="112"/>
      <c r="CO216" s="112"/>
      <c r="CP216" s="112"/>
      <c r="CQ216" s="112"/>
      <c r="CR216" s="112"/>
      <c r="CS216" s="112"/>
      <c r="CT216" s="112"/>
      <c r="CU216" s="112"/>
      <c r="CV216" s="112"/>
      <c r="CW216" s="112"/>
      <c r="CX216" s="112"/>
      <c r="CY216" s="112"/>
      <c r="CZ216" s="112"/>
      <c r="DA216" s="112"/>
      <c r="DB216" s="112"/>
      <c r="DC216" s="112"/>
      <c r="DD216" s="112"/>
      <c r="DE216" s="112"/>
      <c r="DF216" s="112"/>
      <c r="DG216" s="112"/>
      <c r="DH216" s="112"/>
      <c r="DI216" s="112"/>
      <c r="DJ216" s="112"/>
      <c r="DK216" s="112"/>
      <c r="DL216" s="112"/>
      <c r="DM216" s="112"/>
      <c r="DN216" s="112"/>
      <c r="DO216" s="112"/>
      <c r="DP216" s="112"/>
      <c r="DQ216" s="112"/>
      <c r="DR216" s="112"/>
      <c r="DS216" s="112"/>
      <c r="DT216" s="112"/>
      <c r="DU216" s="112"/>
      <c r="DV216" s="112"/>
      <c r="DW216" s="112"/>
      <c r="DX216" s="112"/>
      <c r="DY216" s="112"/>
      <c r="DZ216" s="112"/>
      <c r="EA216" s="112"/>
      <c r="EB216" s="112"/>
      <c r="EC216" s="112"/>
      <c r="ED216" s="112"/>
      <c r="EE216" s="112"/>
      <c r="EF216" s="112"/>
      <c r="EG216" s="112"/>
      <c r="EH216" s="112"/>
      <c r="EI216" s="112"/>
      <c r="EJ216" s="112"/>
      <c r="EK216" s="112"/>
      <c r="EL216" s="112"/>
      <c r="EM216" s="112"/>
      <c r="EN216" s="112"/>
      <c r="EO216" s="112"/>
      <c r="EP216" s="112"/>
      <c r="EQ216" s="112"/>
      <c r="ER216" s="112"/>
      <c r="ES216" s="112"/>
      <c r="ET216" s="112"/>
      <c r="EU216" s="112"/>
      <c r="EV216" s="112"/>
      <c r="EW216" s="112"/>
      <c r="EX216" s="112"/>
      <c r="EY216" s="112"/>
    </row>
    <row r="217" spans="1:155" s="113" customFormat="1" ht="51" customHeight="1" x14ac:dyDescent="0.15">
      <c r="A217" s="144"/>
      <c r="B217" s="194" t="s">
        <v>372</v>
      </c>
      <c r="C217" s="281" t="s">
        <v>373</v>
      </c>
      <c r="D217" s="207" t="s">
        <v>734</v>
      </c>
      <c r="E217" s="232">
        <v>1315</v>
      </c>
      <c r="F217" s="196">
        <f>VLOOKUP(B217,'Fire EN 54'!$D$5:$J$496,7,0)</f>
        <v>1381</v>
      </c>
      <c r="G217" s="196">
        <f t="shared" si="6"/>
        <v>66</v>
      </c>
      <c r="H217" s="232" t="s">
        <v>708</v>
      </c>
      <c r="I217" s="171" t="s">
        <v>3</v>
      </c>
      <c r="J217" s="237" t="s">
        <v>740</v>
      </c>
      <c r="K217" s="237"/>
      <c r="L217" s="171" t="s">
        <v>884</v>
      </c>
      <c r="M217" s="171" t="s">
        <v>615</v>
      </c>
      <c r="N217" s="172" t="s">
        <v>692</v>
      </c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  <c r="CL217" s="112"/>
      <c r="CM217" s="112"/>
      <c r="CN217" s="112"/>
      <c r="CO217" s="112"/>
      <c r="CP217" s="112"/>
      <c r="CQ217" s="112"/>
      <c r="CR217" s="112"/>
      <c r="CS217" s="112"/>
      <c r="CT217" s="112"/>
      <c r="CU217" s="112"/>
      <c r="CV217" s="112"/>
      <c r="CW217" s="112"/>
      <c r="CX217" s="112"/>
      <c r="CY217" s="112"/>
      <c r="CZ217" s="112"/>
      <c r="DA217" s="112"/>
      <c r="DB217" s="112"/>
      <c r="DC217" s="112"/>
      <c r="DD217" s="112"/>
      <c r="DE217" s="112"/>
      <c r="DF217" s="112"/>
      <c r="DG217" s="112"/>
      <c r="DH217" s="112"/>
      <c r="DI217" s="112"/>
      <c r="DJ217" s="112"/>
      <c r="DK217" s="112"/>
      <c r="DL217" s="112"/>
      <c r="DM217" s="112"/>
      <c r="DN217" s="112"/>
      <c r="DO217" s="112"/>
      <c r="DP217" s="112"/>
      <c r="DQ217" s="112"/>
      <c r="DR217" s="112"/>
      <c r="DS217" s="112"/>
      <c r="DT217" s="112"/>
      <c r="DU217" s="112"/>
      <c r="DV217" s="112"/>
      <c r="DW217" s="112"/>
      <c r="DX217" s="112"/>
      <c r="DY217" s="112"/>
      <c r="DZ217" s="112"/>
      <c r="EA217" s="112"/>
      <c r="EB217" s="112"/>
      <c r="EC217" s="112"/>
      <c r="ED217" s="112"/>
      <c r="EE217" s="112"/>
      <c r="EF217" s="112"/>
      <c r="EG217" s="112"/>
      <c r="EH217" s="112"/>
      <c r="EI217" s="112"/>
      <c r="EJ217" s="112"/>
      <c r="EK217" s="112"/>
      <c r="EL217" s="112"/>
      <c r="EM217" s="112"/>
      <c r="EN217" s="112"/>
      <c r="EO217" s="112"/>
      <c r="EP217" s="112"/>
      <c r="EQ217" s="112"/>
      <c r="ER217" s="112"/>
      <c r="ES217" s="112"/>
      <c r="ET217" s="112"/>
      <c r="EU217" s="112"/>
      <c r="EV217" s="112"/>
      <c r="EW217" s="112"/>
      <c r="EX217" s="112"/>
      <c r="EY217" s="112"/>
    </row>
    <row r="218" spans="1:155" s="115" customFormat="1" ht="51" customHeight="1" x14ac:dyDescent="0.15">
      <c r="A218" s="56"/>
      <c r="B218" s="195" t="s">
        <v>374</v>
      </c>
      <c r="C218" s="195" t="s">
        <v>375</v>
      </c>
      <c r="D218" s="207" t="s">
        <v>735</v>
      </c>
      <c r="E218" s="232">
        <v>419</v>
      </c>
      <c r="F218" s="196">
        <f>VLOOKUP(B218,'Fire EN 54'!$D$5:$J$496,7,0)</f>
        <v>440</v>
      </c>
      <c r="G218" s="196">
        <f t="shared" si="6"/>
        <v>21</v>
      </c>
      <c r="H218" s="232" t="s">
        <v>708</v>
      </c>
      <c r="I218" s="208" t="s">
        <v>3</v>
      </c>
      <c r="J218" s="237" t="s">
        <v>741</v>
      </c>
      <c r="K218" s="237"/>
      <c r="L218" s="171" t="s">
        <v>884</v>
      </c>
      <c r="M218" s="171" t="s">
        <v>615</v>
      </c>
      <c r="N218" s="173" t="s">
        <v>692</v>
      </c>
    </row>
    <row r="219" spans="1:155" s="115" customFormat="1" ht="51" customHeight="1" x14ac:dyDescent="0.15">
      <c r="A219" s="56"/>
      <c r="B219" s="195" t="s">
        <v>376</v>
      </c>
      <c r="C219" s="195" t="s">
        <v>377</v>
      </c>
      <c r="D219" s="207" t="s">
        <v>736</v>
      </c>
      <c r="E219" s="232">
        <v>419</v>
      </c>
      <c r="F219" s="196">
        <f>VLOOKUP(B219,'Fire EN 54'!$D$5:$J$496,7,0)</f>
        <v>440</v>
      </c>
      <c r="G219" s="196">
        <f t="shared" si="6"/>
        <v>21</v>
      </c>
      <c r="H219" s="232" t="s">
        <v>708</v>
      </c>
      <c r="I219" s="208" t="s">
        <v>3</v>
      </c>
      <c r="J219" s="237" t="s">
        <v>742</v>
      </c>
      <c r="K219" s="237"/>
      <c r="L219" s="171" t="s">
        <v>884</v>
      </c>
      <c r="M219" s="171" t="s">
        <v>615</v>
      </c>
      <c r="N219" s="173" t="s">
        <v>692</v>
      </c>
    </row>
    <row r="220" spans="1:155" s="115" customFormat="1" ht="51" customHeight="1" x14ac:dyDescent="0.15">
      <c r="A220" s="56"/>
      <c r="B220" s="195" t="s">
        <v>378</v>
      </c>
      <c r="C220" s="195" t="s">
        <v>379</v>
      </c>
      <c r="D220" s="207" t="s">
        <v>737</v>
      </c>
      <c r="E220" s="232">
        <v>654</v>
      </c>
      <c r="F220" s="196">
        <f>VLOOKUP(B220,'Fire EN 54'!$D$5:$J$496,7,0)</f>
        <v>687</v>
      </c>
      <c r="G220" s="196">
        <f t="shared" si="6"/>
        <v>33</v>
      </c>
      <c r="H220" s="232" t="s">
        <v>708</v>
      </c>
      <c r="I220" s="208" t="s">
        <v>3</v>
      </c>
      <c r="J220" s="237" t="s">
        <v>742</v>
      </c>
      <c r="K220" s="237"/>
      <c r="L220" s="171" t="s">
        <v>884</v>
      </c>
      <c r="M220" s="171" t="s">
        <v>615</v>
      </c>
      <c r="N220" s="173" t="s">
        <v>692</v>
      </c>
    </row>
    <row r="221" spans="1:155" s="115" customFormat="1" ht="51" customHeight="1" x14ac:dyDescent="0.15">
      <c r="A221" s="56"/>
      <c r="B221" s="195" t="s">
        <v>380</v>
      </c>
      <c r="C221" s="195" t="s">
        <v>381</v>
      </c>
      <c r="D221" s="207" t="s">
        <v>382</v>
      </c>
      <c r="E221" s="232">
        <v>654</v>
      </c>
      <c r="F221" s="196">
        <f>VLOOKUP(B221,'Fire EN 54'!$D$5:$J$496,7,0)</f>
        <v>687</v>
      </c>
      <c r="G221" s="196">
        <f t="shared" si="6"/>
        <v>33</v>
      </c>
      <c r="H221" s="232" t="s">
        <v>708</v>
      </c>
      <c r="I221" s="208" t="s">
        <v>3</v>
      </c>
      <c r="J221" s="237" t="s">
        <v>742</v>
      </c>
      <c r="K221" s="237"/>
      <c r="L221" s="171" t="s">
        <v>884</v>
      </c>
      <c r="M221" s="171" t="s">
        <v>615</v>
      </c>
      <c r="N221" s="173" t="s">
        <v>692</v>
      </c>
    </row>
    <row r="222" spans="1:155" s="61" customFormat="1" ht="12.75" x14ac:dyDescent="0.2">
      <c r="A222" s="633" t="s">
        <v>383</v>
      </c>
      <c r="B222" s="634"/>
      <c r="C222" s="634"/>
      <c r="D222" s="634"/>
      <c r="E222" s="634"/>
      <c r="F222" s="634"/>
      <c r="G222" s="634"/>
      <c r="H222" s="634"/>
      <c r="I222" s="635"/>
      <c r="J222" s="635"/>
      <c r="K222" s="635"/>
      <c r="L222" s="635"/>
      <c r="M222" s="635"/>
      <c r="N222" s="636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</row>
    <row r="223" spans="1:155" s="115" customFormat="1" ht="51" customHeight="1" x14ac:dyDescent="0.15">
      <c r="A223" s="114"/>
      <c r="B223" s="210" t="s">
        <v>384</v>
      </c>
      <c r="C223" s="210" t="s">
        <v>385</v>
      </c>
      <c r="D223" s="202" t="s">
        <v>386</v>
      </c>
      <c r="E223" s="232">
        <v>294</v>
      </c>
      <c r="F223" s="196">
        <f>VLOOKUP(B223,'Fire EN 54'!$D$5:$J$496,7,0)</f>
        <v>308</v>
      </c>
      <c r="G223" s="196">
        <f t="shared" si="6"/>
        <v>14</v>
      </c>
      <c r="H223" s="232" t="s">
        <v>708</v>
      </c>
      <c r="I223" s="171" t="s">
        <v>3</v>
      </c>
      <c r="J223" s="171"/>
      <c r="K223" s="245" t="s">
        <v>805</v>
      </c>
      <c r="L223" s="171" t="s">
        <v>884</v>
      </c>
      <c r="M223" s="171" t="s">
        <v>615</v>
      </c>
      <c r="N223" s="172" t="s">
        <v>692</v>
      </c>
    </row>
    <row r="224" spans="1:155" s="115" customFormat="1" ht="51" customHeight="1" x14ac:dyDescent="0.15">
      <c r="A224" s="114"/>
      <c r="B224" s="210" t="s">
        <v>387</v>
      </c>
      <c r="C224" s="210" t="s">
        <v>388</v>
      </c>
      <c r="D224" s="202" t="s">
        <v>389</v>
      </c>
      <c r="E224" s="232">
        <v>294</v>
      </c>
      <c r="F224" s="196">
        <f>VLOOKUP(B224,'Fire EN 54'!$D$5:$J$496,7,0)</f>
        <v>308</v>
      </c>
      <c r="G224" s="196">
        <f t="shared" si="6"/>
        <v>14</v>
      </c>
      <c r="H224" s="232" t="s">
        <v>708</v>
      </c>
      <c r="I224" s="171" t="s">
        <v>3</v>
      </c>
      <c r="J224" s="171"/>
      <c r="K224" s="245" t="s">
        <v>805</v>
      </c>
      <c r="L224" s="171" t="s">
        <v>884</v>
      </c>
      <c r="M224" s="171" t="s">
        <v>615</v>
      </c>
      <c r="N224" s="172" t="s">
        <v>692</v>
      </c>
    </row>
    <row r="225" spans="1:167" s="115" customFormat="1" ht="51" customHeight="1" x14ac:dyDescent="0.15">
      <c r="A225" s="114"/>
      <c r="B225" s="277" t="s">
        <v>390</v>
      </c>
      <c r="C225" s="277" t="s">
        <v>391</v>
      </c>
      <c r="D225" s="202" t="s">
        <v>392</v>
      </c>
      <c r="E225" s="232">
        <v>413</v>
      </c>
      <c r="F225" s="196">
        <f>VLOOKUP(B225,'Fire EN 54'!$D$5:$J$496,7,0)</f>
        <v>434</v>
      </c>
      <c r="G225" s="196">
        <f t="shared" si="6"/>
        <v>21</v>
      </c>
      <c r="H225" s="232" t="s">
        <v>708</v>
      </c>
      <c r="I225" s="171" t="s">
        <v>3</v>
      </c>
      <c r="J225" s="171"/>
      <c r="K225" s="171"/>
      <c r="L225" s="171" t="s">
        <v>884</v>
      </c>
      <c r="M225" s="171" t="s">
        <v>615</v>
      </c>
      <c r="N225" s="172" t="s">
        <v>692</v>
      </c>
    </row>
    <row r="226" spans="1:167" s="115" customFormat="1" ht="51" customHeight="1" x14ac:dyDescent="0.15">
      <c r="A226" s="114"/>
      <c r="B226" s="244" t="s">
        <v>393</v>
      </c>
      <c r="C226" s="244" t="s">
        <v>394</v>
      </c>
      <c r="D226" s="202" t="s">
        <v>395</v>
      </c>
      <c r="E226" s="232">
        <v>413</v>
      </c>
      <c r="F226" s="196">
        <f>VLOOKUP(B226,'Fire EN 54'!$D$5:$J$496,7,0)</f>
        <v>434</v>
      </c>
      <c r="G226" s="196">
        <f t="shared" si="6"/>
        <v>21</v>
      </c>
      <c r="H226" s="232" t="s">
        <v>708</v>
      </c>
      <c r="I226" s="171" t="s">
        <v>3</v>
      </c>
      <c r="J226" s="171"/>
      <c r="K226" s="171"/>
      <c r="L226" s="171" t="s">
        <v>884</v>
      </c>
      <c r="M226" s="171" t="s">
        <v>615</v>
      </c>
      <c r="N226" s="172" t="s">
        <v>692</v>
      </c>
    </row>
    <row r="227" spans="1:167" s="115" customFormat="1" ht="51" customHeight="1" x14ac:dyDescent="0.15">
      <c r="A227" s="114"/>
      <c r="B227" s="244" t="s">
        <v>1127</v>
      </c>
      <c r="C227" s="244" t="s">
        <v>1128</v>
      </c>
      <c r="D227" s="202" t="s">
        <v>1129</v>
      </c>
      <c r="E227" s="232">
        <v>1477</v>
      </c>
      <c r="F227" s="196">
        <f>VLOOKUP(B227,'Fire EN 54'!$D$5:$J$496,7,0)</f>
        <v>1550</v>
      </c>
      <c r="G227" s="196">
        <f t="shared" si="6"/>
        <v>73</v>
      </c>
      <c r="H227" s="232" t="s">
        <v>708</v>
      </c>
      <c r="I227" s="171" t="s">
        <v>3</v>
      </c>
      <c r="J227" s="171"/>
      <c r="K227" s="237" t="s">
        <v>1130</v>
      </c>
      <c r="L227" s="171" t="s">
        <v>884</v>
      </c>
      <c r="M227" s="171" t="s">
        <v>615</v>
      </c>
      <c r="N227" s="172"/>
    </row>
    <row r="228" spans="1:167" s="57" customFormat="1" ht="11.25" x14ac:dyDescent="0.15">
      <c r="A228" s="104" t="s">
        <v>396</v>
      </c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</row>
    <row r="229" spans="1:167" s="115" customFormat="1" ht="51" customHeight="1" x14ac:dyDescent="0.15">
      <c r="A229" s="114"/>
      <c r="B229" s="195" t="s">
        <v>397</v>
      </c>
      <c r="C229" s="195" t="s">
        <v>398</v>
      </c>
      <c r="D229" s="207" t="s">
        <v>399</v>
      </c>
      <c r="E229" s="232">
        <v>526</v>
      </c>
      <c r="F229" s="196">
        <f>VLOOKUP(B229,'Fire EN 54'!$D$5:$J$496,7,0)</f>
        <v>552</v>
      </c>
      <c r="G229" s="196">
        <f t="shared" si="6"/>
        <v>26</v>
      </c>
      <c r="H229" s="232" t="s">
        <v>708</v>
      </c>
      <c r="I229" s="208" t="s">
        <v>3</v>
      </c>
      <c r="J229" s="208"/>
      <c r="K229" s="245" t="s">
        <v>805</v>
      </c>
      <c r="L229" s="245" t="s">
        <v>850</v>
      </c>
      <c r="M229" s="172">
        <f>'Dodatkowa gwarancja'!$E$8</f>
        <v>14</v>
      </c>
      <c r="N229" s="173" t="s">
        <v>646</v>
      </c>
    </row>
    <row r="230" spans="1:167" s="61" customFormat="1" ht="12.75" x14ac:dyDescent="0.15">
      <c r="A230" s="630" t="s">
        <v>400</v>
      </c>
      <c r="B230" s="631"/>
      <c r="C230" s="631"/>
      <c r="D230" s="631"/>
      <c r="E230" s="631"/>
      <c r="F230" s="631"/>
      <c r="G230" s="631"/>
      <c r="H230" s="631"/>
      <c r="I230" s="631"/>
      <c r="J230" s="631"/>
      <c r="K230" s="631"/>
      <c r="L230" s="631"/>
      <c r="M230" s="631"/>
      <c r="N230" s="632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</row>
    <row r="231" spans="1:167" s="122" customFormat="1" ht="51" customHeight="1" thickBot="1" x14ac:dyDescent="0.2">
      <c r="A231" s="117"/>
      <c r="B231" s="194" t="s">
        <v>401</v>
      </c>
      <c r="C231" s="194" t="s">
        <v>402</v>
      </c>
      <c r="D231" s="207" t="s">
        <v>403</v>
      </c>
      <c r="E231" s="198">
        <v>4375</v>
      </c>
      <c r="F231" s="196">
        <f>VLOOKUP(B231,'Fire EN 54'!$D$5:$J$496,7,0)</f>
        <v>4594</v>
      </c>
      <c r="G231" s="196">
        <f t="shared" si="6"/>
        <v>219</v>
      </c>
      <c r="H231" s="198" t="s">
        <v>708</v>
      </c>
      <c r="I231" s="171" t="s">
        <v>3</v>
      </c>
      <c r="J231" s="171"/>
      <c r="K231" s="171"/>
      <c r="L231" s="171" t="s">
        <v>884</v>
      </c>
      <c r="M231" s="171" t="s">
        <v>615</v>
      </c>
      <c r="N231" s="172" t="s">
        <v>692</v>
      </c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  <c r="DK231" s="121"/>
      <c r="DL231" s="121"/>
      <c r="DM231" s="121"/>
      <c r="DN231" s="121"/>
      <c r="DO231" s="121"/>
      <c r="DP231" s="121"/>
      <c r="DQ231" s="121"/>
      <c r="DR231" s="121"/>
      <c r="DS231" s="121"/>
      <c r="DT231" s="121"/>
      <c r="DU231" s="121"/>
      <c r="DV231" s="121"/>
      <c r="DW231" s="121"/>
      <c r="DX231" s="121"/>
      <c r="DY231" s="121"/>
      <c r="DZ231" s="121"/>
      <c r="EA231" s="121"/>
      <c r="EB231" s="121"/>
      <c r="EC231" s="121"/>
      <c r="ED231" s="121"/>
      <c r="EE231" s="121"/>
      <c r="EF231" s="121"/>
      <c r="EG231" s="121"/>
      <c r="EH231" s="121"/>
      <c r="EI231" s="121"/>
      <c r="EJ231" s="121"/>
      <c r="EK231" s="121"/>
      <c r="EL231" s="121"/>
      <c r="EM231" s="121"/>
      <c r="EN231" s="121"/>
      <c r="EO231" s="121"/>
      <c r="EP231" s="121"/>
      <c r="EQ231" s="121"/>
      <c r="ER231" s="121"/>
      <c r="ES231" s="121"/>
      <c r="ET231" s="121"/>
      <c r="EU231" s="121"/>
      <c r="EV231" s="121"/>
      <c r="EW231" s="121"/>
      <c r="EX231" s="121"/>
      <c r="EY231" s="121"/>
      <c r="EZ231" s="121"/>
      <c r="FA231" s="121"/>
      <c r="FB231" s="121"/>
      <c r="FC231" s="121"/>
      <c r="FD231" s="121"/>
      <c r="FE231" s="121"/>
      <c r="FF231" s="121"/>
      <c r="FG231" s="121"/>
      <c r="FH231" s="121"/>
      <c r="FI231" s="121"/>
      <c r="FJ231" s="121"/>
      <c r="FK231" s="121"/>
    </row>
    <row r="232" spans="1:167" s="118" customFormat="1" ht="51" customHeight="1" thickBot="1" x14ac:dyDescent="0.2">
      <c r="A232" s="117"/>
      <c r="B232" s="194" t="s">
        <v>404</v>
      </c>
      <c r="C232" s="194" t="s">
        <v>405</v>
      </c>
      <c r="D232" s="207" t="s">
        <v>406</v>
      </c>
      <c r="E232" s="198">
        <v>1942</v>
      </c>
      <c r="F232" s="196">
        <f>VLOOKUP(B232,'Fire EN 54'!$D$5:$J$496,7,0)</f>
        <v>2039</v>
      </c>
      <c r="G232" s="196">
        <f t="shared" si="6"/>
        <v>97</v>
      </c>
      <c r="H232" s="198" t="s">
        <v>708</v>
      </c>
      <c r="I232" s="171" t="s">
        <v>3</v>
      </c>
      <c r="J232" s="171"/>
      <c r="K232" s="171"/>
      <c r="L232" s="171" t="s">
        <v>884</v>
      </c>
      <c r="M232" s="171" t="s">
        <v>615</v>
      </c>
      <c r="N232" s="172" t="s">
        <v>692</v>
      </c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  <c r="DK232" s="121"/>
      <c r="DL232" s="121"/>
      <c r="DM232" s="121"/>
      <c r="DN232" s="121"/>
      <c r="DO232" s="121"/>
      <c r="DP232" s="121"/>
      <c r="DQ232" s="121"/>
      <c r="DR232" s="121"/>
      <c r="DS232" s="121"/>
      <c r="DT232" s="121"/>
      <c r="DU232" s="121"/>
      <c r="DV232" s="121"/>
      <c r="DW232" s="121"/>
      <c r="DX232" s="121"/>
      <c r="DY232" s="121"/>
      <c r="DZ232" s="121"/>
      <c r="EA232" s="121"/>
      <c r="EB232" s="121"/>
      <c r="EC232" s="121"/>
      <c r="ED232" s="121"/>
      <c r="EE232" s="121"/>
      <c r="EF232" s="121"/>
      <c r="EG232" s="121"/>
      <c r="EH232" s="121"/>
      <c r="EI232" s="121"/>
      <c r="EJ232" s="121"/>
      <c r="EK232" s="121"/>
      <c r="EL232" s="121"/>
      <c r="EM232" s="121"/>
      <c r="EN232" s="121"/>
      <c r="EO232" s="121"/>
      <c r="EP232" s="121"/>
      <c r="EQ232" s="121"/>
      <c r="ER232" s="121"/>
      <c r="ES232" s="121"/>
      <c r="ET232" s="121"/>
      <c r="EU232" s="121"/>
      <c r="EV232" s="121"/>
      <c r="EW232" s="121"/>
      <c r="EX232" s="121"/>
      <c r="EY232" s="121"/>
      <c r="EZ232" s="121"/>
      <c r="FA232" s="121"/>
      <c r="FB232" s="121"/>
      <c r="FC232" s="121"/>
      <c r="FD232" s="121"/>
      <c r="FE232" s="121"/>
      <c r="FF232" s="121"/>
      <c r="FG232" s="121"/>
      <c r="FH232" s="121"/>
      <c r="FI232" s="121"/>
      <c r="FJ232" s="121"/>
      <c r="FK232" s="121"/>
    </row>
    <row r="233" spans="1:167" s="122" customFormat="1" ht="51" customHeight="1" x14ac:dyDescent="0.15">
      <c r="A233" s="117"/>
      <c r="B233" s="194" t="s">
        <v>818</v>
      </c>
      <c r="C233" s="194" t="s">
        <v>407</v>
      </c>
      <c r="D233" s="207" t="s">
        <v>408</v>
      </c>
      <c r="E233" s="198">
        <v>7782</v>
      </c>
      <c r="F233" s="196">
        <f>VLOOKUP(B233,'Fire EN 54'!$D$5:$J$496,7,0)</f>
        <v>8171</v>
      </c>
      <c r="G233" s="196">
        <f t="shared" si="6"/>
        <v>389</v>
      </c>
      <c r="H233" s="198" t="s">
        <v>708</v>
      </c>
      <c r="I233" s="208" t="s">
        <v>3</v>
      </c>
      <c r="J233" s="208"/>
      <c r="K233" s="208"/>
      <c r="L233" s="171" t="s">
        <v>884</v>
      </c>
      <c r="M233" s="171" t="s">
        <v>615</v>
      </c>
      <c r="N233" s="172" t="s">
        <v>692</v>
      </c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  <c r="DK233" s="121"/>
      <c r="DL233" s="121"/>
      <c r="DM233" s="121"/>
      <c r="DN233" s="121"/>
      <c r="DO233" s="121"/>
      <c r="DP233" s="121"/>
      <c r="DQ233" s="121"/>
      <c r="DR233" s="121"/>
      <c r="DS233" s="121"/>
      <c r="DT233" s="121"/>
      <c r="DU233" s="121"/>
      <c r="DV233" s="121"/>
      <c r="DW233" s="121"/>
      <c r="DX233" s="121"/>
      <c r="DY233" s="121"/>
      <c r="DZ233" s="121"/>
      <c r="EA233" s="121"/>
      <c r="EB233" s="121"/>
      <c r="EC233" s="121"/>
      <c r="ED233" s="121"/>
      <c r="EE233" s="121"/>
      <c r="EF233" s="121"/>
      <c r="EG233" s="121"/>
      <c r="EH233" s="121"/>
      <c r="EI233" s="121"/>
      <c r="EJ233" s="121"/>
      <c r="EK233" s="121"/>
      <c r="EL233" s="121"/>
      <c r="EM233" s="121"/>
      <c r="EN233" s="121"/>
      <c r="EO233" s="121"/>
      <c r="EP233" s="121"/>
      <c r="EQ233" s="121"/>
      <c r="ER233" s="121"/>
      <c r="ES233" s="121"/>
      <c r="ET233" s="121"/>
      <c r="EU233" s="121"/>
      <c r="EV233" s="121"/>
      <c r="EW233" s="121"/>
      <c r="EX233" s="121"/>
      <c r="EY233" s="121"/>
      <c r="EZ233" s="121"/>
      <c r="FA233" s="121"/>
      <c r="FB233" s="121"/>
      <c r="FC233" s="121"/>
      <c r="FD233" s="121"/>
      <c r="FE233" s="121"/>
      <c r="FF233" s="121"/>
      <c r="FG233" s="121"/>
      <c r="FH233" s="121"/>
      <c r="FI233" s="121"/>
      <c r="FJ233" s="121"/>
      <c r="FK233" s="121"/>
    </row>
    <row r="234" spans="1:167" s="122" customFormat="1" ht="51" customHeight="1" x14ac:dyDescent="0.15">
      <c r="A234" s="145"/>
      <c r="B234" s="194" t="s">
        <v>821</v>
      </c>
      <c r="C234" s="194" t="s">
        <v>820</v>
      </c>
      <c r="D234" s="207" t="s">
        <v>819</v>
      </c>
      <c r="E234" s="198">
        <v>1582</v>
      </c>
      <c r="F234" s="196">
        <f>VLOOKUP(B234,'Fire EN 54'!$D$5:$J$496,7,0)</f>
        <v>1661</v>
      </c>
      <c r="G234" s="196">
        <f t="shared" si="6"/>
        <v>79</v>
      </c>
      <c r="H234" s="198" t="s">
        <v>708</v>
      </c>
      <c r="I234" s="208" t="s">
        <v>3</v>
      </c>
      <c r="J234" s="208"/>
      <c r="K234" s="208"/>
      <c r="L234" s="171" t="s">
        <v>884</v>
      </c>
      <c r="M234" s="171" t="s">
        <v>615</v>
      </c>
      <c r="N234" s="172" t="s">
        <v>692</v>
      </c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167" s="122" customFormat="1" ht="51" customHeight="1" x14ac:dyDescent="0.15">
      <c r="A235" s="117"/>
      <c r="B235" s="194" t="s">
        <v>409</v>
      </c>
      <c r="C235" s="194" t="s">
        <v>410</v>
      </c>
      <c r="D235" s="207" t="s">
        <v>411</v>
      </c>
      <c r="E235" s="198">
        <v>2185</v>
      </c>
      <c r="F235" s="196">
        <f>VLOOKUP(B235,'Fire EN 54'!$D$5:$J$496,7,0)</f>
        <v>2294</v>
      </c>
      <c r="G235" s="196">
        <f t="shared" si="6"/>
        <v>109</v>
      </c>
      <c r="H235" s="198" t="s">
        <v>708</v>
      </c>
      <c r="I235" s="208" t="s">
        <v>3</v>
      </c>
      <c r="J235" s="208"/>
      <c r="K235" s="208"/>
      <c r="L235" s="171" t="s">
        <v>884</v>
      </c>
      <c r="M235" s="171" t="s">
        <v>615</v>
      </c>
      <c r="N235" s="172" t="s">
        <v>692</v>
      </c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167" s="122" customFormat="1" ht="51" customHeight="1" x14ac:dyDescent="0.15">
      <c r="A236" s="117"/>
      <c r="B236" s="194" t="s">
        <v>803</v>
      </c>
      <c r="C236" s="194" t="s">
        <v>1029</v>
      </c>
      <c r="D236" s="207" t="s">
        <v>1030</v>
      </c>
      <c r="E236" s="198">
        <v>299</v>
      </c>
      <c r="F236" s="196">
        <f>VLOOKUP(B236,'Fire EN 54'!$D$5:$J$496,7,0)</f>
        <v>314</v>
      </c>
      <c r="G236" s="196">
        <f t="shared" si="6"/>
        <v>15</v>
      </c>
      <c r="H236" s="198" t="s">
        <v>708</v>
      </c>
      <c r="I236" s="208" t="s">
        <v>3</v>
      </c>
      <c r="J236" s="267" t="s">
        <v>806</v>
      </c>
      <c r="K236" s="208"/>
      <c r="L236" s="171" t="s">
        <v>884</v>
      </c>
      <c r="M236" s="171" t="s">
        <v>615</v>
      </c>
      <c r="N236" s="172" t="s">
        <v>692</v>
      </c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167" s="122" customFormat="1" ht="51" customHeight="1" x14ac:dyDescent="0.15">
      <c r="A237" s="117"/>
      <c r="B237" s="233" t="s">
        <v>412</v>
      </c>
      <c r="C237" s="233" t="s">
        <v>413</v>
      </c>
      <c r="D237" s="231" t="s">
        <v>414</v>
      </c>
      <c r="E237" s="215">
        <v>321</v>
      </c>
      <c r="F237" s="196">
        <f>VLOOKUP(B237,'Fire EN 54'!$D$5:$J$496,7,0)</f>
        <v>337</v>
      </c>
      <c r="G237" s="196">
        <f t="shared" si="6"/>
        <v>16</v>
      </c>
      <c r="H237" s="198" t="s">
        <v>708</v>
      </c>
      <c r="I237" s="208" t="s">
        <v>3</v>
      </c>
      <c r="J237" s="208"/>
      <c r="K237" s="208"/>
      <c r="L237" s="171" t="s">
        <v>884</v>
      </c>
      <c r="M237" s="171" t="s">
        <v>615</v>
      </c>
      <c r="N237" s="172" t="s">
        <v>692</v>
      </c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167" s="122" customFormat="1" ht="51" customHeight="1" x14ac:dyDescent="0.15">
      <c r="A238" s="117"/>
      <c r="B238" s="194" t="s">
        <v>415</v>
      </c>
      <c r="C238" s="194" t="s">
        <v>416</v>
      </c>
      <c r="D238" s="207" t="s">
        <v>417</v>
      </c>
      <c r="E238" s="198">
        <v>2915</v>
      </c>
      <c r="F238" s="196">
        <f>VLOOKUP(B238,'Fire EN 54'!$D$5:$J$496,7,0)</f>
        <v>3061</v>
      </c>
      <c r="G238" s="196">
        <f t="shared" si="6"/>
        <v>146</v>
      </c>
      <c r="H238" s="198" t="s">
        <v>708</v>
      </c>
      <c r="I238" s="208" t="s">
        <v>3</v>
      </c>
      <c r="J238" s="208"/>
      <c r="K238" s="208"/>
      <c r="L238" s="171" t="s">
        <v>884</v>
      </c>
      <c r="M238" s="171" t="s">
        <v>615</v>
      </c>
      <c r="N238" s="172" t="s">
        <v>692</v>
      </c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167" s="116" customFormat="1" ht="51" customHeight="1" x14ac:dyDescent="0.15">
      <c r="A239" s="114"/>
      <c r="B239" s="194" t="s">
        <v>418</v>
      </c>
      <c r="C239" s="217" t="s">
        <v>802</v>
      </c>
      <c r="D239" s="207" t="s">
        <v>668</v>
      </c>
      <c r="E239" s="232">
        <v>5349</v>
      </c>
      <c r="F239" s="196">
        <f>VLOOKUP(B239,'Fire EN 54'!$D$5:$J$496,7,0)</f>
        <v>5616</v>
      </c>
      <c r="G239" s="196">
        <f t="shared" si="6"/>
        <v>267</v>
      </c>
      <c r="H239" s="198" t="s">
        <v>708</v>
      </c>
      <c r="I239" s="208" t="s">
        <v>3</v>
      </c>
      <c r="J239" s="208"/>
      <c r="K239" s="208"/>
      <c r="L239" s="171" t="s">
        <v>884</v>
      </c>
      <c r="M239" s="171" t="s">
        <v>615</v>
      </c>
      <c r="N239" s="172" t="s">
        <v>692</v>
      </c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167" s="116" customFormat="1" ht="51" customHeight="1" x14ac:dyDescent="0.15">
      <c r="A240" s="114"/>
      <c r="B240" s="239" t="s">
        <v>669</v>
      </c>
      <c r="C240" s="217" t="s">
        <v>678</v>
      </c>
      <c r="D240" s="207" t="s">
        <v>670</v>
      </c>
      <c r="E240" s="232">
        <v>1114</v>
      </c>
      <c r="F240" s="196">
        <f>VLOOKUP(B240,'Fire EN 54'!$D$5:$J$496,7,0)</f>
        <v>1170</v>
      </c>
      <c r="G240" s="196">
        <f t="shared" si="6"/>
        <v>56</v>
      </c>
      <c r="H240" s="198" t="s">
        <v>708</v>
      </c>
      <c r="I240" s="208" t="s">
        <v>3</v>
      </c>
      <c r="J240" s="208"/>
      <c r="K240" s="208"/>
      <c r="L240" s="171" t="s">
        <v>884</v>
      </c>
      <c r="M240" s="171" t="s">
        <v>615</v>
      </c>
      <c r="N240" s="172" t="s">
        <v>692</v>
      </c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166" s="116" customFormat="1" ht="51" customHeight="1" x14ac:dyDescent="0.15">
      <c r="A241" s="114"/>
      <c r="B241" s="239" t="s">
        <v>671</v>
      </c>
      <c r="C241" s="217" t="s">
        <v>672</v>
      </c>
      <c r="D241" s="207" t="s">
        <v>673</v>
      </c>
      <c r="E241" s="232">
        <v>1455</v>
      </c>
      <c r="F241" s="196">
        <f>VLOOKUP(B241,'Fire EN 54'!$D$5:$J$496,7,0)</f>
        <v>1528</v>
      </c>
      <c r="G241" s="196">
        <f t="shared" si="6"/>
        <v>73</v>
      </c>
      <c r="H241" s="198" t="s">
        <v>708</v>
      </c>
      <c r="I241" s="208" t="s">
        <v>3</v>
      </c>
      <c r="J241" s="208"/>
      <c r="K241" s="208"/>
      <c r="L241" s="171" t="s">
        <v>884</v>
      </c>
      <c r="M241" s="171" t="s">
        <v>615</v>
      </c>
      <c r="N241" s="172" t="s">
        <v>692</v>
      </c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166" s="122" customFormat="1" ht="33.75" customHeight="1" x14ac:dyDescent="0.15">
      <c r="A242" s="117"/>
      <c r="B242" s="194" t="s">
        <v>419</v>
      </c>
      <c r="C242" s="194" t="s">
        <v>420</v>
      </c>
      <c r="D242" s="207" t="s">
        <v>421</v>
      </c>
      <c r="E242" s="232">
        <v>127</v>
      </c>
      <c r="F242" s="196">
        <f>VLOOKUP(B242,'Fire EN 54'!$D$5:$J$496,7,0)</f>
        <v>133</v>
      </c>
      <c r="G242" s="196">
        <f t="shared" si="6"/>
        <v>6</v>
      </c>
      <c r="H242" s="198" t="s">
        <v>708</v>
      </c>
      <c r="I242" s="208" t="s">
        <v>3</v>
      </c>
      <c r="J242" s="208"/>
      <c r="K242" s="208"/>
      <c r="L242" s="171" t="s">
        <v>884</v>
      </c>
      <c r="M242" s="171" t="s">
        <v>615</v>
      </c>
      <c r="N242" s="235" t="s">
        <v>692</v>
      </c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166" s="116" customFormat="1" ht="51" customHeight="1" x14ac:dyDescent="0.15">
      <c r="A243" s="114"/>
      <c r="B243" s="200" t="s">
        <v>422</v>
      </c>
      <c r="C243" s="200" t="s">
        <v>815</v>
      </c>
      <c r="D243" s="202" t="s">
        <v>712</v>
      </c>
      <c r="E243" s="232">
        <v>19983</v>
      </c>
      <c r="F243" s="196">
        <f>VLOOKUP(B243,'Fire EN 54'!$D$5:$J$496,7,0)</f>
        <v>20982</v>
      </c>
      <c r="G243" s="196">
        <f t="shared" si="6"/>
        <v>999</v>
      </c>
      <c r="H243" s="198" t="s">
        <v>708</v>
      </c>
      <c r="I243" s="171" t="s">
        <v>3</v>
      </c>
      <c r="J243" s="171"/>
      <c r="K243" s="171"/>
      <c r="L243" s="171" t="s">
        <v>884</v>
      </c>
      <c r="M243" s="171" t="s">
        <v>615</v>
      </c>
      <c r="N243" s="236" t="s">
        <v>692</v>
      </c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166" s="61" customFormat="1" ht="12.75" x14ac:dyDescent="0.15">
      <c r="A244" s="630" t="s">
        <v>423</v>
      </c>
      <c r="B244" s="631"/>
      <c r="C244" s="631"/>
      <c r="D244" s="631"/>
      <c r="E244" s="631"/>
      <c r="F244" s="631"/>
      <c r="G244" s="631"/>
      <c r="H244" s="631"/>
      <c r="I244" s="631"/>
      <c r="J244" s="631"/>
      <c r="K244" s="631"/>
      <c r="L244" s="631"/>
      <c r="M244" s="631"/>
      <c r="N244" s="632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</row>
    <row r="245" spans="1:166" s="64" customFormat="1" ht="11.25" x14ac:dyDescent="0.15">
      <c r="A245" s="104" t="s">
        <v>424</v>
      </c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  <c r="FI245" s="62"/>
      <c r="FJ245" s="62"/>
    </row>
    <row r="246" spans="1:166" s="64" customFormat="1" ht="36.75" customHeight="1" x14ac:dyDescent="0.15">
      <c r="A246" s="181"/>
      <c r="B246" s="194" t="s">
        <v>1073</v>
      </c>
      <c r="C246" s="194" t="s">
        <v>1072</v>
      </c>
      <c r="D246" s="231" t="s">
        <v>1074</v>
      </c>
      <c r="E246" s="198">
        <v>37800</v>
      </c>
      <c r="F246" s="196">
        <f>VLOOKUP(B246,'Fire EN 54'!$D$5:$J$496,7,0)</f>
        <v>39690</v>
      </c>
      <c r="G246" s="196">
        <f t="shared" ref="G246:G248" si="7">F246-E246</f>
        <v>1890</v>
      </c>
      <c r="H246" s="232" t="s">
        <v>708</v>
      </c>
      <c r="I246" s="282" t="s">
        <v>237</v>
      </c>
      <c r="J246" s="282"/>
      <c r="K246" s="283"/>
      <c r="L246" s="171" t="s">
        <v>884</v>
      </c>
      <c r="M246" s="171" t="s">
        <v>615</v>
      </c>
      <c r="N246" s="235" t="s">
        <v>696</v>
      </c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  <c r="FI246" s="62"/>
      <c r="FJ246" s="62"/>
    </row>
    <row r="247" spans="1:166" s="128" customFormat="1" ht="36" customHeight="1" x14ac:dyDescent="0.15">
      <c r="A247" s="182"/>
      <c r="B247" s="194" t="s">
        <v>1444</v>
      </c>
      <c r="C247" s="194" t="s">
        <v>425</v>
      </c>
      <c r="D247" s="231" t="s">
        <v>811</v>
      </c>
      <c r="E247" s="198">
        <v>20908</v>
      </c>
      <c r="F247" s="196">
        <f>VLOOKUP(B247,'Fire EN 54'!$D$5:$J$496,7,0)</f>
        <v>21954</v>
      </c>
      <c r="G247" s="196">
        <f t="shared" si="7"/>
        <v>1046</v>
      </c>
      <c r="H247" s="232" t="s">
        <v>708</v>
      </c>
      <c r="I247" s="282" t="s">
        <v>237</v>
      </c>
      <c r="J247" s="282"/>
      <c r="K247" s="283"/>
      <c r="L247" s="171" t="s">
        <v>884</v>
      </c>
      <c r="M247" s="171" t="s">
        <v>615</v>
      </c>
      <c r="N247" s="235" t="s">
        <v>696</v>
      </c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  <c r="BE247" s="127"/>
      <c r="BF247" s="127"/>
      <c r="BG247" s="127"/>
      <c r="BH247" s="127"/>
      <c r="BI247" s="127"/>
      <c r="BJ247" s="127"/>
      <c r="BK247" s="127"/>
      <c r="BL247" s="127"/>
      <c r="BM247" s="127"/>
      <c r="BN247" s="127"/>
      <c r="BO247" s="127"/>
      <c r="BP247" s="127"/>
      <c r="BQ247" s="127"/>
      <c r="BR247" s="127"/>
      <c r="BS247" s="127"/>
      <c r="BT247" s="127"/>
      <c r="BU247" s="127"/>
      <c r="BV247" s="127"/>
      <c r="BW247" s="127"/>
      <c r="BX247" s="127"/>
      <c r="BY247" s="127"/>
      <c r="BZ247" s="127"/>
      <c r="CA247" s="127"/>
      <c r="CB247" s="127"/>
      <c r="CC247" s="127"/>
      <c r="CD247" s="127"/>
      <c r="CE247" s="127"/>
      <c r="CF247" s="127"/>
      <c r="CG247" s="127"/>
      <c r="CH247" s="127"/>
      <c r="CI247" s="127"/>
      <c r="CJ247" s="127"/>
      <c r="CK247" s="127"/>
      <c r="CL247" s="127"/>
      <c r="CM247" s="127"/>
      <c r="CN247" s="127"/>
      <c r="CO247" s="127"/>
      <c r="CP247" s="127"/>
      <c r="CQ247" s="127"/>
      <c r="CR247" s="127"/>
      <c r="CS247" s="127"/>
      <c r="CT247" s="127"/>
      <c r="CU247" s="127"/>
      <c r="CV247" s="127"/>
      <c r="CW247" s="127"/>
      <c r="CX247" s="127"/>
      <c r="CY247" s="127"/>
      <c r="CZ247" s="127"/>
      <c r="DA247" s="127"/>
      <c r="DB247" s="127"/>
      <c r="DC247" s="127"/>
      <c r="DD247" s="127"/>
      <c r="DE247" s="127"/>
      <c r="DF247" s="127"/>
      <c r="DG247" s="127"/>
      <c r="DH247" s="127"/>
      <c r="DI247" s="127"/>
      <c r="DJ247" s="127"/>
      <c r="DK247" s="127"/>
      <c r="DL247" s="127"/>
      <c r="DM247" s="127"/>
      <c r="DN247" s="127"/>
      <c r="DO247" s="127"/>
      <c r="DP247" s="127"/>
      <c r="DQ247" s="127"/>
      <c r="DR247" s="127"/>
      <c r="DS247" s="127"/>
      <c r="DT247" s="127"/>
      <c r="DU247" s="127"/>
      <c r="DV247" s="127"/>
      <c r="DW247" s="127"/>
      <c r="DX247" s="127"/>
      <c r="DY247" s="127"/>
      <c r="DZ247" s="127"/>
      <c r="EA247" s="127"/>
      <c r="EB247" s="127"/>
      <c r="EC247" s="127"/>
      <c r="ED247" s="127"/>
      <c r="EE247" s="127"/>
      <c r="EF247" s="127"/>
      <c r="EG247" s="127"/>
      <c r="EH247" s="127"/>
      <c r="EI247" s="127"/>
      <c r="EJ247" s="127"/>
      <c r="EK247" s="127"/>
      <c r="EL247" s="127"/>
      <c r="EM247" s="127"/>
      <c r="EN247" s="127"/>
      <c r="EO247" s="127"/>
      <c r="EP247" s="127"/>
      <c r="EQ247" s="127"/>
      <c r="ER247" s="127"/>
      <c r="ES247" s="127"/>
      <c r="ET247" s="127"/>
      <c r="EU247" s="127"/>
      <c r="EV247" s="127"/>
      <c r="EW247" s="127"/>
      <c r="EX247" s="127"/>
      <c r="EY247" s="127"/>
      <c r="EZ247" s="127"/>
      <c r="FA247" s="127"/>
      <c r="FB247" s="127"/>
      <c r="FC247" s="127"/>
      <c r="FD247" s="127"/>
      <c r="FE247" s="127"/>
      <c r="FF247" s="127"/>
      <c r="FG247" s="127"/>
      <c r="FH247" s="127"/>
      <c r="FI247" s="127"/>
    </row>
    <row r="248" spans="1:166" s="128" customFormat="1" ht="39" customHeight="1" x14ac:dyDescent="0.15">
      <c r="A248" s="183"/>
      <c r="B248" s="194" t="s">
        <v>1445</v>
      </c>
      <c r="C248" s="194" t="s">
        <v>426</v>
      </c>
      <c r="D248" s="231" t="s">
        <v>810</v>
      </c>
      <c r="E248" s="198">
        <v>14175</v>
      </c>
      <c r="F248" s="196">
        <f>VLOOKUP(B248,'Fire EN 54'!$D$5:$J$496,7,0)</f>
        <v>14884</v>
      </c>
      <c r="G248" s="196">
        <f t="shared" si="7"/>
        <v>709</v>
      </c>
      <c r="H248" s="232" t="s">
        <v>708</v>
      </c>
      <c r="I248" s="282" t="s">
        <v>237</v>
      </c>
      <c r="J248" s="282"/>
      <c r="K248" s="282"/>
      <c r="L248" s="171" t="s">
        <v>884</v>
      </c>
      <c r="M248" s="171" t="s">
        <v>615</v>
      </c>
      <c r="N248" s="235" t="s">
        <v>696</v>
      </c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27"/>
      <c r="BA248" s="127"/>
      <c r="BB248" s="127"/>
      <c r="BC248" s="127"/>
      <c r="BD248" s="127"/>
      <c r="BE248" s="127"/>
      <c r="BF248" s="127"/>
      <c r="BG248" s="127"/>
      <c r="BH248" s="127"/>
      <c r="BI248" s="127"/>
      <c r="BJ248" s="127"/>
      <c r="BK248" s="127"/>
      <c r="BL248" s="127"/>
      <c r="BM248" s="127"/>
      <c r="BN248" s="127"/>
      <c r="BO248" s="127"/>
      <c r="BP248" s="127"/>
      <c r="BQ248" s="127"/>
      <c r="BR248" s="127"/>
      <c r="BS248" s="127"/>
      <c r="BT248" s="127"/>
      <c r="BU248" s="127"/>
      <c r="BV248" s="127"/>
      <c r="BW248" s="127"/>
      <c r="BX248" s="127"/>
      <c r="BY248" s="127"/>
      <c r="BZ248" s="127"/>
      <c r="CA248" s="127"/>
      <c r="CB248" s="127"/>
      <c r="CC248" s="127"/>
      <c r="CD248" s="127"/>
      <c r="CE248" s="127"/>
      <c r="CF248" s="127"/>
      <c r="CG248" s="127"/>
      <c r="CH248" s="127"/>
      <c r="CI248" s="127"/>
      <c r="CJ248" s="127"/>
      <c r="CK248" s="127"/>
      <c r="CL248" s="127"/>
      <c r="CM248" s="127"/>
      <c r="CN248" s="127"/>
      <c r="CO248" s="127"/>
      <c r="CP248" s="127"/>
      <c r="CQ248" s="127"/>
      <c r="CR248" s="127"/>
      <c r="CS248" s="127"/>
      <c r="CT248" s="127"/>
      <c r="CU248" s="127"/>
      <c r="CV248" s="127"/>
      <c r="CW248" s="127"/>
      <c r="CX248" s="127"/>
      <c r="CY248" s="127"/>
      <c r="CZ248" s="127"/>
      <c r="DA248" s="127"/>
      <c r="DB248" s="127"/>
      <c r="DC248" s="127"/>
      <c r="DD248" s="127"/>
      <c r="DE248" s="127"/>
      <c r="DF248" s="127"/>
      <c r="DG248" s="127"/>
      <c r="DH248" s="127"/>
      <c r="DI248" s="127"/>
      <c r="DJ248" s="127"/>
      <c r="DK248" s="127"/>
      <c r="DL248" s="127"/>
      <c r="DM248" s="127"/>
      <c r="DN248" s="127"/>
      <c r="DO248" s="127"/>
      <c r="DP248" s="127"/>
      <c r="DQ248" s="127"/>
      <c r="DR248" s="127"/>
      <c r="DS248" s="127"/>
      <c r="DT248" s="127"/>
      <c r="DU248" s="127"/>
      <c r="DV248" s="127"/>
      <c r="DW248" s="127"/>
      <c r="DX248" s="127"/>
      <c r="DY248" s="127"/>
      <c r="DZ248" s="127"/>
      <c r="EA248" s="127"/>
      <c r="EB248" s="127"/>
      <c r="EC248" s="127"/>
      <c r="ED248" s="127"/>
      <c r="EE248" s="127"/>
      <c r="EF248" s="127"/>
      <c r="EG248" s="127"/>
      <c r="EH248" s="127"/>
      <c r="EI248" s="127"/>
      <c r="EJ248" s="127"/>
      <c r="EK248" s="127"/>
      <c r="EL248" s="127"/>
      <c r="EM248" s="127"/>
      <c r="EN248" s="127"/>
      <c r="EO248" s="127"/>
      <c r="EP248" s="127"/>
      <c r="EQ248" s="127"/>
      <c r="ER248" s="127"/>
      <c r="ES248" s="127"/>
      <c r="ET248" s="127"/>
      <c r="EU248" s="127"/>
      <c r="EV248" s="127"/>
      <c r="EW248" s="127"/>
      <c r="EX248" s="127"/>
      <c r="EY248" s="127"/>
      <c r="EZ248" s="127"/>
      <c r="FA248" s="127"/>
      <c r="FB248" s="127"/>
      <c r="FC248" s="127"/>
      <c r="FD248" s="127"/>
      <c r="FE248" s="127"/>
      <c r="FF248" s="127"/>
      <c r="FG248" s="127"/>
      <c r="FH248" s="127"/>
      <c r="FI248" s="127"/>
    </row>
    <row r="249" spans="1:166" s="64" customFormat="1" ht="12.75" x14ac:dyDescent="0.15">
      <c r="A249" s="630" t="s">
        <v>427</v>
      </c>
      <c r="B249" s="631"/>
      <c r="C249" s="631"/>
      <c r="D249" s="631"/>
      <c r="E249" s="631"/>
      <c r="F249" s="631"/>
      <c r="G249" s="631"/>
      <c r="H249" s="631"/>
      <c r="I249" s="631"/>
      <c r="J249" s="631"/>
      <c r="K249" s="631"/>
      <c r="L249" s="631"/>
      <c r="M249" s="631"/>
      <c r="N249" s="63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  <c r="FH249" s="62"/>
      <c r="FI249" s="62"/>
    </row>
    <row r="250" spans="1:166" s="55" customFormat="1" ht="11.25" x14ac:dyDescent="0.15">
      <c r="A250" s="104" t="s">
        <v>428</v>
      </c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</row>
    <row r="251" spans="1:166" s="122" customFormat="1" ht="51" customHeight="1" x14ac:dyDescent="0.15">
      <c r="A251" s="117"/>
      <c r="B251" s="194" t="s">
        <v>429</v>
      </c>
      <c r="C251" s="194" t="s">
        <v>703</v>
      </c>
      <c r="D251" s="207" t="s">
        <v>430</v>
      </c>
      <c r="E251" s="198">
        <v>6948</v>
      </c>
      <c r="F251" s="196">
        <f>VLOOKUP(B251,'Fire EN 54'!$D$5:$J$496,7,0)</f>
        <v>7295</v>
      </c>
      <c r="G251" s="196">
        <f t="shared" ref="G251:G316" si="8">F251-E251</f>
        <v>347</v>
      </c>
      <c r="H251" s="198" t="s">
        <v>708</v>
      </c>
      <c r="I251" s="208" t="s">
        <v>3</v>
      </c>
      <c r="J251" s="208"/>
      <c r="K251" s="208"/>
      <c r="L251" s="171" t="s">
        <v>884</v>
      </c>
      <c r="M251" s="171" t="s">
        <v>615</v>
      </c>
      <c r="N251" s="235" t="s">
        <v>691</v>
      </c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166" s="122" customFormat="1" ht="51" customHeight="1" x14ac:dyDescent="0.15">
      <c r="A252" s="117"/>
      <c r="B252" s="194" t="s">
        <v>431</v>
      </c>
      <c r="C252" s="194" t="s">
        <v>432</v>
      </c>
      <c r="D252" s="207" t="s">
        <v>433</v>
      </c>
      <c r="E252" s="198">
        <v>8934</v>
      </c>
      <c r="F252" s="196">
        <f>VLOOKUP(B252,'Fire EN 54'!$D$5:$J$496,7,0)</f>
        <v>9381</v>
      </c>
      <c r="G252" s="196">
        <f t="shared" si="8"/>
        <v>447</v>
      </c>
      <c r="H252" s="198" t="s">
        <v>708</v>
      </c>
      <c r="I252" s="208" t="s">
        <v>3</v>
      </c>
      <c r="J252" s="208"/>
      <c r="K252" s="208"/>
      <c r="L252" s="171" t="s">
        <v>884</v>
      </c>
      <c r="M252" s="171" t="s">
        <v>615</v>
      </c>
      <c r="N252" s="235" t="s">
        <v>691</v>
      </c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166" s="122" customFormat="1" ht="51" customHeight="1" x14ac:dyDescent="0.15">
      <c r="A253" s="117"/>
      <c r="B253" s="194" t="s">
        <v>434</v>
      </c>
      <c r="C253" s="194" t="s">
        <v>435</v>
      </c>
      <c r="D253" s="207" t="s">
        <v>436</v>
      </c>
      <c r="E253" s="198">
        <v>10920</v>
      </c>
      <c r="F253" s="196">
        <f>VLOOKUP(B253,'Fire EN 54'!$D$5:$J$496,7,0)</f>
        <v>11466</v>
      </c>
      <c r="G253" s="196">
        <f t="shared" si="8"/>
        <v>546</v>
      </c>
      <c r="H253" s="198" t="s">
        <v>708</v>
      </c>
      <c r="I253" s="208" t="s">
        <v>3</v>
      </c>
      <c r="J253" s="208"/>
      <c r="K253" s="208"/>
      <c r="L253" s="171" t="s">
        <v>884</v>
      </c>
      <c r="M253" s="171" t="s">
        <v>615</v>
      </c>
      <c r="N253" s="235" t="s">
        <v>691</v>
      </c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166" s="122" customFormat="1" ht="51" customHeight="1" x14ac:dyDescent="0.15">
      <c r="A254" s="117"/>
      <c r="B254" s="194" t="s">
        <v>437</v>
      </c>
      <c r="C254" s="194" t="s">
        <v>438</v>
      </c>
      <c r="D254" s="207" t="s">
        <v>439</v>
      </c>
      <c r="E254" s="198">
        <v>792</v>
      </c>
      <c r="F254" s="196">
        <f>VLOOKUP(B254,'Fire EN 54'!$D$5:$J$496,7,0)</f>
        <v>832</v>
      </c>
      <c r="G254" s="196">
        <f t="shared" si="8"/>
        <v>40</v>
      </c>
      <c r="H254" s="198" t="s">
        <v>708</v>
      </c>
      <c r="I254" s="208" t="s">
        <v>3</v>
      </c>
      <c r="J254" s="208"/>
      <c r="K254" s="208"/>
      <c r="L254" s="171" t="s">
        <v>884</v>
      </c>
      <c r="M254" s="171" t="s">
        <v>615</v>
      </c>
      <c r="N254" s="235" t="s">
        <v>691</v>
      </c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166" s="122" customFormat="1" ht="51" customHeight="1" x14ac:dyDescent="0.15">
      <c r="A255" s="117"/>
      <c r="B255" s="194" t="s">
        <v>440</v>
      </c>
      <c r="C255" s="194" t="s">
        <v>441</v>
      </c>
      <c r="D255" s="207" t="s">
        <v>442</v>
      </c>
      <c r="E255" s="198">
        <v>8892</v>
      </c>
      <c r="F255" s="196">
        <f>VLOOKUP(B255,'Fire EN 54'!$D$5:$J$496,7,0)</f>
        <v>9336</v>
      </c>
      <c r="G255" s="196">
        <f t="shared" si="8"/>
        <v>444</v>
      </c>
      <c r="H255" s="198" t="s">
        <v>708</v>
      </c>
      <c r="I255" s="208" t="s">
        <v>3</v>
      </c>
      <c r="J255" s="208"/>
      <c r="K255" s="208"/>
      <c r="L255" s="171" t="s">
        <v>884</v>
      </c>
      <c r="M255" s="171" t="s">
        <v>615</v>
      </c>
      <c r="N255" s="235" t="s">
        <v>691</v>
      </c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166" s="122" customFormat="1" ht="51" customHeight="1" x14ac:dyDescent="0.15">
      <c r="A256" s="117"/>
      <c r="B256" s="194" t="s">
        <v>443</v>
      </c>
      <c r="C256" s="194" t="s">
        <v>444</v>
      </c>
      <c r="D256" s="207" t="s">
        <v>445</v>
      </c>
      <c r="E256" s="198">
        <v>8892</v>
      </c>
      <c r="F256" s="196">
        <f>VLOOKUP(B256,'Fire EN 54'!$D$5:$J$496,7,0)</f>
        <v>9336</v>
      </c>
      <c r="G256" s="196">
        <f t="shared" si="8"/>
        <v>444</v>
      </c>
      <c r="H256" s="198" t="s">
        <v>708</v>
      </c>
      <c r="I256" s="208" t="s">
        <v>3</v>
      </c>
      <c r="J256" s="208"/>
      <c r="K256" s="208"/>
      <c r="L256" s="171" t="s">
        <v>884</v>
      </c>
      <c r="M256" s="171" t="s">
        <v>615</v>
      </c>
      <c r="N256" s="235" t="s">
        <v>691</v>
      </c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s="122" customFormat="1" ht="51" customHeight="1" x14ac:dyDescent="0.15">
      <c r="A257" s="117"/>
      <c r="B257" s="194" t="s">
        <v>446</v>
      </c>
      <c r="C257" s="194" t="s">
        <v>447</v>
      </c>
      <c r="D257" s="207" t="s">
        <v>448</v>
      </c>
      <c r="E257" s="198">
        <v>19730</v>
      </c>
      <c r="F257" s="196">
        <f>VLOOKUP(B257,'Fire EN 54'!$D$5:$J$496,7,0)</f>
        <v>20716</v>
      </c>
      <c r="G257" s="196">
        <f t="shared" si="8"/>
        <v>986</v>
      </c>
      <c r="H257" s="198" t="s">
        <v>708</v>
      </c>
      <c r="I257" s="208" t="s">
        <v>3</v>
      </c>
      <c r="J257" s="208"/>
      <c r="K257" s="208"/>
      <c r="L257" s="171" t="s">
        <v>884</v>
      </c>
      <c r="M257" s="171" t="s">
        <v>615</v>
      </c>
      <c r="N257" s="235" t="s">
        <v>691</v>
      </c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s="122" customFormat="1" ht="51" customHeight="1" x14ac:dyDescent="0.15">
      <c r="A258" s="117"/>
      <c r="B258" s="194" t="s">
        <v>449</v>
      </c>
      <c r="C258" s="194" t="s">
        <v>450</v>
      </c>
      <c r="D258" s="207" t="s">
        <v>451</v>
      </c>
      <c r="E258" s="198">
        <v>19730</v>
      </c>
      <c r="F258" s="196">
        <f>VLOOKUP(B258,'Fire EN 54'!$D$5:$J$496,7,0)</f>
        <v>20716</v>
      </c>
      <c r="G258" s="196">
        <f t="shared" si="8"/>
        <v>986</v>
      </c>
      <c r="H258" s="198" t="s">
        <v>708</v>
      </c>
      <c r="I258" s="208" t="s">
        <v>3</v>
      </c>
      <c r="J258" s="208"/>
      <c r="K258" s="208"/>
      <c r="L258" s="171" t="s">
        <v>884</v>
      </c>
      <c r="M258" s="171" t="s">
        <v>615</v>
      </c>
      <c r="N258" s="235" t="s">
        <v>691</v>
      </c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s="122" customFormat="1" ht="51" customHeight="1" x14ac:dyDescent="0.15">
      <c r="A259" s="114"/>
      <c r="B259" s="200" t="s">
        <v>452</v>
      </c>
      <c r="C259" s="200" t="s">
        <v>453</v>
      </c>
      <c r="D259" s="202" t="s">
        <v>454</v>
      </c>
      <c r="E259" s="198">
        <v>9460</v>
      </c>
      <c r="F259" s="196">
        <f>VLOOKUP(B259,'Fire EN 54'!$D$5:$J$496,7,0)</f>
        <v>9933</v>
      </c>
      <c r="G259" s="196">
        <f t="shared" si="8"/>
        <v>473</v>
      </c>
      <c r="H259" s="198" t="s">
        <v>708</v>
      </c>
      <c r="I259" s="171">
        <v>1</v>
      </c>
      <c r="J259" s="171"/>
      <c r="K259" s="171"/>
      <c r="L259" s="171" t="s">
        <v>884</v>
      </c>
      <c r="M259" s="171" t="s">
        <v>615</v>
      </c>
      <c r="N259" s="235" t="s">
        <v>691</v>
      </c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s="122" customFormat="1" ht="51" customHeight="1" x14ac:dyDescent="0.15">
      <c r="A260" s="114"/>
      <c r="B260" s="200" t="s">
        <v>455</v>
      </c>
      <c r="C260" s="200" t="s">
        <v>456</v>
      </c>
      <c r="D260" s="202" t="s">
        <v>457</v>
      </c>
      <c r="E260" s="198">
        <v>9460</v>
      </c>
      <c r="F260" s="196">
        <f>VLOOKUP(B260,'Fire EN 54'!$D$5:$J$496,7,0)</f>
        <v>9933</v>
      </c>
      <c r="G260" s="196">
        <f t="shared" si="8"/>
        <v>473</v>
      </c>
      <c r="H260" s="198" t="s">
        <v>708</v>
      </c>
      <c r="I260" s="171" t="s">
        <v>3</v>
      </c>
      <c r="J260" s="171"/>
      <c r="K260" s="171"/>
      <c r="L260" s="171" t="s">
        <v>884</v>
      </c>
      <c r="M260" s="171" t="s">
        <v>615</v>
      </c>
      <c r="N260" s="235" t="s">
        <v>691</v>
      </c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s="122" customFormat="1" ht="51" customHeight="1" x14ac:dyDescent="0.15">
      <c r="A261" s="114"/>
      <c r="B261" s="200" t="s">
        <v>458</v>
      </c>
      <c r="C261" s="200" t="s">
        <v>459</v>
      </c>
      <c r="D261" s="202" t="s">
        <v>460</v>
      </c>
      <c r="E261" s="198">
        <v>21683</v>
      </c>
      <c r="F261" s="196">
        <f>VLOOKUP(B261,'Fire EN 54'!$D$5:$J$496,7,0)</f>
        <v>22767</v>
      </c>
      <c r="G261" s="196">
        <f t="shared" si="8"/>
        <v>1084</v>
      </c>
      <c r="H261" s="198" t="s">
        <v>708</v>
      </c>
      <c r="I261" s="171" t="s">
        <v>3</v>
      </c>
      <c r="J261" s="171"/>
      <c r="K261" s="171"/>
      <c r="L261" s="171" t="s">
        <v>884</v>
      </c>
      <c r="M261" s="171" t="s">
        <v>615</v>
      </c>
      <c r="N261" s="235" t="s">
        <v>691</v>
      </c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s="122" customFormat="1" ht="51" customHeight="1" x14ac:dyDescent="0.15">
      <c r="A262" s="114"/>
      <c r="B262" s="200" t="s">
        <v>461</v>
      </c>
      <c r="C262" s="200" t="s">
        <v>462</v>
      </c>
      <c r="D262" s="202" t="s">
        <v>463</v>
      </c>
      <c r="E262" s="198">
        <v>21683</v>
      </c>
      <c r="F262" s="196">
        <f>VLOOKUP(B262,'Fire EN 54'!$D$5:$J$496,7,0)</f>
        <v>22767</v>
      </c>
      <c r="G262" s="196">
        <f t="shared" si="8"/>
        <v>1084</v>
      </c>
      <c r="H262" s="198" t="s">
        <v>708</v>
      </c>
      <c r="I262" s="171" t="s">
        <v>3</v>
      </c>
      <c r="J262" s="171"/>
      <c r="K262" s="171"/>
      <c r="L262" s="171" t="s">
        <v>884</v>
      </c>
      <c r="M262" s="171" t="s">
        <v>615</v>
      </c>
      <c r="N262" s="235" t="s">
        <v>691</v>
      </c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s="122" customFormat="1" ht="51" customHeight="1" x14ac:dyDescent="0.15">
      <c r="A263" s="114"/>
      <c r="B263" s="200" t="s">
        <v>464</v>
      </c>
      <c r="C263" s="200" t="s">
        <v>465</v>
      </c>
      <c r="D263" s="202" t="s">
        <v>466</v>
      </c>
      <c r="E263" s="198">
        <v>991</v>
      </c>
      <c r="F263" s="196">
        <f>VLOOKUP(B263,'Fire EN 54'!$D$5:$J$496,7,0)</f>
        <v>1041</v>
      </c>
      <c r="G263" s="196">
        <f t="shared" si="8"/>
        <v>50</v>
      </c>
      <c r="H263" s="198" t="s">
        <v>708</v>
      </c>
      <c r="I263" s="171" t="s">
        <v>3</v>
      </c>
      <c r="J263" s="171"/>
      <c r="K263" s="171"/>
      <c r="L263" s="171" t="s">
        <v>884</v>
      </c>
      <c r="M263" s="171" t="s">
        <v>615</v>
      </c>
      <c r="N263" s="235" t="s">
        <v>691</v>
      </c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s="122" customFormat="1" ht="51" customHeight="1" x14ac:dyDescent="0.15">
      <c r="A264" s="114"/>
      <c r="B264" s="200" t="s">
        <v>675</v>
      </c>
      <c r="C264" s="200" t="s">
        <v>467</v>
      </c>
      <c r="D264" s="202" t="s">
        <v>468</v>
      </c>
      <c r="E264" s="198">
        <v>2483</v>
      </c>
      <c r="F264" s="196">
        <f>VLOOKUP(B264,'Fire EN 54'!$D$5:$J$496,7,0)</f>
        <v>2607</v>
      </c>
      <c r="G264" s="196">
        <f t="shared" si="8"/>
        <v>124</v>
      </c>
      <c r="H264" s="198" t="s">
        <v>708</v>
      </c>
      <c r="I264" s="171" t="s">
        <v>3</v>
      </c>
      <c r="J264" s="171"/>
      <c r="K264" s="171"/>
      <c r="L264" s="171" t="s">
        <v>884</v>
      </c>
      <c r="M264" s="171" t="s">
        <v>615</v>
      </c>
      <c r="N264" s="235" t="s">
        <v>691</v>
      </c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s="122" customFormat="1" ht="51" customHeight="1" x14ac:dyDescent="0.15">
      <c r="A265" s="114"/>
      <c r="B265" s="200" t="s">
        <v>676</v>
      </c>
      <c r="C265" s="200" t="s">
        <v>469</v>
      </c>
      <c r="D265" s="202" t="s">
        <v>470</v>
      </c>
      <c r="E265" s="198">
        <v>4027</v>
      </c>
      <c r="F265" s="196">
        <f>VLOOKUP(B265,'Fire EN 54'!$D$5:$J$496,7,0)</f>
        <v>4228</v>
      </c>
      <c r="G265" s="196">
        <f t="shared" si="8"/>
        <v>201</v>
      </c>
      <c r="H265" s="198" t="s">
        <v>708</v>
      </c>
      <c r="I265" s="171">
        <v>1</v>
      </c>
      <c r="J265" s="171"/>
      <c r="K265" s="171"/>
      <c r="L265" s="171" t="s">
        <v>884</v>
      </c>
      <c r="M265" s="171" t="s">
        <v>615</v>
      </c>
      <c r="N265" s="235" t="s">
        <v>691</v>
      </c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s="122" customFormat="1" ht="51" customHeight="1" x14ac:dyDescent="0.15">
      <c r="A266" s="114"/>
      <c r="B266" s="200" t="s">
        <v>677</v>
      </c>
      <c r="C266" s="200" t="s">
        <v>471</v>
      </c>
      <c r="D266" s="202" t="s">
        <v>472</v>
      </c>
      <c r="E266" s="198">
        <v>10821</v>
      </c>
      <c r="F266" s="196">
        <f>VLOOKUP(B266,'Fire EN 54'!$D$5:$J$496,7,0)</f>
        <v>11362</v>
      </c>
      <c r="G266" s="196">
        <f t="shared" si="8"/>
        <v>541</v>
      </c>
      <c r="H266" s="198" t="s">
        <v>708</v>
      </c>
      <c r="I266" s="171">
        <v>1</v>
      </c>
      <c r="J266" s="171"/>
      <c r="K266" s="171"/>
      <c r="L266" s="171" t="s">
        <v>884</v>
      </c>
      <c r="M266" s="171" t="s">
        <v>615</v>
      </c>
      <c r="N266" s="235" t="s">
        <v>691</v>
      </c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s="122" customFormat="1" ht="15" customHeight="1" x14ac:dyDescent="0.15">
      <c r="A267" s="104" t="s">
        <v>887</v>
      </c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s="122" customFormat="1" ht="47.25" customHeight="1" x14ac:dyDescent="0.15">
      <c r="A268" s="114"/>
      <c r="B268" s="200" t="s">
        <v>895</v>
      </c>
      <c r="C268" s="200" t="s">
        <v>888</v>
      </c>
      <c r="D268" s="202" t="s">
        <v>908</v>
      </c>
      <c r="E268" s="198">
        <v>6281</v>
      </c>
      <c r="F268" s="196">
        <f>VLOOKUP(B268,'Fire EN 54'!$D$5:$J$496,7,0)</f>
        <v>6595</v>
      </c>
      <c r="G268" s="196">
        <f t="shared" si="8"/>
        <v>314</v>
      </c>
      <c r="H268" s="198" t="s">
        <v>708</v>
      </c>
      <c r="I268" s="171" t="s">
        <v>3</v>
      </c>
      <c r="J268" s="171"/>
      <c r="K268" s="237" t="s">
        <v>1125</v>
      </c>
      <c r="L268" s="171" t="s">
        <v>884</v>
      </c>
      <c r="M268" s="171" t="s">
        <v>615</v>
      </c>
      <c r="N268" s="235" t="s">
        <v>691</v>
      </c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s="122" customFormat="1" ht="51.75" customHeight="1" x14ac:dyDescent="0.15">
      <c r="A269" s="114"/>
      <c r="B269" s="200" t="s">
        <v>896</v>
      </c>
      <c r="C269" s="200" t="s">
        <v>889</v>
      </c>
      <c r="D269" s="202" t="s">
        <v>912</v>
      </c>
      <c r="E269" s="198">
        <v>8267</v>
      </c>
      <c r="F269" s="196">
        <f>VLOOKUP(B269,'Fire EN 54'!$D$5:$J$496,7,0)</f>
        <v>8680</v>
      </c>
      <c r="G269" s="196">
        <f t="shared" si="8"/>
        <v>413</v>
      </c>
      <c r="H269" s="198" t="s">
        <v>708</v>
      </c>
      <c r="I269" s="171" t="s">
        <v>237</v>
      </c>
      <c r="J269" s="171"/>
      <c r="K269" s="237" t="s">
        <v>1126</v>
      </c>
      <c r="L269" s="171" t="s">
        <v>884</v>
      </c>
      <c r="M269" s="171" t="s">
        <v>615</v>
      </c>
      <c r="N269" s="235" t="s">
        <v>691</v>
      </c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s="122" customFormat="1" ht="51.75" customHeight="1" x14ac:dyDescent="0.15">
      <c r="A270" s="114"/>
      <c r="B270" s="200" t="s">
        <v>897</v>
      </c>
      <c r="C270" s="200" t="s">
        <v>890</v>
      </c>
      <c r="D270" s="202" t="s">
        <v>909</v>
      </c>
      <c r="E270" s="198">
        <v>8220</v>
      </c>
      <c r="F270" s="196">
        <f>VLOOKUP(B270,'Fire EN 54'!$D$5:$J$496,7,0)</f>
        <v>8631</v>
      </c>
      <c r="G270" s="196">
        <f t="shared" si="8"/>
        <v>411</v>
      </c>
      <c r="H270" s="198" t="s">
        <v>708</v>
      </c>
      <c r="I270" s="171" t="s">
        <v>3</v>
      </c>
      <c r="J270" s="171"/>
      <c r="K270" s="237"/>
      <c r="L270" s="171" t="s">
        <v>884</v>
      </c>
      <c r="M270" s="171" t="s">
        <v>615</v>
      </c>
      <c r="N270" s="235" t="s">
        <v>691</v>
      </c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s="122" customFormat="1" ht="62.25" customHeight="1" x14ac:dyDescent="0.15">
      <c r="A271" s="114"/>
      <c r="B271" s="200" t="s">
        <v>898</v>
      </c>
      <c r="C271" s="200" t="s">
        <v>891</v>
      </c>
      <c r="D271" s="202" t="s">
        <v>910</v>
      </c>
      <c r="E271" s="198">
        <v>8220</v>
      </c>
      <c r="F271" s="196">
        <f>VLOOKUP(B271,'Fire EN 54'!$D$5:$J$496,7,0)</f>
        <v>8631</v>
      </c>
      <c r="G271" s="196">
        <f t="shared" si="8"/>
        <v>411</v>
      </c>
      <c r="H271" s="198" t="s">
        <v>708</v>
      </c>
      <c r="I271" s="171" t="s">
        <v>3</v>
      </c>
      <c r="J271" s="171"/>
      <c r="K271" s="171"/>
      <c r="L271" s="245" t="s">
        <v>884</v>
      </c>
      <c r="M271" s="245" t="s">
        <v>615</v>
      </c>
      <c r="N271" s="235" t="s">
        <v>691</v>
      </c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s="122" customFormat="1" ht="15" customHeight="1" x14ac:dyDescent="0.15">
      <c r="A272" s="114"/>
      <c r="B272" s="200" t="s">
        <v>899</v>
      </c>
      <c r="C272" s="200" t="s">
        <v>892</v>
      </c>
      <c r="D272" s="202" t="s">
        <v>984</v>
      </c>
      <c r="E272" s="198">
        <v>787</v>
      </c>
      <c r="F272" s="196">
        <f>VLOOKUP(B272,'Fire EN 54'!$D$5:$J$496,7,0)</f>
        <v>826</v>
      </c>
      <c r="G272" s="196">
        <f t="shared" si="8"/>
        <v>39</v>
      </c>
      <c r="H272" s="198" t="s">
        <v>708</v>
      </c>
      <c r="I272" s="171" t="s">
        <v>3</v>
      </c>
      <c r="J272" s="171"/>
      <c r="K272" s="171"/>
      <c r="L272" s="245" t="s">
        <v>884</v>
      </c>
      <c r="M272" s="245" t="s">
        <v>615</v>
      </c>
      <c r="N272" s="235" t="s">
        <v>691</v>
      </c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162" s="122" customFormat="1" ht="27" customHeight="1" x14ac:dyDescent="0.15">
      <c r="A273" s="114"/>
      <c r="B273" s="200" t="s">
        <v>900</v>
      </c>
      <c r="C273" s="200" t="s">
        <v>893</v>
      </c>
      <c r="D273" s="202" t="s">
        <v>985</v>
      </c>
      <c r="E273" s="198">
        <v>1480</v>
      </c>
      <c r="F273" s="196">
        <f>VLOOKUP(B273,'Fire EN 54'!$D$5:$J$496,7,0)</f>
        <v>1554</v>
      </c>
      <c r="G273" s="196">
        <f t="shared" si="8"/>
        <v>74</v>
      </c>
      <c r="H273" s="198" t="s">
        <v>708</v>
      </c>
      <c r="I273" s="171" t="s">
        <v>237</v>
      </c>
      <c r="J273" s="171"/>
      <c r="K273" s="171"/>
      <c r="L273" s="245" t="s">
        <v>884</v>
      </c>
      <c r="M273" s="245" t="s">
        <v>615</v>
      </c>
      <c r="N273" s="235" t="s">
        <v>691</v>
      </c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162" s="122" customFormat="1" ht="21" customHeight="1" x14ac:dyDescent="0.15">
      <c r="A274" s="114"/>
      <c r="B274" s="200" t="s">
        <v>901</v>
      </c>
      <c r="C274" s="200" t="s">
        <v>894</v>
      </c>
      <c r="D274" s="202" t="s">
        <v>911</v>
      </c>
      <c r="E274" s="198">
        <v>182</v>
      </c>
      <c r="F274" s="196">
        <f>VLOOKUP(B274,'Fire EN 54'!$D$5:$J$496,7,0)</f>
        <v>192</v>
      </c>
      <c r="G274" s="196">
        <f t="shared" si="8"/>
        <v>10</v>
      </c>
      <c r="H274" s="198" t="s">
        <v>708</v>
      </c>
      <c r="I274" s="171" t="s">
        <v>237</v>
      </c>
      <c r="J274" s="171"/>
      <c r="K274" s="171"/>
      <c r="L274" s="245" t="s">
        <v>884</v>
      </c>
      <c r="M274" s="245" t="s">
        <v>615</v>
      </c>
      <c r="N274" s="235" t="s">
        <v>691</v>
      </c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162" s="122" customFormat="1" ht="30.75" customHeight="1" x14ac:dyDescent="0.15">
      <c r="A275" s="114"/>
      <c r="B275" s="200" t="s">
        <v>905</v>
      </c>
      <c r="C275" s="200" t="s">
        <v>902</v>
      </c>
      <c r="D275" s="202" t="s">
        <v>913</v>
      </c>
      <c r="E275" s="198">
        <v>2466</v>
      </c>
      <c r="F275" s="196">
        <f>VLOOKUP(B275,'Fire EN 54'!$D$5:$J$496,7,0)</f>
        <v>2590</v>
      </c>
      <c r="G275" s="196">
        <f t="shared" si="8"/>
        <v>124</v>
      </c>
      <c r="H275" s="198" t="s">
        <v>708</v>
      </c>
      <c r="I275" s="171" t="s">
        <v>3</v>
      </c>
      <c r="J275" s="171"/>
      <c r="K275" s="171"/>
      <c r="L275" s="245" t="s">
        <v>884</v>
      </c>
      <c r="M275" s="245" t="s">
        <v>615</v>
      </c>
      <c r="N275" s="235" t="s">
        <v>691</v>
      </c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162" s="122" customFormat="1" ht="29.25" customHeight="1" x14ac:dyDescent="0.15">
      <c r="A276" s="114"/>
      <c r="B276" s="200" t="s">
        <v>906</v>
      </c>
      <c r="C276" s="200" t="s">
        <v>903</v>
      </c>
      <c r="D276" s="202" t="s">
        <v>914</v>
      </c>
      <c r="E276" s="198">
        <v>4027</v>
      </c>
      <c r="F276" s="196">
        <f>VLOOKUP(B276,'Fire EN 54'!$D$5:$J$496,7,0)</f>
        <v>4228</v>
      </c>
      <c r="G276" s="196">
        <f t="shared" si="8"/>
        <v>201</v>
      </c>
      <c r="H276" s="198" t="s">
        <v>708</v>
      </c>
      <c r="I276" s="171" t="s">
        <v>3</v>
      </c>
      <c r="J276" s="171"/>
      <c r="K276" s="171"/>
      <c r="L276" s="245" t="s">
        <v>884</v>
      </c>
      <c r="M276" s="245" t="s">
        <v>615</v>
      </c>
      <c r="N276" s="235" t="s">
        <v>691</v>
      </c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162" s="122" customFormat="1" ht="28.5" customHeight="1" x14ac:dyDescent="0.15">
      <c r="A277" s="114"/>
      <c r="B277" s="200" t="s">
        <v>907</v>
      </c>
      <c r="C277" s="200" t="s">
        <v>904</v>
      </c>
      <c r="D277" s="202" t="s">
        <v>915</v>
      </c>
      <c r="E277" s="198">
        <v>10804</v>
      </c>
      <c r="F277" s="196">
        <f>VLOOKUP(B277,'Fire EN 54'!$D$5:$J$496,7,0)</f>
        <v>11345</v>
      </c>
      <c r="G277" s="196">
        <f t="shared" si="8"/>
        <v>541</v>
      </c>
      <c r="H277" s="198" t="s">
        <v>708</v>
      </c>
      <c r="I277" s="171" t="s">
        <v>3</v>
      </c>
      <c r="J277" s="171"/>
      <c r="K277" s="171"/>
      <c r="L277" s="245" t="s">
        <v>884</v>
      </c>
      <c r="M277" s="245" t="s">
        <v>615</v>
      </c>
      <c r="N277" s="235" t="s">
        <v>691</v>
      </c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162" s="55" customFormat="1" ht="11.25" x14ac:dyDescent="0.15">
      <c r="A278" s="104" t="s">
        <v>473</v>
      </c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</row>
    <row r="279" spans="1:162" s="116" customFormat="1" ht="51" customHeight="1" x14ac:dyDescent="0.15">
      <c r="A279" s="114"/>
      <c r="B279" s="195" t="s">
        <v>474</v>
      </c>
      <c r="C279" s="195" t="s">
        <v>475</v>
      </c>
      <c r="D279" s="202" t="s">
        <v>476</v>
      </c>
      <c r="E279" s="198">
        <v>453</v>
      </c>
      <c r="F279" s="196">
        <f>VLOOKUP(B279,'Fire EN 54'!$D$5:$J$496,7,0)</f>
        <v>498</v>
      </c>
      <c r="G279" s="196">
        <f t="shared" si="8"/>
        <v>45</v>
      </c>
      <c r="H279" s="198" t="s">
        <v>708</v>
      </c>
      <c r="I279" s="208" t="s">
        <v>3</v>
      </c>
      <c r="J279" s="208"/>
      <c r="K279" s="208"/>
      <c r="L279" s="171" t="s">
        <v>884</v>
      </c>
      <c r="M279" s="171" t="s">
        <v>615</v>
      </c>
      <c r="N279" s="173" t="s">
        <v>691</v>
      </c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  <c r="AE279" s="115"/>
      <c r="AF279" s="115"/>
      <c r="AG279" s="115"/>
      <c r="AH279" s="115"/>
      <c r="AI279" s="115"/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  <c r="BM279" s="115"/>
      <c r="BN279" s="115"/>
      <c r="BO279" s="115"/>
      <c r="BP279" s="115"/>
      <c r="BQ279" s="115"/>
      <c r="BR279" s="115"/>
      <c r="BS279" s="115"/>
      <c r="BT279" s="115"/>
      <c r="BU279" s="115"/>
      <c r="BV279" s="115"/>
      <c r="BW279" s="115"/>
      <c r="BX279" s="115"/>
      <c r="BY279" s="115"/>
      <c r="BZ279" s="115"/>
      <c r="CA279" s="115"/>
      <c r="CB279" s="115"/>
      <c r="CC279" s="115"/>
      <c r="CD279" s="115"/>
      <c r="CE279" s="115"/>
      <c r="CF279" s="115"/>
      <c r="CG279" s="115"/>
      <c r="CH279" s="115"/>
      <c r="CI279" s="115"/>
      <c r="CJ279" s="115"/>
      <c r="CK279" s="115"/>
      <c r="CL279" s="115"/>
      <c r="CM279" s="115"/>
      <c r="CN279" s="115"/>
      <c r="CO279" s="115"/>
      <c r="CP279" s="115"/>
      <c r="CQ279" s="115"/>
      <c r="CR279" s="115"/>
      <c r="CS279" s="115"/>
      <c r="CT279" s="115"/>
      <c r="CU279" s="115"/>
      <c r="CV279" s="115"/>
      <c r="CW279" s="115"/>
      <c r="CX279" s="115"/>
      <c r="CY279" s="115"/>
      <c r="CZ279" s="115"/>
      <c r="DA279" s="115"/>
      <c r="DB279" s="115"/>
      <c r="DC279" s="115"/>
      <c r="DD279" s="115"/>
      <c r="DE279" s="115"/>
      <c r="DF279" s="115"/>
      <c r="DG279" s="115"/>
      <c r="DH279" s="115"/>
      <c r="DI279" s="115"/>
      <c r="DJ279" s="115"/>
      <c r="DK279" s="115"/>
      <c r="DL279" s="115"/>
      <c r="DM279" s="115"/>
      <c r="DN279" s="115"/>
      <c r="DO279" s="115"/>
      <c r="DP279" s="115"/>
      <c r="DQ279" s="115"/>
      <c r="DR279" s="115"/>
      <c r="DS279" s="115"/>
      <c r="DT279" s="115"/>
      <c r="DU279" s="115"/>
      <c r="DV279" s="115"/>
      <c r="DW279" s="115"/>
      <c r="DX279" s="115"/>
      <c r="DY279" s="115"/>
      <c r="DZ279" s="115"/>
      <c r="EA279" s="115"/>
      <c r="EB279" s="115"/>
      <c r="EC279" s="115"/>
      <c r="ED279" s="115"/>
      <c r="EE279" s="115"/>
      <c r="EF279" s="115"/>
      <c r="EG279" s="115"/>
      <c r="EH279" s="115"/>
      <c r="EI279" s="115"/>
      <c r="EJ279" s="115"/>
      <c r="EK279" s="115"/>
      <c r="EL279" s="115"/>
      <c r="EM279" s="115"/>
      <c r="EN279" s="115"/>
      <c r="EO279" s="115"/>
      <c r="EP279" s="115"/>
      <c r="EQ279" s="115"/>
      <c r="ER279" s="115"/>
      <c r="ES279" s="115"/>
      <c r="ET279" s="115"/>
      <c r="EU279" s="115"/>
      <c r="EV279" s="115"/>
      <c r="EW279" s="115"/>
      <c r="EX279" s="115"/>
      <c r="EY279" s="115"/>
      <c r="EZ279" s="115"/>
      <c r="FA279" s="115"/>
      <c r="FB279" s="115"/>
      <c r="FC279" s="115"/>
      <c r="FD279" s="115"/>
      <c r="FE279" s="115"/>
      <c r="FF279" s="115"/>
    </row>
    <row r="280" spans="1:162" s="116" customFormat="1" ht="51" customHeight="1" x14ac:dyDescent="0.15">
      <c r="A280" s="114"/>
      <c r="B280" s="137" t="s">
        <v>477</v>
      </c>
      <c r="C280" s="137" t="s">
        <v>478</v>
      </c>
      <c r="D280" s="139" t="s">
        <v>479</v>
      </c>
      <c r="E280" s="140">
        <v>8</v>
      </c>
      <c r="F280" s="196">
        <f>VLOOKUP(B280,'Fire EN 54'!$D$5:$J$496,7,0)</f>
        <v>9</v>
      </c>
      <c r="G280" s="196">
        <f t="shared" si="8"/>
        <v>1</v>
      </c>
      <c r="H280" s="140" t="s">
        <v>708</v>
      </c>
      <c r="I280" s="87" t="s">
        <v>3</v>
      </c>
      <c r="J280" s="87"/>
      <c r="K280" s="87"/>
      <c r="L280" s="85" t="s">
        <v>884</v>
      </c>
      <c r="M280" s="85" t="s">
        <v>615</v>
      </c>
      <c r="N280" s="88" t="s">
        <v>691</v>
      </c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  <c r="AE280" s="115"/>
      <c r="AF280" s="115"/>
      <c r="AG280" s="115"/>
      <c r="AH280" s="115"/>
      <c r="AI280" s="115"/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  <c r="BM280" s="115"/>
      <c r="BN280" s="115"/>
      <c r="BO280" s="115"/>
      <c r="BP280" s="115"/>
      <c r="BQ280" s="115"/>
      <c r="BR280" s="115"/>
      <c r="BS280" s="115"/>
      <c r="BT280" s="115"/>
      <c r="BU280" s="115"/>
      <c r="BV280" s="115"/>
      <c r="BW280" s="115"/>
      <c r="BX280" s="115"/>
      <c r="BY280" s="115"/>
      <c r="BZ280" s="115"/>
      <c r="CA280" s="115"/>
      <c r="CB280" s="115"/>
      <c r="CC280" s="115"/>
      <c r="CD280" s="115"/>
      <c r="CE280" s="115"/>
      <c r="CF280" s="115"/>
      <c r="CG280" s="115"/>
      <c r="CH280" s="115"/>
      <c r="CI280" s="115"/>
      <c r="CJ280" s="115"/>
      <c r="CK280" s="115"/>
      <c r="CL280" s="115"/>
      <c r="CM280" s="115"/>
      <c r="CN280" s="115"/>
      <c r="CO280" s="115"/>
      <c r="CP280" s="115"/>
      <c r="CQ280" s="115"/>
      <c r="CR280" s="115"/>
      <c r="CS280" s="115"/>
      <c r="CT280" s="115"/>
      <c r="CU280" s="115"/>
      <c r="CV280" s="115"/>
      <c r="CW280" s="115"/>
      <c r="CX280" s="115"/>
      <c r="CY280" s="115"/>
      <c r="CZ280" s="115"/>
      <c r="DA280" s="115"/>
      <c r="DB280" s="115"/>
      <c r="DC280" s="115"/>
      <c r="DD280" s="115"/>
      <c r="DE280" s="115"/>
      <c r="DF280" s="115"/>
      <c r="DG280" s="115"/>
      <c r="DH280" s="115"/>
      <c r="DI280" s="115"/>
      <c r="DJ280" s="115"/>
      <c r="DK280" s="115"/>
      <c r="DL280" s="115"/>
      <c r="DM280" s="115"/>
      <c r="DN280" s="115"/>
      <c r="DO280" s="115"/>
      <c r="DP280" s="115"/>
      <c r="DQ280" s="115"/>
      <c r="DR280" s="115"/>
      <c r="DS280" s="115"/>
      <c r="DT280" s="115"/>
      <c r="DU280" s="115"/>
      <c r="DV280" s="115"/>
      <c r="DW280" s="115"/>
      <c r="DX280" s="115"/>
      <c r="DY280" s="115"/>
      <c r="DZ280" s="115"/>
      <c r="EA280" s="115"/>
      <c r="EB280" s="115"/>
      <c r="EC280" s="115"/>
      <c r="ED280" s="115"/>
      <c r="EE280" s="115"/>
      <c r="EF280" s="115"/>
      <c r="EG280" s="115"/>
      <c r="EH280" s="115"/>
      <c r="EI280" s="115"/>
      <c r="EJ280" s="115"/>
      <c r="EK280" s="115"/>
      <c r="EL280" s="115"/>
      <c r="EM280" s="115"/>
      <c r="EN280" s="115"/>
      <c r="EO280" s="115"/>
      <c r="EP280" s="115"/>
      <c r="EQ280" s="115"/>
      <c r="ER280" s="115"/>
      <c r="ES280" s="115"/>
      <c r="ET280" s="115"/>
      <c r="EU280" s="115"/>
      <c r="EV280" s="115"/>
      <c r="EW280" s="115"/>
      <c r="EX280" s="115"/>
      <c r="EY280" s="115"/>
      <c r="EZ280" s="115"/>
      <c r="FA280" s="115"/>
      <c r="FB280" s="115"/>
      <c r="FC280" s="115"/>
      <c r="FD280" s="115"/>
      <c r="FE280" s="115"/>
      <c r="FF280" s="115"/>
    </row>
    <row r="281" spans="1:162" s="116" customFormat="1" ht="51" customHeight="1" x14ac:dyDescent="0.15">
      <c r="A281" s="114"/>
      <c r="B281" s="137" t="s">
        <v>480</v>
      </c>
      <c r="C281" s="141" t="s">
        <v>481</v>
      </c>
      <c r="D281" s="139" t="s">
        <v>716</v>
      </c>
      <c r="E281" s="140">
        <v>8</v>
      </c>
      <c r="F281" s="196">
        <f>VLOOKUP(B281,'Fire EN 54'!$D$5:$J$496,7,0)</f>
        <v>9</v>
      </c>
      <c r="G281" s="196">
        <f t="shared" si="8"/>
        <v>1</v>
      </c>
      <c r="H281" s="140" t="s">
        <v>708</v>
      </c>
      <c r="I281" s="87" t="s">
        <v>3</v>
      </c>
      <c r="J281" s="143" t="s">
        <v>745</v>
      </c>
      <c r="K281" s="143"/>
      <c r="L281" s="85" t="s">
        <v>884</v>
      </c>
      <c r="M281" s="85" t="s">
        <v>615</v>
      </c>
      <c r="N281" s="88" t="s">
        <v>691</v>
      </c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  <c r="AE281" s="115"/>
      <c r="AF281" s="115"/>
      <c r="AG281" s="115"/>
      <c r="AH281" s="115"/>
      <c r="AI281" s="115"/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  <c r="BM281" s="115"/>
      <c r="BN281" s="115"/>
      <c r="BO281" s="115"/>
      <c r="BP281" s="115"/>
      <c r="BQ281" s="115"/>
      <c r="BR281" s="115"/>
      <c r="BS281" s="115"/>
      <c r="BT281" s="115"/>
      <c r="BU281" s="115"/>
      <c r="BV281" s="115"/>
      <c r="BW281" s="115"/>
      <c r="BX281" s="115"/>
      <c r="BY281" s="115"/>
      <c r="BZ281" s="115"/>
      <c r="CA281" s="115"/>
      <c r="CB281" s="115"/>
      <c r="CC281" s="115"/>
      <c r="CD281" s="115"/>
      <c r="CE281" s="115"/>
      <c r="CF281" s="115"/>
      <c r="CG281" s="115"/>
      <c r="CH281" s="115"/>
      <c r="CI281" s="115"/>
      <c r="CJ281" s="115"/>
      <c r="CK281" s="115"/>
      <c r="CL281" s="115"/>
      <c r="CM281" s="115"/>
      <c r="CN281" s="115"/>
      <c r="CO281" s="115"/>
      <c r="CP281" s="115"/>
      <c r="CQ281" s="115"/>
      <c r="CR281" s="115"/>
      <c r="CS281" s="115"/>
      <c r="CT281" s="115"/>
      <c r="CU281" s="115"/>
      <c r="CV281" s="115"/>
      <c r="CW281" s="115"/>
      <c r="CX281" s="115"/>
      <c r="CY281" s="115"/>
      <c r="CZ281" s="115"/>
      <c r="DA281" s="115"/>
      <c r="DB281" s="115"/>
      <c r="DC281" s="115"/>
      <c r="DD281" s="115"/>
      <c r="DE281" s="115"/>
      <c r="DF281" s="115"/>
      <c r="DG281" s="115"/>
      <c r="DH281" s="115"/>
      <c r="DI281" s="115"/>
      <c r="DJ281" s="115"/>
      <c r="DK281" s="115"/>
      <c r="DL281" s="115"/>
      <c r="DM281" s="115"/>
      <c r="DN281" s="115"/>
      <c r="DO281" s="115"/>
      <c r="DP281" s="115"/>
      <c r="DQ281" s="115"/>
      <c r="DR281" s="115"/>
      <c r="DS281" s="115"/>
      <c r="DT281" s="115"/>
      <c r="DU281" s="115"/>
      <c r="DV281" s="115"/>
      <c r="DW281" s="115"/>
      <c r="DX281" s="115"/>
      <c r="DY281" s="115"/>
      <c r="DZ281" s="115"/>
      <c r="EA281" s="115"/>
      <c r="EB281" s="115"/>
      <c r="EC281" s="115"/>
      <c r="ED281" s="115"/>
      <c r="EE281" s="115"/>
      <c r="EF281" s="115"/>
      <c r="EG281" s="115"/>
      <c r="EH281" s="115"/>
      <c r="EI281" s="115"/>
      <c r="EJ281" s="115"/>
      <c r="EK281" s="115"/>
      <c r="EL281" s="115"/>
      <c r="EM281" s="115"/>
      <c r="EN281" s="115"/>
      <c r="EO281" s="115"/>
      <c r="EP281" s="115"/>
      <c r="EQ281" s="115"/>
      <c r="ER281" s="115"/>
      <c r="ES281" s="115"/>
      <c r="ET281" s="115"/>
      <c r="EU281" s="115"/>
      <c r="EV281" s="115"/>
      <c r="EW281" s="115"/>
      <c r="EX281" s="115"/>
      <c r="EY281" s="115"/>
      <c r="EZ281" s="115"/>
      <c r="FA281" s="115"/>
      <c r="FB281" s="115"/>
      <c r="FC281" s="115"/>
      <c r="FD281" s="115"/>
      <c r="FE281" s="115"/>
      <c r="FF281" s="115"/>
    </row>
    <row r="282" spans="1:162" s="116" customFormat="1" ht="51" customHeight="1" x14ac:dyDescent="0.15">
      <c r="A282" s="114"/>
      <c r="B282" s="137" t="s">
        <v>482</v>
      </c>
      <c r="C282" s="141" t="s">
        <v>483</v>
      </c>
      <c r="D282" s="139" t="s">
        <v>717</v>
      </c>
      <c r="E282" s="140">
        <v>8</v>
      </c>
      <c r="F282" s="196">
        <f>VLOOKUP(B282,'Fire EN 54'!$D$5:$J$496,7,0)</f>
        <v>9</v>
      </c>
      <c r="G282" s="196">
        <f t="shared" si="8"/>
        <v>1</v>
      </c>
      <c r="H282" s="140" t="s">
        <v>708</v>
      </c>
      <c r="I282" s="87" t="s">
        <v>3</v>
      </c>
      <c r="J282" s="143" t="s">
        <v>745</v>
      </c>
      <c r="K282" s="143"/>
      <c r="L282" s="85" t="s">
        <v>884</v>
      </c>
      <c r="M282" s="85" t="s">
        <v>615</v>
      </c>
      <c r="N282" s="88" t="s">
        <v>691</v>
      </c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  <c r="AE282" s="115"/>
      <c r="AF282" s="115"/>
      <c r="AG282" s="115"/>
      <c r="AH282" s="115"/>
      <c r="AI282" s="115"/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  <c r="BM282" s="115"/>
      <c r="BN282" s="115"/>
      <c r="BO282" s="115"/>
      <c r="BP282" s="115"/>
      <c r="BQ282" s="115"/>
      <c r="BR282" s="115"/>
      <c r="BS282" s="115"/>
      <c r="BT282" s="115"/>
      <c r="BU282" s="115"/>
      <c r="BV282" s="115"/>
      <c r="BW282" s="115"/>
      <c r="BX282" s="115"/>
      <c r="BY282" s="115"/>
      <c r="BZ282" s="115"/>
      <c r="CA282" s="115"/>
      <c r="CB282" s="115"/>
      <c r="CC282" s="115"/>
      <c r="CD282" s="115"/>
      <c r="CE282" s="115"/>
      <c r="CF282" s="115"/>
      <c r="CG282" s="115"/>
      <c r="CH282" s="115"/>
      <c r="CI282" s="115"/>
      <c r="CJ282" s="115"/>
      <c r="CK282" s="115"/>
      <c r="CL282" s="115"/>
      <c r="CM282" s="115"/>
      <c r="CN282" s="115"/>
      <c r="CO282" s="115"/>
      <c r="CP282" s="115"/>
      <c r="CQ282" s="115"/>
      <c r="CR282" s="115"/>
      <c r="CS282" s="115"/>
      <c r="CT282" s="115"/>
      <c r="CU282" s="115"/>
      <c r="CV282" s="115"/>
      <c r="CW282" s="115"/>
      <c r="CX282" s="115"/>
      <c r="CY282" s="115"/>
      <c r="CZ282" s="115"/>
      <c r="DA282" s="115"/>
      <c r="DB282" s="115"/>
      <c r="DC282" s="115"/>
      <c r="DD282" s="115"/>
      <c r="DE282" s="115"/>
      <c r="DF282" s="115"/>
      <c r="DG282" s="115"/>
      <c r="DH282" s="115"/>
      <c r="DI282" s="115"/>
      <c r="DJ282" s="115"/>
      <c r="DK282" s="115"/>
      <c r="DL282" s="115"/>
      <c r="DM282" s="115"/>
      <c r="DN282" s="115"/>
      <c r="DO282" s="115"/>
      <c r="DP282" s="115"/>
      <c r="DQ282" s="115"/>
      <c r="DR282" s="115"/>
      <c r="DS282" s="115"/>
      <c r="DT282" s="115"/>
      <c r="DU282" s="115"/>
      <c r="DV282" s="115"/>
      <c r="DW282" s="115"/>
      <c r="DX282" s="115"/>
      <c r="DY282" s="115"/>
      <c r="DZ282" s="115"/>
      <c r="EA282" s="115"/>
      <c r="EB282" s="115"/>
      <c r="EC282" s="115"/>
      <c r="ED282" s="115"/>
      <c r="EE282" s="115"/>
      <c r="EF282" s="115"/>
      <c r="EG282" s="115"/>
      <c r="EH282" s="115"/>
      <c r="EI282" s="115"/>
      <c r="EJ282" s="115"/>
      <c r="EK282" s="115"/>
      <c r="EL282" s="115"/>
      <c r="EM282" s="115"/>
      <c r="EN282" s="115"/>
      <c r="EO282" s="115"/>
      <c r="EP282" s="115"/>
      <c r="EQ282" s="115"/>
      <c r="ER282" s="115"/>
      <c r="ES282" s="115"/>
      <c r="ET282" s="115"/>
      <c r="EU282" s="115"/>
      <c r="EV282" s="115"/>
      <c r="EW282" s="115"/>
      <c r="EX282" s="115"/>
      <c r="EY282" s="115"/>
      <c r="EZ282" s="115"/>
      <c r="FA282" s="115"/>
      <c r="FB282" s="115"/>
      <c r="FC282" s="115"/>
      <c r="FD282" s="115"/>
      <c r="FE282" s="115"/>
      <c r="FF282" s="115"/>
    </row>
    <row r="283" spans="1:162" s="116" customFormat="1" ht="51" customHeight="1" x14ac:dyDescent="0.15">
      <c r="A283" s="114"/>
      <c r="B283" s="137" t="s">
        <v>484</v>
      </c>
      <c r="C283" s="141" t="s">
        <v>485</v>
      </c>
      <c r="D283" s="139" t="s">
        <v>718</v>
      </c>
      <c r="E283" s="140">
        <v>8</v>
      </c>
      <c r="F283" s="196">
        <f>VLOOKUP(B283,'Fire EN 54'!$D$5:$J$496,7,0)</f>
        <v>9</v>
      </c>
      <c r="G283" s="196">
        <f t="shared" si="8"/>
        <v>1</v>
      </c>
      <c r="H283" s="140" t="s">
        <v>708</v>
      </c>
      <c r="I283" s="87" t="s">
        <v>3</v>
      </c>
      <c r="J283" s="143" t="s">
        <v>745</v>
      </c>
      <c r="K283" s="143"/>
      <c r="L283" s="85" t="s">
        <v>884</v>
      </c>
      <c r="M283" s="85" t="s">
        <v>615</v>
      </c>
      <c r="N283" s="88" t="s">
        <v>691</v>
      </c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  <c r="AE283" s="115"/>
      <c r="AF283" s="115"/>
      <c r="AG283" s="115"/>
      <c r="AH283" s="115"/>
      <c r="AI283" s="115"/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  <c r="BM283" s="115"/>
      <c r="BN283" s="115"/>
      <c r="BO283" s="115"/>
      <c r="BP283" s="115"/>
      <c r="BQ283" s="115"/>
      <c r="BR283" s="115"/>
      <c r="BS283" s="115"/>
      <c r="BT283" s="115"/>
      <c r="BU283" s="115"/>
      <c r="BV283" s="115"/>
      <c r="BW283" s="115"/>
      <c r="BX283" s="115"/>
      <c r="BY283" s="115"/>
      <c r="BZ283" s="115"/>
      <c r="CA283" s="115"/>
      <c r="CB283" s="115"/>
      <c r="CC283" s="115"/>
      <c r="CD283" s="115"/>
      <c r="CE283" s="115"/>
      <c r="CF283" s="115"/>
      <c r="CG283" s="115"/>
      <c r="CH283" s="115"/>
      <c r="CI283" s="115"/>
      <c r="CJ283" s="115"/>
      <c r="CK283" s="115"/>
      <c r="CL283" s="115"/>
      <c r="CM283" s="115"/>
      <c r="CN283" s="115"/>
      <c r="CO283" s="115"/>
      <c r="CP283" s="115"/>
      <c r="CQ283" s="115"/>
      <c r="CR283" s="115"/>
      <c r="CS283" s="115"/>
      <c r="CT283" s="115"/>
      <c r="CU283" s="115"/>
      <c r="CV283" s="115"/>
      <c r="CW283" s="115"/>
      <c r="CX283" s="115"/>
      <c r="CY283" s="115"/>
      <c r="CZ283" s="115"/>
      <c r="DA283" s="115"/>
      <c r="DB283" s="115"/>
      <c r="DC283" s="115"/>
      <c r="DD283" s="115"/>
      <c r="DE283" s="115"/>
      <c r="DF283" s="115"/>
      <c r="DG283" s="115"/>
      <c r="DH283" s="115"/>
      <c r="DI283" s="115"/>
      <c r="DJ283" s="115"/>
      <c r="DK283" s="115"/>
      <c r="DL283" s="115"/>
      <c r="DM283" s="115"/>
      <c r="DN283" s="115"/>
      <c r="DO283" s="115"/>
      <c r="DP283" s="115"/>
      <c r="DQ283" s="115"/>
      <c r="DR283" s="115"/>
      <c r="DS283" s="115"/>
      <c r="DT283" s="115"/>
      <c r="DU283" s="115"/>
      <c r="DV283" s="115"/>
      <c r="DW283" s="115"/>
      <c r="DX283" s="115"/>
      <c r="DY283" s="115"/>
      <c r="DZ283" s="115"/>
      <c r="EA283" s="115"/>
      <c r="EB283" s="115"/>
      <c r="EC283" s="115"/>
      <c r="ED283" s="115"/>
      <c r="EE283" s="115"/>
      <c r="EF283" s="115"/>
      <c r="EG283" s="115"/>
      <c r="EH283" s="115"/>
      <c r="EI283" s="115"/>
      <c r="EJ283" s="115"/>
      <c r="EK283" s="115"/>
      <c r="EL283" s="115"/>
      <c r="EM283" s="115"/>
      <c r="EN283" s="115"/>
      <c r="EO283" s="115"/>
      <c r="EP283" s="115"/>
      <c r="EQ283" s="115"/>
      <c r="ER283" s="115"/>
      <c r="ES283" s="115"/>
      <c r="ET283" s="115"/>
      <c r="EU283" s="115"/>
      <c r="EV283" s="115"/>
      <c r="EW283" s="115"/>
      <c r="EX283" s="115"/>
      <c r="EY283" s="115"/>
      <c r="EZ283" s="115"/>
      <c r="FA283" s="115"/>
      <c r="FB283" s="115"/>
      <c r="FC283" s="115"/>
      <c r="FD283" s="115"/>
      <c r="FE283" s="115"/>
      <c r="FF283" s="115"/>
    </row>
    <row r="284" spans="1:162" s="116" customFormat="1" ht="51" customHeight="1" x14ac:dyDescent="0.15">
      <c r="A284" s="114"/>
      <c r="B284" s="137" t="s">
        <v>486</v>
      </c>
      <c r="C284" s="141" t="s">
        <v>487</v>
      </c>
      <c r="D284" s="139" t="s">
        <v>719</v>
      </c>
      <c r="E284" s="140">
        <v>8</v>
      </c>
      <c r="F284" s="196">
        <f>VLOOKUP(B284,'Fire EN 54'!$D$5:$J$496,7,0)</f>
        <v>9</v>
      </c>
      <c r="G284" s="196">
        <f t="shared" si="8"/>
        <v>1</v>
      </c>
      <c r="H284" s="140" t="s">
        <v>708</v>
      </c>
      <c r="I284" s="87" t="s">
        <v>3</v>
      </c>
      <c r="J284" s="143" t="s">
        <v>745</v>
      </c>
      <c r="K284" s="143"/>
      <c r="L284" s="85" t="s">
        <v>884</v>
      </c>
      <c r="M284" s="85" t="s">
        <v>615</v>
      </c>
      <c r="N284" s="88" t="s">
        <v>691</v>
      </c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  <c r="AE284" s="115"/>
      <c r="AF284" s="115"/>
      <c r="AG284" s="115"/>
      <c r="AH284" s="115"/>
      <c r="AI284" s="115"/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  <c r="BM284" s="115"/>
      <c r="BN284" s="115"/>
      <c r="BO284" s="115"/>
      <c r="BP284" s="115"/>
      <c r="BQ284" s="115"/>
      <c r="BR284" s="115"/>
      <c r="BS284" s="115"/>
      <c r="BT284" s="115"/>
      <c r="BU284" s="115"/>
      <c r="BV284" s="115"/>
      <c r="BW284" s="115"/>
      <c r="BX284" s="115"/>
      <c r="BY284" s="115"/>
      <c r="BZ284" s="115"/>
      <c r="CA284" s="115"/>
      <c r="CB284" s="115"/>
      <c r="CC284" s="115"/>
      <c r="CD284" s="115"/>
      <c r="CE284" s="115"/>
      <c r="CF284" s="115"/>
      <c r="CG284" s="115"/>
      <c r="CH284" s="115"/>
      <c r="CI284" s="115"/>
      <c r="CJ284" s="115"/>
      <c r="CK284" s="115"/>
      <c r="CL284" s="115"/>
      <c r="CM284" s="115"/>
      <c r="CN284" s="115"/>
      <c r="CO284" s="115"/>
      <c r="CP284" s="115"/>
      <c r="CQ284" s="115"/>
      <c r="CR284" s="115"/>
      <c r="CS284" s="115"/>
      <c r="CT284" s="115"/>
      <c r="CU284" s="115"/>
      <c r="CV284" s="115"/>
      <c r="CW284" s="115"/>
      <c r="CX284" s="115"/>
      <c r="CY284" s="115"/>
      <c r="CZ284" s="115"/>
      <c r="DA284" s="115"/>
      <c r="DB284" s="115"/>
      <c r="DC284" s="115"/>
      <c r="DD284" s="115"/>
      <c r="DE284" s="115"/>
      <c r="DF284" s="115"/>
      <c r="DG284" s="115"/>
      <c r="DH284" s="115"/>
      <c r="DI284" s="115"/>
      <c r="DJ284" s="115"/>
      <c r="DK284" s="115"/>
      <c r="DL284" s="115"/>
      <c r="DM284" s="115"/>
      <c r="DN284" s="115"/>
      <c r="DO284" s="115"/>
      <c r="DP284" s="115"/>
      <c r="DQ284" s="115"/>
      <c r="DR284" s="115"/>
      <c r="DS284" s="115"/>
      <c r="DT284" s="115"/>
      <c r="DU284" s="115"/>
      <c r="DV284" s="115"/>
      <c r="DW284" s="115"/>
      <c r="DX284" s="115"/>
      <c r="DY284" s="115"/>
      <c r="DZ284" s="115"/>
      <c r="EA284" s="115"/>
      <c r="EB284" s="115"/>
      <c r="EC284" s="115"/>
      <c r="ED284" s="115"/>
      <c r="EE284" s="115"/>
      <c r="EF284" s="115"/>
      <c r="EG284" s="115"/>
      <c r="EH284" s="115"/>
      <c r="EI284" s="115"/>
      <c r="EJ284" s="115"/>
      <c r="EK284" s="115"/>
      <c r="EL284" s="115"/>
      <c r="EM284" s="115"/>
      <c r="EN284" s="115"/>
      <c r="EO284" s="115"/>
      <c r="EP284" s="115"/>
      <c r="EQ284" s="115"/>
      <c r="ER284" s="115"/>
      <c r="ES284" s="115"/>
      <c r="ET284" s="115"/>
      <c r="EU284" s="115"/>
      <c r="EV284" s="115"/>
      <c r="EW284" s="115"/>
      <c r="EX284" s="115"/>
      <c r="EY284" s="115"/>
      <c r="EZ284" s="115"/>
      <c r="FA284" s="115"/>
      <c r="FB284" s="115"/>
      <c r="FC284" s="115"/>
      <c r="FD284" s="115"/>
      <c r="FE284" s="115"/>
      <c r="FF284" s="115"/>
    </row>
    <row r="285" spans="1:162" s="116" customFormat="1" ht="51" customHeight="1" x14ac:dyDescent="0.15">
      <c r="A285" s="114"/>
      <c r="B285" s="137" t="s">
        <v>488</v>
      </c>
      <c r="C285" s="141" t="s">
        <v>489</v>
      </c>
      <c r="D285" s="139" t="s">
        <v>720</v>
      </c>
      <c r="E285" s="140">
        <v>8</v>
      </c>
      <c r="F285" s="196">
        <f>VLOOKUP(B285,'Fire EN 54'!$D$5:$J$496,7,0)</f>
        <v>9</v>
      </c>
      <c r="G285" s="196">
        <f t="shared" si="8"/>
        <v>1</v>
      </c>
      <c r="H285" s="140" t="s">
        <v>708</v>
      </c>
      <c r="I285" s="87" t="s">
        <v>3</v>
      </c>
      <c r="J285" s="143" t="s">
        <v>745</v>
      </c>
      <c r="K285" s="143"/>
      <c r="L285" s="85" t="s">
        <v>884</v>
      </c>
      <c r="M285" s="85" t="s">
        <v>615</v>
      </c>
      <c r="N285" s="88" t="s">
        <v>691</v>
      </c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  <c r="AE285" s="115"/>
      <c r="AF285" s="115"/>
      <c r="AG285" s="115"/>
      <c r="AH285" s="115"/>
      <c r="AI285" s="115"/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  <c r="BM285" s="115"/>
      <c r="BN285" s="115"/>
      <c r="BO285" s="115"/>
      <c r="BP285" s="115"/>
      <c r="BQ285" s="115"/>
      <c r="BR285" s="115"/>
      <c r="BS285" s="115"/>
      <c r="BT285" s="115"/>
      <c r="BU285" s="115"/>
      <c r="BV285" s="115"/>
      <c r="BW285" s="115"/>
      <c r="BX285" s="115"/>
      <c r="BY285" s="115"/>
      <c r="BZ285" s="115"/>
      <c r="CA285" s="115"/>
      <c r="CB285" s="115"/>
      <c r="CC285" s="115"/>
      <c r="CD285" s="115"/>
      <c r="CE285" s="115"/>
      <c r="CF285" s="115"/>
      <c r="CG285" s="115"/>
      <c r="CH285" s="115"/>
      <c r="CI285" s="115"/>
      <c r="CJ285" s="115"/>
      <c r="CK285" s="115"/>
      <c r="CL285" s="115"/>
      <c r="CM285" s="115"/>
      <c r="CN285" s="115"/>
      <c r="CO285" s="115"/>
      <c r="CP285" s="115"/>
      <c r="CQ285" s="115"/>
      <c r="CR285" s="115"/>
      <c r="CS285" s="115"/>
      <c r="CT285" s="115"/>
      <c r="CU285" s="115"/>
      <c r="CV285" s="115"/>
      <c r="CW285" s="115"/>
      <c r="CX285" s="115"/>
      <c r="CY285" s="115"/>
      <c r="CZ285" s="115"/>
      <c r="DA285" s="115"/>
      <c r="DB285" s="115"/>
      <c r="DC285" s="115"/>
      <c r="DD285" s="115"/>
      <c r="DE285" s="115"/>
      <c r="DF285" s="115"/>
      <c r="DG285" s="115"/>
      <c r="DH285" s="115"/>
      <c r="DI285" s="115"/>
      <c r="DJ285" s="115"/>
      <c r="DK285" s="115"/>
      <c r="DL285" s="115"/>
      <c r="DM285" s="115"/>
      <c r="DN285" s="115"/>
      <c r="DO285" s="115"/>
      <c r="DP285" s="115"/>
      <c r="DQ285" s="115"/>
      <c r="DR285" s="115"/>
      <c r="DS285" s="115"/>
      <c r="DT285" s="115"/>
      <c r="DU285" s="115"/>
      <c r="DV285" s="115"/>
      <c r="DW285" s="115"/>
      <c r="DX285" s="115"/>
      <c r="DY285" s="115"/>
      <c r="DZ285" s="115"/>
      <c r="EA285" s="115"/>
      <c r="EB285" s="115"/>
      <c r="EC285" s="115"/>
      <c r="ED285" s="115"/>
      <c r="EE285" s="115"/>
      <c r="EF285" s="115"/>
      <c r="EG285" s="115"/>
      <c r="EH285" s="115"/>
      <c r="EI285" s="115"/>
      <c r="EJ285" s="115"/>
      <c r="EK285" s="115"/>
      <c r="EL285" s="115"/>
      <c r="EM285" s="115"/>
      <c r="EN285" s="115"/>
      <c r="EO285" s="115"/>
      <c r="EP285" s="115"/>
      <c r="EQ285" s="115"/>
      <c r="ER285" s="115"/>
      <c r="ES285" s="115"/>
      <c r="ET285" s="115"/>
      <c r="EU285" s="115"/>
      <c r="EV285" s="115"/>
      <c r="EW285" s="115"/>
      <c r="EX285" s="115"/>
      <c r="EY285" s="115"/>
      <c r="EZ285" s="115"/>
      <c r="FA285" s="115"/>
      <c r="FB285" s="115"/>
      <c r="FC285" s="115"/>
      <c r="FD285" s="115"/>
      <c r="FE285" s="115"/>
      <c r="FF285" s="115"/>
    </row>
    <row r="286" spans="1:162" s="116" customFormat="1" ht="51" customHeight="1" x14ac:dyDescent="0.15">
      <c r="A286" s="114"/>
      <c r="B286" s="137" t="s">
        <v>490</v>
      </c>
      <c r="C286" s="141" t="s">
        <v>491</v>
      </c>
      <c r="D286" s="139" t="s">
        <v>721</v>
      </c>
      <c r="E286" s="140">
        <v>8</v>
      </c>
      <c r="F286" s="196">
        <f>VLOOKUP(B286,'Fire EN 54'!$D$5:$J$496,7,0)</f>
        <v>9</v>
      </c>
      <c r="G286" s="196">
        <f t="shared" si="8"/>
        <v>1</v>
      </c>
      <c r="H286" s="140" t="s">
        <v>708</v>
      </c>
      <c r="I286" s="87" t="s">
        <v>3</v>
      </c>
      <c r="J286" s="143" t="s">
        <v>745</v>
      </c>
      <c r="K286" s="143"/>
      <c r="L286" s="85" t="s">
        <v>884</v>
      </c>
      <c r="M286" s="85" t="s">
        <v>615</v>
      </c>
      <c r="N286" s="88" t="s">
        <v>691</v>
      </c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  <c r="AE286" s="115"/>
      <c r="AF286" s="115"/>
      <c r="AG286" s="115"/>
      <c r="AH286" s="115"/>
      <c r="AI286" s="115"/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  <c r="BM286" s="115"/>
      <c r="BN286" s="115"/>
      <c r="BO286" s="115"/>
      <c r="BP286" s="115"/>
      <c r="BQ286" s="115"/>
      <c r="BR286" s="115"/>
      <c r="BS286" s="115"/>
      <c r="BT286" s="115"/>
      <c r="BU286" s="115"/>
      <c r="BV286" s="115"/>
      <c r="BW286" s="115"/>
      <c r="BX286" s="115"/>
      <c r="BY286" s="115"/>
      <c r="BZ286" s="115"/>
      <c r="CA286" s="115"/>
      <c r="CB286" s="115"/>
      <c r="CC286" s="115"/>
      <c r="CD286" s="115"/>
      <c r="CE286" s="115"/>
      <c r="CF286" s="115"/>
      <c r="CG286" s="115"/>
      <c r="CH286" s="115"/>
      <c r="CI286" s="115"/>
      <c r="CJ286" s="115"/>
      <c r="CK286" s="115"/>
      <c r="CL286" s="115"/>
      <c r="CM286" s="115"/>
      <c r="CN286" s="115"/>
      <c r="CO286" s="115"/>
      <c r="CP286" s="115"/>
      <c r="CQ286" s="115"/>
      <c r="CR286" s="115"/>
      <c r="CS286" s="115"/>
      <c r="CT286" s="115"/>
      <c r="CU286" s="115"/>
      <c r="CV286" s="115"/>
      <c r="CW286" s="115"/>
      <c r="CX286" s="115"/>
      <c r="CY286" s="115"/>
      <c r="CZ286" s="115"/>
      <c r="DA286" s="115"/>
      <c r="DB286" s="115"/>
      <c r="DC286" s="115"/>
      <c r="DD286" s="115"/>
      <c r="DE286" s="115"/>
      <c r="DF286" s="115"/>
      <c r="DG286" s="115"/>
      <c r="DH286" s="115"/>
      <c r="DI286" s="115"/>
      <c r="DJ286" s="115"/>
      <c r="DK286" s="115"/>
      <c r="DL286" s="115"/>
      <c r="DM286" s="115"/>
      <c r="DN286" s="115"/>
      <c r="DO286" s="115"/>
      <c r="DP286" s="115"/>
      <c r="DQ286" s="115"/>
      <c r="DR286" s="115"/>
      <c r="DS286" s="115"/>
      <c r="DT286" s="115"/>
      <c r="DU286" s="115"/>
      <c r="DV286" s="115"/>
      <c r="DW286" s="115"/>
      <c r="DX286" s="115"/>
      <c r="DY286" s="115"/>
      <c r="DZ286" s="115"/>
      <c r="EA286" s="115"/>
      <c r="EB286" s="115"/>
      <c r="EC286" s="115"/>
      <c r="ED286" s="115"/>
      <c r="EE286" s="115"/>
      <c r="EF286" s="115"/>
      <c r="EG286" s="115"/>
      <c r="EH286" s="115"/>
      <c r="EI286" s="115"/>
      <c r="EJ286" s="115"/>
      <c r="EK286" s="115"/>
      <c r="EL286" s="115"/>
      <c r="EM286" s="115"/>
      <c r="EN286" s="115"/>
      <c r="EO286" s="115"/>
      <c r="EP286" s="115"/>
      <c r="EQ286" s="115"/>
      <c r="ER286" s="115"/>
      <c r="ES286" s="115"/>
      <c r="ET286" s="115"/>
      <c r="EU286" s="115"/>
      <c r="EV286" s="115"/>
      <c r="EW286" s="115"/>
      <c r="EX286" s="115"/>
      <c r="EY286" s="115"/>
      <c r="EZ286" s="115"/>
      <c r="FA286" s="115"/>
      <c r="FB286" s="115"/>
      <c r="FC286" s="115"/>
      <c r="FD286" s="115"/>
      <c r="FE286" s="115"/>
      <c r="FF286" s="115"/>
    </row>
    <row r="287" spans="1:162" s="116" customFormat="1" ht="51" customHeight="1" x14ac:dyDescent="0.15">
      <c r="A287" s="114"/>
      <c r="B287" s="137" t="s">
        <v>492</v>
      </c>
      <c r="C287" s="141" t="s">
        <v>493</v>
      </c>
      <c r="D287" s="139" t="s">
        <v>722</v>
      </c>
      <c r="E287" s="140">
        <v>8</v>
      </c>
      <c r="F287" s="196">
        <f>VLOOKUP(B287,'Fire EN 54'!$D$5:$J$496,7,0)</f>
        <v>9</v>
      </c>
      <c r="G287" s="196">
        <f t="shared" si="8"/>
        <v>1</v>
      </c>
      <c r="H287" s="140" t="s">
        <v>708</v>
      </c>
      <c r="I287" s="87" t="s">
        <v>3</v>
      </c>
      <c r="J287" s="143" t="s">
        <v>745</v>
      </c>
      <c r="K287" s="143"/>
      <c r="L287" s="85" t="s">
        <v>884</v>
      </c>
      <c r="M287" s="85" t="s">
        <v>615</v>
      </c>
      <c r="N287" s="88" t="s">
        <v>691</v>
      </c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  <c r="AE287" s="115"/>
      <c r="AF287" s="115"/>
      <c r="AG287" s="115"/>
      <c r="AH287" s="115"/>
      <c r="AI287" s="115"/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  <c r="BM287" s="115"/>
      <c r="BN287" s="115"/>
      <c r="BO287" s="115"/>
      <c r="BP287" s="115"/>
      <c r="BQ287" s="115"/>
      <c r="BR287" s="115"/>
      <c r="BS287" s="115"/>
      <c r="BT287" s="115"/>
      <c r="BU287" s="115"/>
      <c r="BV287" s="115"/>
      <c r="BW287" s="115"/>
      <c r="BX287" s="115"/>
      <c r="BY287" s="115"/>
      <c r="BZ287" s="115"/>
      <c r="CA287" s="115"/>
      <c r="CB287" s="115"/>
      <c r="CC287" s="115"/>
      <c r="CD287" s="115"/>
      <c r="CE287" s="115"/>
      <c r="CF287" s="115"/>
      <c r="CG287" s="115"/>
      <c r="CH287" s="115"/>
      <c r="CI287" s="115"/>
      <c r="CJ287" s="115"/>
      <c r="CK287" s="115"/>
      <c r="CL287" s="115"/>
      <c r="CM287" s="115"/>
      <c r="CN287" s="115"/>
      <c r="CO287" s="115"/>
      <c r="CP287" s="115"/>
      <c r="CQ287" s="115"/>
      <c r="CR287" s="115"/>
      <c r="CS287" s="115"/>
      <c r="CT287" s="115"/>
      <c r="CU287" s="115"/>
      <c r="CV287" s="115"/>
      <c r="CW287" s="115"/>
      <c r="CX287" s="115"/>
      <c r="CY287" s="115"/>
      <c r="CZ287" s="115"/>
      <c r="DA287" s="115"/>
      <c r="DB287" s="115"/>
      <c r="DC287" s="115"/>
      <c r="DD287" s="115"/>
      <c r="DE287" s="115"/>
      <c r="DF287" s="115"/>
      <c r="DG287" s="115"/>
      <c r="DH287" s="115"/>
      <c r="DI287" s="115"/>
      <c r="DJ287" s="115"/>
      <c r="DK287" s="115"/>
      <c r="DL287" s="115"/>
      <c r="DM287" s="115"/>
      <c r="DN287" s="115"/>
      <c r="DO287" s="115"/>
      <c r="DP287" s="115"/>
      <c r="DQ287" s="115"/>
      <c r="DR287" s="115"/>
      <c r="DS287" s="115"/>
      <c r="DT287" s="115"/>
      <c r="DU287" s="115"/>
      <c r="DV287" s="115"/>
      <c r="DW287" s="115"/>
      <c r="DX287" s="115"/>
      <c r="DY287" s="115"/>
      <c r="DZ287" s="115"/>
      <c r="EA287" s="115"/>
      <c r="EB287" s="115"/>
      <c r="EC287" s="115"/>
      <c r="ED287" s="115"/>
      <c r="EE287" s="115"/>
      <c r="EF287" s="115"/>
      <c r="EG287" s="115"/>
      <c r="EH287" s="115"/>
      <c r="EI287" s="115"/>
      <c r="EJ287" s="115"/>
      <c r="EK287" s="115"/>
      <c r="EL287" s="115"/>
      <c r="EM287" s="115"/>
      <c r="EN287" s="115"/>
      <c r="EO287" s="115"/>
      <c r="EP287" s="115"/>
      <c r="EQ287" s="115"/>
      <c r="ER287" s="115"/>
      <c r="ES287" s="115"/>
      <c r="ET287" s="115"/>
      <c r="EU287" s="115"/>
      <c r="EV287" s="115"/>
      <c r="EW287" s="115"/>
      <c r="EX287" s="115"/>
      <c r="EY287" s="115"/>
      <c r="EZ287" s="115"/>
      <c r="FA287" s="115"/>
      <c r="FB287" s="115"/>
      <c r="FC287" s="115"/>
      <c r="FD287" s="115"/>
      <c r="FE287" s="115"/>
      <c r="FF287" s="115"/>
    </row>
    <row r="288" spans="1:162" s="116" customFormat="1" ht="51" customHeight="1" x14ac:dyDescent="0.15">
      <c r="A288" s="114"/>
      <c r="B288" s="137" t="s">
        <v>494</v>
      </c>
      <c r="C288" s="141" t="s">
        <v>495</v>
      </c>
      <c r="D288" s="139" t="s">
        <v>723</v>
      </c>
      <c r="E288" s="140">
        <v>8</v>
      </c>
      <c r="F288" s="196">
        <f>VLOOKUP(B288,'Fire EN 54'!$D$5:$J$496,7,0)</f>
        <v>9</v>
      </c>
      <c r="G288" s="196">
        <f t="shared" si="8"/>
        <v>1</v>
      </c>
      <c r="H288" s="140" t="s">
        <v>708</v>
      </c>
      <c r="I288" s="87" t="s">
        <v>3</v>
      </c>
      <c r="J288" s="143" t="s">
        <v>745</v>
      </c>
      <c r="K288" s="143"/>
      <c r="L288" s="85" t="s">
        <v>884</v>
      </c>
      <c r="M288" s="85" t="s">
        <v>615</v>
      </c>
      <c r="N288" s="88" t="s">
        <v>691</v>
      </c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  <c r="AE288" s="115"/>
      <c r="AF288" s="115"/>
      <c r="AG288" s="115"/>
      <c r="AH288" s="115"/>
      <c r="AI288" s="115"/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  <c r="BM288" s="115"/>
      <c r="BN288" s="115"/>
      <c r="BO288" s="115"/>
      <c r="BP288" s="115"/>
      <c r="BQ288" s="115"/>
      <c r="BR288" s="115"/>
      <c r="BS288" s="115"/>
      <c r="BT288" s="115"/>
      <c r="BU288" s="115"/>
      <c r="BV288" s="115"/>
      <c r="BW288" s="115"/>
      <c r="BX288" s="115"/>
      <c r="BY288" s="115"/>
      <c r="BZ288" s="115"/>
      <c r="CA288" s="115"/>
      <c r="CB288" s="115"/>
      <c r="CC288" s="115"/>
      <c r="CD288" s="115"/>
      <c r="CE288" s="115"/>
      <c r="CF288" s="115"/>
      <c r="CG288" s="115"/>
      <c r="CH288" s="115"/>
      <c r="CI288" s="115"/>
      <c r="CJ288" s="115"/>
      <c r="CK288" s="115"/>
      <c r="CL288" s="115"/>
      <c r="CM288" s="115"/>
      <c r="CN288" s="115"/>
      <c r="CO288" s="115"/>
      <c r="CP288" s="115"/>
      <c r="CQ288" s="115"/>
      <c r="CR288" s="115"/>
      <c r="CS288" s="115"/>
      <c r="CT288" s="115"/>
      <c r="CU288" s="115"/>
      <c r="CV288" s="115"/>
      <c r="CW288" s="115"/>
      <c r="CX288" s="115"/>
      <c r="CY288" s="115"/>
      <c r="CZ288" s="115"/>
      <c r="DA288" s="115"/>
      <c r="DB288" s="115"/>
      <c r="DC288" s="115"/>
      <c r="DD288" s="115"/>
      <c r="DE288" s="115"/>
      <c r="DF288" s="115"/>
      <c r="DG288" s="115"/>
      <c r="DH288" s="115"/>
      <c r="DI288" s="115"/>
      <c r="DJ288" s="115"/>
      <c r="DK288" s="115"/>
      <c r="DL288" s="115"/>
      <c r="DM288" s="115"/>
      <c r="DN288" s="115"/>
      <c r="DO288" s="115"/>
      <c r="DP288" s="115"/>
      <c r="DQ288" s="115"/>
      <c r="DR288" s="115"/>
      <c r="DS288" s="115"/>
      <c r="DT288" s="115"/>
      <c r="DU288" s="115"/>
      <c r="DV288" s="115"/>
      <c r="DW288" s="115"/>
      <c r="DX288" s="115"/>
      <c r="DY288" s="115"/>
      <c r="DZ288" s="115"/>
      <c r="EA288" s="115"/>
      <c r="EB288" s="115"/>
      <c r="EC288" s="115"/>
      <c r="ED288" s="115"/>
      <c r="EE288" s="115"/>
      <c r="EF288" s="115"/>
      <c r="EG288" s="115"/>
      <c r="EH288" s="115"/>
      <c r="EI288" s="115"/>
      <c r="EJ288" s="115"/>
      <c r="EK288" s="115"/>
      <c r="EL288" s="115"/>
      <c r="EM288" s="115"/>
      <c r="EN288" s="115"/>
      <c r="EO288" s="115"/>
      <c r="EP288" s="115"/>
      <c r="EQ288" s="115"/>
      <c r="ER288" s="115"/>
      <c r="ES288" s="115"/>
      <c r="ET288" s="115"/>
      <c r="EU288" s="115"/>
      <c r="EV288" s="115"/>
      <c r="EW288" s="115"/>
      <c r="EX288" s="115"/>
      <c r="EY288" s="115"/>
      <c r="EZ288" s="115"/>
      <c r="FA288" s="115"/>
      <c r="FB288" s="115"/>
      <c r="FC288" s="115"/>
      <c r="FD288" s="115"/>
      <c r="FE288" s="115"/>
      <c r="FF288" s="115"/>
    </row>
    <row r="289" spans="1:162" s="116" customFormat="1" ht="51" customHeight="1" x14ac:dyDescent="0.15">
      <c r="A289" s="114"/>
      <c r="B289" s="137" t="s">
        <v>496</v>
      </c>
      <c r="C289" s="141" t="s">
        <v>497</v>
      </c>
      <c r="D289" s="139" t="s">
        <v>724</v>
      </c>
      <c r="E289" s="140">
        <v>8</v>
      </c>
      <c r="F289" s="196">
        <f>VLOOKUP(B289,'Fire EN 54'!$D$5:$J$496,7,0)</f>
        <v>9</v>
      </c>
      <c r="G289" s="196">
        <f t="shared" si="8"/>
        <v>1</v>
      </c>
      <c r="H289" s="140" t="s">
        <v>708</v>
      </c>
      <c r="I289" s="87" t="s">
        <v>3</v>
      </c>
      <c r="J289" s="143" t="s">
        <v>745</v>
      </c>
      <c r="K289" s="143"/>
      <c r="L289" s="85" t="s">
        <v>884</v>
      </c>
      <c r="M289" s="85" t="s">
        <v>615</v>
      </c>
      <c r="N289" s="88" t="s">
        <v>691</v>
      </c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  <c r="AE289" s="115"/>
      <c r="AF289" s="115"/>
      <c r="AG289" s="115"/>
      <c r="AH289" s="115"/>
      <c r="AI289" s="115"/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  <c r="BM289" s="115"/>
      <c r="BN289" s="115"/>
      <c r="BO289" s="115"/>
      <c r="BP289" s="115"/>
      <c r="BQ289" s="115"/>
      <c r="BR289" s="115"/>
      <c r="BS289" s="115"/>
      <c r="BT289" s="115"/>
      <c r="BU289" s="115"/>
      <c r="BV289" s="115"/>
      <c r="BW289" s="115"/>
      <c r="BX289" s="115"/>
      <c r="BY289" s="115"/>
      <c r="BZ289" s="115"/>
      <c r="CA289" s="115"/>
      <c r="CB289" s="115"/>
      <c r="CC289" s="115"/>
      <c r="CD289" s="115"/>
      <c r="CE289" s="115"/>
      <c r="CF289" s="115"/>
      <c r="CG289" s="115"/>
      <c r="CH289" s="115"/>
      <c r="CI289" s="115"/>
      <c r="CJ289" s="115"/>
      <c r="CK289" s="115"/>
      <c r="CL289" s="115"/>
      <c r="CM289" s="115"/>
      <c r="CN289" s="115"/>
      <c r="CO289" s="115"/>
      <c r="CP289" s="115"/>
      <c r="CQ289" s="115"/>
      <c r="CR289" s="115"/>
      <c r="CS289" s="115"/>
      <c r="CT289" s="115"/>
      <c r="CU289" s="115"/>
      <c r="CV289" s="115"/>
      <c r="CW289" s="115"/>
      <c r="CX289" s="115"/>
      <c r="CY289" s="115"/>
      <c r="CZ289" s="115"/>
      <c r="DA289" s="115"/>
      <c r="DB289" s="115"/>
      <c r="DC289" s="115"/>
      <c r="DD289" s="115"/>
      <c r="DE289" s="115"/>
      <c r="DF289" s="115"/>
      <c r="DG289" s="115"/>
      <c r="DH289" s="115"/>
      <c r="DI289" s="115"/>
      <c r="DJ289" s="115"/>
      <c r="DK289" s="115"/>
      <c r="DL289" s="115"/>
      <c r="DM289" s="115"/>
      <c r="DN289" s="115"/>
      <c r="DO289" s="115"/>
      <c r="DP289" s="115"/>
      <c r="DQ289" s="115"/>
      <c r="DR289" s="115"/>
      <c r="DS289" s="115"/>
      <c r="DT289" s="115"/>
      <c r="DU289" s="115"/>
      <c r="DV289" s="115"/>
      <c r="DW289" s="115"/>
      <c r="DX289" s="115"/>
      <c r="DY289" s="115"/>
      <c r="DZ289" s="115"/>
      <c r="EA289" s="115"/>
      <c r="EB289" s="115"/>
      <c r="EC289" s="115"/>
      <c r="ED289" s="115"/>
      <c r="EE289" s="115"/>
      <c r="EF289" s="115"/>
      <c r="EG289" s="115"/>
      <c r="EH289" s="115"/>
      <c r="EI289" s="115"/>
      <c r="EJ289" s="115"/>
      <c r="EK289" s="115"/>
      <c r="EL289" s="115"/>
      <c r="EM289" s="115"/>
      <c r="EN289" s="115"/>
      <c r="EO289" s="115"/>
      <c r="EP289" s="115"/>
      <c r="EQ289" s="115"/>
      <c r="ER289" s="115"/>
      <c r="ES289" s="115"/>
      <c r="ET289" s="115"/>
      <c r="EU289" s="115"/>
      <c r="EV289" s="115"/>
      <c r="EW289" s="115"/>
      <c r="EX289" s="115"/>
      <c r="EY289" s="115"/>
      <c r="EZ289" s="115"/>
      <c r="FA289" s="115"/>
      <c r="FB289" s="115"/>
      <c r="FC289" s="115"/>
      <c r="FD289" s="115"/>
      <c r="FE289" s="115"/>
      <c r="FF289" s="115"/>
    </row>
    <row r="290" spans="1:162" s="116" customFormat="1" ht="51" customHeight="1" x14ac:dyDescent="0.15">
      <c r="A290" s="114"/>
      <c r="B290" s="137" t="s">
        <v>498</v>
      </c>
      <c r="C290" s="141" t="s">
        <v>499</v>
      </c>
      <c r="D290" s="139" t="s">
        <v>725</v>
      </c>
      <c r="E290" s="140">
        <v>8</v>
      </c>
      <c r="F290" s="196">
        <f>VLOOKUP(B290,'Fire EN 54'!$D$5:$J$496,7,0)</f>
        <v>9</v>
      </c>
      <c r="G290" s="196">
        <f t="shared" si="8"/>
        <v>1</v>
      </c>
      <c r="H290" s="140" t="s">
        <v>708</v>
      </c>
      <c r="I290" s="87" t="s">
        <v>3</v>
      </c>
      <c r="J290" s="143" t="s">
        <v>745</v>
      </c>
      <c r="K290" s="143"/>
      <c r="L290" s="85" t="s">
        <v>884</v>
      </c>
      <c r="M290" s="85" t="s">
        <v>615</v>
      </c>
      <c r="N290" s="88" t="s">
        <v>691</v>
      </c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  <c r="AE290" s="115"/>
      <c r="AF290" s="115"/>
      <c r="AG290" s="115"/>
      <c r="AH290" s="115"/>
      <c r="AI290" s="115"/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  <c r="BM290" s="115"/>
      <c r="BN290" s="115"/>
      <c r="BO290" s="115"/>
      <c r="BP290" s="115"/>
      <c r="BQ290" s="115"/>
      <c r="BR290" s="115"/>
      <c r="BS290" s="115"/>
      <c r="BT290" s="115"/>
      <c r="BU290" s="115"/>
      <c r="BV290" s="115"/>
      <c r="BW290" s="115"/>
      <c r="BX290" s="115"/>
      <c r="BY290" s="115"/>
      <c r="BZ290" s="115"/>
      <c r="CA290" s="115"/>
      <c r="CB290" s="115"/>
      <c r="CC290" s="115"/>
      <c r="CD290" s="115"/>
      <c r="CE290" s="115"/>
      <c r="CF290" s="115"/>
      <c r="CG290" s="115"/>
      <c r="CH290" s="115"/>
      <c r="CI290" s="115"/>
      <c r="CJ290" s="115"/>
      <c r="CK290" s="115"/>
      <c r="CL290" s="115"/>
      <c r="CM290" s="115"/>
      <c r="CN290" s="115"/>
      <c r="CO290" s="115"/>
      <c r="CP290" s="115"/>
      <c r="CQ290" s="115"/>
      <c r="CR290" s="115"/>
      <c r="CS290" s="115"/>
      <c r="CT290" s="115"/>
      <c r="CU290" s="115"/>
      <c r="CV290" s="115"/>
      <c r="CW290" s="115"/>
      <c r="CX290" s="115"/>
      <c r="CY290" s="115"/>
      <c r="CZ290" s="115"/>
      <c r="DA290" s="115"/>
      <c r="DB290" s="115"/>
      <c r="DC290" s="115"/>
      <c r="DD290" s="115"/>
      <c r="DE290" s="115"/>
      <c r="DF290" s="115"/>
      <c r="DG290" s="115"/>
      <c r="DH290" s="115"/>
      <c r="DI290" s="115"/>
      <c r="DJ290" s="115"/>
      <c r="DK290" s="115"/>
      <c r="DL290" s="115"/>
      <c r="DM290" s="115"/>
      <c r="DN290" s="115"/>
      <c r="DO290" s="115"/>
      <c r="DP290" s="115"/>
      <c r="DQ290" s="115"/>
      <c r="DR290" s="115"/>
      <c r="DS290" s="115"/>
      <c r="DT290" s="115"/>
      <c r="DU290" s="115"/>
      <c r="DV290" s="115"/>
      <c r="DW290" s="115"/>
      <c r="DX290" s="115"/>
      <c r="DY290" s="115"/>
      <c r="DZ290" s="115"/>
      <c r="EA290" s="115"/>
      <c r="EB290" s="115"/>
      <c r="EC290" s="115"/>
      <c r="ED290" s="115"/>
      <c r="EE290" s="115"/>
      <c r="EF290" s="115"/>
      <c r="EG290" s="115"/>
      <c r="EH290" s="115"/>
      <c r="EI290" s="115"/>
      <c r="EJ290" s="115"/>
      <c r="EK290" s="115"/>
      <c r="EL290" s="115"/>
      <c r="EM290" s="115"/>
      <c r="EN290" s="115"/>
      <c r="EO290" s="115"/>
      <c r="EP290" s="115"/>
      <c r="EQ290" s="115"/>
      <c r="ER290" s="115"/>
      <c r="ES290" s="115"/>
      <c r="ET290" s="115"/>
      <c r="EU290" s="115"/>
      <c r="EV290" s="115"/>
      <c r="EW290" s="115"/>
      <c r="EX290" s="115"/>
      <c r="EY290" s="115"/>
      <c r="EZ290" s="115"/>
      <c r="FA290" s="115"/>
      <c r="FB290" s="115"/>
      <c r="FC290" s="115"/>
      <c r="FD290" s="115"/>
      <c r="FE290" s="115"/>
      <c r="FF290" s="115"/>
    </row>
    <row r="291" spans="1:162" s="116" customFormat="1" ht="51" customHeight="1" x14ac:dyDescent="0.15">
      <c r="A291" s="114"/>
      <c r="B291" s="137" t="s">
        <v>500</v>
      </c>
      <c r="C291" s="141" t="s">
        <v>501</v>
      </c>
      <c r="D291" s="139" t="s">
        <v>726</v>
      </c>
      <c r="E291" s="140">
        <v>8</v>
      </c>
      <c r="F291" s="196">
        <f>VLOOKUP(B291,'Fire EN 54'!$D$5:$J$496,7,0)</f>
        <v>9</v>
      </c>
      <c r="G291" s="196">
        <f t="shared" si="8"/>
        <v>1</v>
      </c>
      <c r="H291" s="140" t="s">
        <v>708</v>
      </c>
      <c r="I291" s="87" t="s">
        <v>3</v>
      </c>
      <c r="J291" s="143" t="s">
        <v>745</v>
      </c>
      <c r="K291" s="143"/>
      <c r="L291" s="85" t="s">
        <v>884</v>
      </c>
      <c r="M291" s="85" t="s">
        <v>615</v>
      </c>
      <c r="N291" s="88" t="s">
        <v>691</v>
      </c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  <c r="AE291" s="115"/>
      <c r="AF291" s="115"/>
      <c r="AG291" s="115"/>
      <c r="AH291" s="115"/>
      <c r="AI291" s="115"/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  <c r="BM291" s="115"/>
      <c r="BN291" s="115"/>
      <c r="BO291" s="115"/>
      <c r="BP291" s="115"/>
      <c r="BQ291" s="115"/>
      <c r="BR291" s="115"/>
      <c r="BS291" s="115"/>
      <c r="BT291" s="115"/>
      <c r="BU291" s="115"/>
      <c r="BV291" s="115"/>
      <c r="BW291" s="115"/>
      <c r="BX291" s="115"/>
      <c r="BY291" s="115"/>
      <c r="BZ291" s="115"/>
      <c r="CA291" s="115"/>
      <c r="CB291" s="115"/>
      <c r="CC291" s="115"/>
      <c r="CD291" s="115"/>
      <c r="CE291" s="115"/>
      <c r="CF291" s="115"/>
      <c r="CG291" s="115"/>
      <c r="CH291" s="115"/>
      <c r="CI291" s="115"/>
      <c r="CJ291" s="115"/>
      <c r="CK291" s="115"/>
      <c r="CL291" s="115"/>
      <c r="CM291" s="115"/>
      <c r="CN291" s="115"/>
      <c r="CO291" s="115"/>
      <c r="CP291" s="115"/>
      <c r="CQ291" s="115"/>
      <c r="CR291" s="115"/>
      <c r="CS291" s="115"/>
      <c r="CT291" s="115"/>
      <c r="CU291" s="115"/>
      <c r="CV291" s="115"/>
      <c r="CW291" s="115"/>
      <c r="CX291" s="115"/>
      <c r="CY291" s="115"/>
      <c r="CZ291" s="115"/>
      <c r="DA291" s="115"/>
      <c r="DB291" s="115"/>
      <c r="DC291" s="115"/>
      <c r="DD291" s="115"/>
      <c r="DE291" s="115"/>
      <c r="DF291" s="115"/>
      <c r="DG291" s="115"/>
      <c r="DH291" s="115"/>
      <c r="DI291" s="115"/>
      <c r="DJ291" s="115"/>
      <c r="DK291" s="115"/>
      <c r="DL291" s="115"/>
      <c r="DM291" s="115"/>
      <c r="DN291" s="115"/>
      <c r="DO291" s="115"/>
      <c r="DP291" s="115"/>
      <c r="DQ291" s="115"/>
      <c r="DR291" s="115"/>
      <c r="DS291" s="115"/>
      <c r="DT291" s="115"/>
      <c r="DU291" s="115"/>
      <c r="DV291" s="115"/>
      <c r="DW291" s="115"/>
      <c r="DX291" s="115"/>
      <c r="DY291" s="115"/>
      <c r="DZ291" s="115"/>
      <c r="EA291" s="115"/>
      <c r="EB291" s="115"/>
      <c r="EC291" s="115"/>
      <c r="ED291" s="115"/>
      <c r="EE291" s="115"/>
      <c r="EF291" s="115"/>
      <c r="EG291" s="115"/>
      <c r="EH291" s="115"/>
      <c r="EI291" s="115"/>
      <c r="EJ291" s="115"/>
      <c r="EK291" s="115"/>
      <c r="EL291" s="115"/>
      <c r="EM291" s="115"/>
      <c r="EN291" s="115"/>
      <c r="EO291" s="115"/>
      <c r="EP291" s="115"/>
      <c r="EQ291" s="115"/>
      <c r="ER291" s="115"/>
      <c r="ES291" s="115"/>
      <c r="ET291" s="115"/>
      <c r="EU291" s="115"/>
      <c r="EV291" s="115"/>
      <c r="EW291" s="115"/>
      <c r="EX291" s="115"/>
      <c r="EY291" s="115"/>
      <c r="EZ291" s="115"/>
      <c r="FA291" s="115"/>
      <c r="FB291" s="115"/>
      <c r="FC291" s="115"/>
      <c r="FD291" s="115"/>
      <c r="FE291" s="115"/>
      <c r="FF291" s="115"/>
    </row>
    <row r="292" spans="1:162" s="113" customFormat="1" ht="51" customHeight="1" x14ac:dyDescent="0.15">
      <c r="A292" s="100"/>
      <c r="B292" s="137" t="s">
        <v>502</v>
      </c>
      <c r="C292" s="141" t="s">
        <v>503</v>
      </c>
      <c r="D292" s="139" t="s">
        <v>727</v>
      </c>
      <c r="E292" s="140">
        <v>8</v>
      </c>
      <c r="F292" s="196">
        <f>VLOOKUP(B292,'Fire EN 54'!$D$5:$J$496,7,0)</f>
        <v>9</v>
      </c>
      <c r="G292" s="196">
        <f t="shared" si="8"/>
        <v>1</v>
      </c>
      <c r="H292" s="140" t="s">
        <v>708</v>
      </c>
      <c r="I292" s="87" t="s">
        <v>3</v>
      </c>
      <c r="J292" s="143" t="s">
        <v>745</v>
      </c>
      <c r="K292" s="143"/>
      <c r="L292" s="85" t="s">
        <v>884</v>
      </c>
      <c r="M292" s="85" t="s">
        <v>615</v>
      </c>
      <c r="N292" s="88" t="s">
        <v>691</v>
      </c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  <c r="BH292" s="112"/>
      <c r="BI292" s="112"/>
      <c r="BJ292" s="112"/>
      <c r="BK292" s="112"/>
      <c r="BL292" s="112"/>
      <c r="BM292" s="112"/>
      <c r="BN292" s="112"/>
      <c r="BO292" s="112"/>
      <c r="BP292" s="112"/>
      <c r="BQ292" s="112"/>
      <c r="BR292" s="112"/>
      <c r="BS292" s="112"/>
      <c r="BT292" s="112"/>
      <c r="BU292" s="112"/>
      <c r="BV292" s="112"/>
      <c r="BW292" s="112"/>
      <c r="BX292" s="112"/>
      <c r="BY292" s="112"/>
      <c r="BZ292" s="112"/>
      <c r="CA292" s="112"/>
      <c r="CB292" s="112"/>
      <c r="CC292" s="112"/>
      <c r="CD292" s="112"/>
      <c r="CE292" s="112"/>
      <c r="CF292" s="112"/>
      <c r="CG292" s="112"/>
      <c r="CH292" s="112"/>
      <c r="CI292" s="112"/>
      <c r="CJ292" s="112"/>
      <c r="CK292" s="112"/>
      <c r="CL292" s="112"/>
      <c r="CM292" s="112"/>
      <c r="CN292" s="112"/>
      <c r="CO292" s="112"/>
      <c r="CP292" s="112"/>
      <c r="CQ292" s="112"/>
      <c r="CR292" s="112"/>
      <c r="CS292" s="112"/>
      <c r="CT292" s="112"/>
      <c r="CU292" s="112"/>
      <c r="CV292" s="112"/>
      <c r="CW292" s="112"/>
      <c r="CX292" s="112"/>
      <c r="CY292" s="112"/>
      <c r="CZ292" s="112"/>
      <c r="DA292" s="112"/>
      <c r="DB292" s="112"/>
      <c r="DC292" s="112"/>
      <c r="DD292" s="112"/>
      <c r="DE292" s="112"/>
      <c r="DF292" s="112"/>
      <c r="DG292" s="112"/>
      <c r="DH292" s="112"/>
      <c r="DI292" s="112"/>
      <c r="DJ292" s="112"/>
      <c r="DK292" s="112"/>
      <c r="DL292" s="112"/>
      <c r="DM292" s="112"/>
      <c r="DN292" s="112"/>
      <c r="DO292" s="112"/>
      <c r="DP292" s="112"/>
      <c r="DQ292" s="112"/>
      <c r="DR292" s="112"/>
      <c r="DS292" s="112"/>
      <c r="DT292" s="112"/>
      <c r="DU292" s="112"/>
      <c r="DV292" s="112"/>
      <c r="DW292" s="112"/>
      <c r="DX292" s="112"/>
      <c r="DY292" s="112"/>
      <c r="DZ292" s="112"/>
      <c r="EA292" s="112"/>
      <c r="EB292" s="112"/>
      <c r="EC292" s="112"/>
      <c r="ED292" s="112"/>
      <c r="EE292" s="112"/>
      <c r="EF292" s="112"/>
      <c r="EG292" s="112"/>
      <c r="EH292" s="112"/>
      <c r="EI292" s="112"/>
      <c r="EJ292" s="112"/>
      <c r="EK292" s="112"/>
      <c r="EL292" s="112"/>
      <c r="EM292" s="112"/>
      <c r="EN292" s="112"/>
      <c r="EO292" s="112"/>
      <c r="EP292" s="112"/>
      <c r="EQ292" s="112"/>
      <c r="ER292" s="112"/>
      <c r="ES292" s="112"/>
      <c r="ET292" s="112"/>
      <c r="EU292" s="112"/>
      <c r="EV292" s="112"/>
      <c r="EW292" s="112"/>
      <c r="EX292" s="112"/>
      <c r="EY292" s="112"/>
      <c r="EZ292" s="112"/>
      <c r="FA292" s="112"/>
      <c r="FB292" s="112"/>
      <c r="FC292" s="112"/>
      <c r="FD292" s="112"/>
      <c r="FE292" s="112"/>
      <c r="FF292" s="112"/>
    </row>
    <row r="293" spans="1:162" s="115" customFormat="1" ht="51" customHeight="1" x14ac:dyDescent="0.15">
      <c r="A293" s="114"/>
      <c r="B293" s="137" t="s">
        <v>504</v>
      </c>
      <c r="C293" s="141" t="s">
        <v>505</v>
      </c>
      <c r="D293" s="139" t="s">
        <v>728</v>
      </c>
      <c r="E293" s="140">
        <v>8</v>
      </c>
      <c r="F293" s="196">
        <f>VLOOKUP(B293,'Fire EN 54'!$D$5:$J$496,7,0)</f>
        <v>9</v>
      </c>
      <c r="G293" s="196">
        <f t="shared" si="8"/>
        <v>1</v>
      </c>
      <c r="H293" s="140" t="s">
        <v>708</v>
      </c>
      <c r="I293" s="87" t="s">
        <v>3</v>
      </c>
      <c r="J293" s="143" t="s">
        <v>745</v>
      </c>
      <c r="K293" s="143"/>
      <c r="L293" s="85" t="s">
        <v>884</v>
      </c>
      <c r="M293" s="85" t="s">
        <v>615</v>
      </c>
      <c r="N293" s="88" t="s">
        <v>691</v>
      </c>
    </row>
    <row r="294" spans="1:162" s="116" customFormat="1" ht="51" customHeight="1" x14ac:dyDescent="0.15">
      <c r="A294" s="114"/>
      <c r="B294" s="137" t="s">
        <v>506</v>
      </c>
      <c r="C294" s="141" t="s">
        <v>507</v>
      </c>
      <c r="D294" s="139" t="s">
        <v>729</v>
      </c>
      <c r="E294" s="140">
        <v>8</v>
      </c>
      <c r="F294" s="196">
        <f>VLOOKUP(B294,'Fire EN 54'!$D$5:$J$496,7,0)</f>
        <v>9</v>
      </c>
      <c r="G294" s="196">
        <f t="shared" si="8"/>
        <v>1</v>
      </c>
      <c r="H294" s="140" t="s">
        <v>708</v>
      </c>
      <c r="I294" s="87" t="s">
        <v>3</v>
      </c>
      <c r="J294" s="143" t="s">
        <v>745</v>
      </c>
      <c r="K294" s="143"/>
      <c r="L294" s="85" t="s">
        <v>884</v>
      </c>
      <c r="M294" s="85" t="s">
        <v>615</v>
      </c>
      <c r="N294" s="88" t="s">
        <v>691</v>
      </c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15"/>
      <c r="AH294" s="115"/>
      <c r="AI294" s="115"/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  <c r="BM294" s="115"/>
      <c r="BN294" s="115"/>
      <c r="BO294" s="115"/>
      <c r="BP294" s="115"/>
      <c r="BQ294" s="115"/>
      <c r="BR294" s="115"/>
      <c r="BS294" s="115"/>
      <c r="BT294" s="115"/>
      <c r="BU294" s="115"/>
      <c r="BV294" s="115"/>
      <c r="BW294" s="115"/>
      <c r="BX294" s="115"/>
      <c r="BY294" s="115"/>
      <c r="BZ294" s="115"/>
      <c r="CA294" s="115"/>
      <c r="CB294" s="115"/>
      <c r="CC294" s="115"/>
      <c r="CD294" s="115"/>
      <c r="CE294" s="115"/>
      <c r="CF294" s="115"/>
      <c r="CG294" s="115"/>
      <c r="CH294" s="115"/>
      <c r="CI294" s="115"/>
      <c r="CJ294" s="115"/>
      <c r="CK294" s="115"/>
      <c r="CL294" s="115"/>
      <c r="CM294" s="115"/>
      <c r="CN294" s="115"/>
      <c r="CO294" s="115"/>
      <c r="CP294" s="115"/>
      <c r="CQ294" s="115"/>
      <c r="CR294" s="115"/>
      <c r="CS294" s="115"/>
      <c r="CT294" s="115"/>
      <c r="CU294" s="115"/>
      <c r="CV294" s="115"/>
      <c r="CW294" s="115"/>
      <c r="CX294" s="115"/>
      <c r="CY294" s="115"/>
      <c r="CZ294" s="115"/>
      <c r="DA294" s="115"/>
      <c r="DB294" s="115"/>
      <c r="DC294" s="115"/>
      <c r="DD294" s="115"/>
      <c r="DE294" s="115"/>
      <c r="DF294" s="115"/>
      <c r="DG294" s="115"/>
      <c r="DH294" s="115"/>
      <c r="DI294" s="115"/>
      <c r="DJ294" s="115"/>
      <c r="DK294" s="115"/>
      <c r="DL294" s="115"/>
      <c r="DM294" s="115"/>
      <c r="DN294" s="115"/>
      <c r="DO294" s="115"/>
      <c r="DP294" s="115"/>
      <c r="DQ294" s="115"/>
      <c r="DR294" s="115"/>
      <c r="DS294" s="115"/>
      <c r="DT294" s="115"/>
      <c r="DU294" s="115"/>
      <c r="DV294" s="115"/>
      <c r="DW294" s="115"/>
      <c r="DX294" s="115"/>
      <c r="DY294" s="115"/>
      <c r="DZ294" s="115"/>
      <c r="EA294" s="115"/>
      <c r="EB294" s="115"/>
      <c r="EC294" s="115"/>
      <c r="ED294" s="115"/>
      <c r="EE294" s="115"/>
      <c r="EF294" s="115"/>
      <c r="EG294" s="115"/>
      <c r="EH294" s="115"/>
      <c r="EI294" s="115"/>
      <c r="EJ294" s="115"/>
      <c r="EK294" s="115"/>
      <c r="EL294" s="115"/>
      <c r="EM294" s="115"/>
      <c r="EN294" s="115"/>
      <c r="EO294" s="115"/>
      <c r="EP294" s="115"/>
      <c r="EQ294" s="115"/>
      <c r="ER294" s="115"/>
      <c r="ES294" s="115"/>
      <c r="ET294" s="115"/>
      <c r="EU294" s="115"/>
      <c r="EV294" s="115"/>
      <c r="EW294" s="115"/>
      <c r="EX294" s="115"/>
      <c r="EY294" s="115"/>
      <c r="EZ294" s="115"/>
      <c r="FA294" s="115"/>
      <c r="FB294" s="115"/>
      <c r="FC294" s="115"/>
      <c r="FD294" s="115"/>
      <c r="FE294" s="115"/>
      <c r="FF294" s="115"/>
    </row>
    <row r="295" spans="1:162" s="116" customFormat="1" ht="51" customHeight="1" x14ac:dyDescent="0.15">
      <c r="A295" s="114"/>
      <c r="B295" s="137" t="s">
        <v>508</v>
      </c>
      <c r="C295" s="141" t="s">
        <v>509</v>
      </c>
      <c r="D295" s="139" t="s">
        <v>730</v>
      </c>
      <c r="E295" s="140">
        <v>8</v>
      </c>
      <c r="F295" s="196">
        <f>VLOOKUP(B295,'Fire EN 54'!$D$5:$J$496,7,0)</f>
        <v>9</v>
      </c>
      <c r="G295" s="196">
        <f t="shared" si="8"/>
        <v>1</v>
      </c>
      <c r="H295" s="140" t="s">
        <v>708</v>
      </c>
      <c r="I295" s="87" t="s">
        <v>3</v>
      </c>
      <c r="J295" s="143" t="s">
        <v>745</v>
      </c>
      <c r="K295" s="143"/>
      <c r="L295" s="85" t="s">
        <v>884</v>
      </c>
      <c r="M295" s="85" t="s">
        <v>615</v>
      </c>
      <c r="N295" s="88" t="s">
        <v>691</v>
      </c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/>
      <c r="AH295" s="115"/>
      <c r="AI295" s="115"/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  <c r="BM295" s="115"/>
      <c r="BN295" s="115"/>
      <c r="BO295" s="115"/>
      <c r="BP295" s="115"/>
      <c r="BQ295" s="115"/>
      <c r="BR295" s="115"/>
      <c r="BS295" s="115"/>
      <c r="BT295" s="115"/>
      <c r="BU295" s="115"/>
      <c r="BV295" s="115"/>
      <c r="BW295" s="115"/>
      <c r="BX295" s="115"/>
      <c r="BY295" s="115"/>
      <c r="BZ295" s="115"/>
      <c r="CA295" s="115"/>
      <c r="CB295" s="115"/>
      <c r="CC295" s="115"/>
      <c r="CD295" s="115"/>
      <c r="CE295" s="115"/>
      <c r="CF295" s="115"/>
      <c r="CG295" s="115"/>
      <c r="CH295" s="115"/>
      <c r="CI295" s="115"/>
      <c r="CJ295" s="115"/>
      <c r="CK295" s="115"/>
      <c r="CL295" s="115"/>
      <c r="CM295" s="115"/>
      <c r="CN295" s="115"/>
      <c r="CO295" s="115"/>
      <c r="CP295" s="115"/>
      <c r="CQ295" s="115"/>
      <c r="CR295" s="115"/>
      <c r="CS295" s="115"/>
      <c r="CT295" s="115"/>
      <c r="CU295" s="115"/>
      <c r="CV295" s="115"/>
      <c r="CW295" s="115"/>
      <c r="CX295" s="115"/>
      <c r="CY295" s="115"/>
      <c r="CZ295" s="115"/>
      <c r="DA295" s="115"/>
      <c r="DB295" s="115"/>
      <c r="DC295" s="115"/>
      <c r="DD295" s="115"/>
      <c r="DE295" s="115"/>
      <c r="DF295" s="115"/>
      <c r="DG295" s="115"/>
      <c r="DH295" s="115"/>
      <c r="DI295" s="115"/>
      <c r="DJ295" s="115"/>
      <c r="DK295" s="115"/>
      <c r="DL295" s="115"/>
      <c r="DM295" s="115"/>
      <c r="DN295" s="115"/>
      <c r="DO295" s="115"/>
      <c r="DP295" s="115"/>
      <c r="DQ295" s="115"/>
      <c r="DR295" s="115"/>
      <c r="DS295" s="115"/>
      <c r="DT295" s="115"/>
      <c r="DU295" s="115"/>
      <c r="DV295" s="115"/>
      <c r="DW295" s="115"/>
      <c r="DX295" s="115"/>
      <c r="DY295" s="115"/>
      <c r="DZ295" s="115"/>
      <c r="EA295" s="115"/>
      <c r="EB295" s="115"/>
      <c r="EC295" s="115"/>
      <c r="ED295" s="115"/>
      <c r="EE295" s="115"/>
      <c r="EF295" s="115"/>
      <c r="EG295" s="115"/>
      <c r="EH295" s="115"/>
      <c r="EI295" s="115"/>
      <c r="EJ295" s="115"/>
      <c r="EK295" s="115"/>
      <c r="EL295" s="115"/>
      <c r="EM295" s="115"/>
      <c r="EN295" s="115"/>
      <c r="EO295" s="115"/>
      <c r="EP295" s="115"/>
      <c r="EQ295" s="115"/>
      <c r="ER295" s="115"/>
      <c r="ES295" s="115"/>
      <c r="ET295" s="115"/>
      <c r="EU295" s="115"/>
      <c r="EV295" s="115"/>
      <c r="EW295" s="115"/>
      <c r="EX295" s="115"/>
      <c r="EY295" s="115"/>
      <c r="EZ295" s="115"/>
      <c r="FA295" s="115"/>
      <c r="FB295" s="115"/>
      <c r="FC295" s="115"/>
      <c r="FD295" s="115"/>
      <c r="FE295" s="115"/>
      <c r="FF295" s="115"/>
    </row>
    <row r="296" spans="1:162" s="116" customFormat="1" ht="51" customHeight="1" x14ac:dyDescent="0.15">
      <c r="A296" s="114"/>
      <c r="B296" s="137" t="s">
        <v>510</v>
      </c>
      <c r="C296" s="141" t="s">
        <v>511</v>
      </c>
      <c r="D296" s="139" t="s">
        <v>731</v>
      </c>
      <c r="E296" s="140">
        <v>8</v>
      </c>
      <c r="F296" s="196">
        <f>VLOOKUP(B296,'Fire EN 54'!$D$5:$J$496,7,0)</f>
        <v>9</v>
      </c>
      <c r="G296" s="196">
        <f t="shared" si="8"/>
        <v>1</v>
      </c>
      <c r="H296" s="140" t="s">
        <v>708</v>
      </c>
      <c r="I296" s="87" t="s">
        <v>3</v>
      </c>
      <c r="J296" s="143" t="s">
        <v>745</v>
      </c>
      <c r="K296" s="143"/>
      <c r="L296" s="85" t="s">
        <v>884</v>
      </c>
      <c r="M296" s="85" t="s">
        <v>615</v>
      </c>
      <c r="N296" s="88" t="s">
        <v>691</v>
      </c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/>
      <c r="AH296" s="115"/>
      <c r="AI296" s="115"/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  <c r="BM296" s="115"/>
      <c r="BN296" s="115"/>
      <c r="BO296" s="115"/>
      <c r="BP296" s="115"/>
      <c r="BQ296" s="115"/>
      <c r="BR296" s="115"/>
      <c r="BS296" s="115"/>
      <c r="BT296" s="115"/>
      <c r="BU296" s="115"/>
      <c r="BV296" s="115"/>
      <c r="BW296" s="115"/>
      <c r="BX296" s="115"/>
      <c r="BY296" s="115"/>
      <c r="BZ296" s="115"/>
      <c r="CA296" s="115"/>
      <c r="CB296" s="115"/>
      <c r="CC296" s="115"/>
      <c r="CD296" s="115"/>
      <c r="CE296" s="115"/>
      <c r="CF296" s="115"/>
      <c r="CG296" s="115"/>
      <c r="CH296" s="115"/>
      <c r="CI296" s="115"/>
      <c r="CJ296" s="115"/>
      <c r="CK296" s="115"/>
      <c r="CL296" s="115"/>
      <c r="CM296" s="115"/>
      <c r="CN296" s="115"/>
      <c r="CO296" s="115"/>
      <c r="CP296" s="115"/>
      <c r="CQ296" s="115"/>
      <c r="CR296" s="115"/>
      <c r="CS296" s="115"/>
      <c r="CT296" s="115"/>
      <c r="CU296" s="115"/>
      <c r="CV296" s="115"/>
      <c r="CW296" s="115"/>
      <c r="CX296" s="115"/>
      <c r="CY296" s="115"/>
      <c r="CZ296" s="115"/>
      <c r="DA296" s="115"/>
      <c r="DB296" s="115"/>
      <c r="DC296" s="115"/>
      <c r="DD296" s="115"/>
      <c r="DE296" s="115"/>
      <c r="DF296" s="115"/>
      <c r="DG296" s="115"/>
      <c r="DH296" s="115"/>
      <c r="DI296" s="115"/>
      <c r="DJ296" s="115"/>
      <c r="DK296" s="115"/>
      <c r="DL296" s="115"/>
      <c r="DM296" s="115"/>
      <c r="DN296" s="115"/>
      <c r="DO296" s="115"/>
      <c r="DP296" s="115"/>
      <c r="DQ296" s="115"/>
      <c r="DR296" s="115"/>
      <c r="DS296" s="115"/>
      <c r="DT296" s="115"/>
      <c r="DU296" s="115"/>
      <c r="DV296" s="115"/>
      <c r="DW296" s="115"/>
      <c r="DX296" s="115"/>
      <c r="DY296" s="115"/>
      <c r="DZ296" s="115"/>
      <c r="EA296" s="115"/>
      <c r="EB296" s="115"/>
      <c r="EC296" s="115"/>
      <c r="ED296" s="115"/>
      <c r="EE296" s="115"/>
      <c r="EF296" s="115"/>
      <c r="EG296" s="115"/>
      <c r="EH296" s="115"/>
      <c r="EI296" s="115"/>
      <c r="EJ296" s="115"/>
      <c r="EK296" s="115"/>
      <c r="EL296" s="115"/>
      <c r="EM296" s="115"/>
      <c r="EN296" s="115"/>
      <c r="EO296" s="115"/>
      <c r="EP296" s="115"/>
      <c r="EQ296" s="115"/>
      <c r="ER296" s="115"/>
      <c r="ES296" s="115"/>
      <c r="ET296" s="115"/>
      <c r="EU296" s="115"/>
      <c r="EV296" s="115"/>
      <c r="EW296" s="115"/>
      <c r="EX296" s="115"/>
      <c r="EY296" s="115"/>
      <c r="EZ296" s="115"/>
      <c r="FA296" s="115"/>
      <c r="FB296" s="115"/>
      <c r="FC296" s="115"/>
      <c r="FD296" s="115"/>
      <c r="FE296" s="115"/>
      <c r="FF296" s="115"/>
    </row>
    <row r="297" spans="1:162" s="116" customFormat="1" ht="51" customHeight="1" x14ac:dyDescent="0.15">
      <c r="A297" s="114"/>
      <c r="B297" s="137" t="s">
        <v>512</v>
      </c>
      <c r="C297" s="141" t="s">
        <v>513</v>
      </c>
      <c r="D297" s="139" t="s">
        <v>732</v>
      </c>
      <c r="E297" s="140">
        <v>8</v>
      </c>
      <c r="F297" s="196">
        <f>VLOOKUP(B297,'Fire EN 54'!$D$5:$J$496,7,0)</f>
        <v>9</v>
      </c>
      <c r="G297" s="196">
        <f t="shared" si="8"/>
        <v>1</v>
      </c>
      <c r="H297" s="140" t="s">
        <v>708</v>
      </c>
      <c r="I297" s="87" t="s">
        <v>3</v>
      </c>
      <c r="J297" s="143" t="s">
        <v>745</v>
      </c>
      <c r="K297" s="143"/>
      <c r="L297" s="85" t="s">
        <v>884</v>
      </c>
      <c r="M297" s="85" t="s">
        <v>615</v>
      </c>
      <c r="N297" s="88" t="s">
        <v>691</v>
      </c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5"/>
      <c r="AH297" s="115"/>
      <c r="AI297" s="115"/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  <c r="BM297" s="115"/>
      <c r="BN297" s="115"/>
      <c r="BO297" s="115"/>
      <c r="BP297" s="115"/>
      <c r="BQ297" s="115"/>
      <c r="BR297" s="115"/>
      <c r="BS297" s="115"/>
      <c r="BT297" s="115"/>
      <c r="BU297" s="115"/>
      <c r="BV297" s="115"/>
      <c r="BW297" s="115"/>
      <c r="BX297" s="115"/>
      <c r="BY297" s="115"/>
      <c r="BZ297" s="115"/>
      <c r="CA297" s="115"/>
      <c r="CB297" s="115"/>
      <c r="CC297" s="115"/>
      <c r="CD297" s="115"/>
      <c r="CE297" s="115"/>
      <c r="CF297" s="115"/>
      <c r="CG297" s="115"/>
      <c r="CH297" s="115"/>
      <c r="CI297" s="115"/>
      <c r="CJ297" s="115"/>
      <c r="CK297" s="115"/>
      <c r="CL297" s="115"/>
      <c r="CM297" s="115"/>
      <c r="CN297" s="115"/>
      <c r="CO297" s="115"/>
      <c r="CP297" s="115"/>
      <c r="CQ297" s="115"/>
      <c r="CR297" s="115"/>
      <c r="CS297" s="115"/>
      <c r="CT297" s="115"/>
      <c r="CU297" s="115"/>
      <c r="CV297" s="115"/>
      <c r="CW297" s="115"/>
      <c r="CX297" s="115"/>
      <c r="CY297" s="115"/>
      <c r="CZ297" s="115"/>
      <c r="DA297" s="115"/>
      <c r="DB297" s="115"/>
      <c r="DC297" s="115"/>
      <c r="DD297" s="115"/>
      <c r="DE297" s="115"/>
      <c r="DF297" s="115"/>
      <c r="DG297" s="115"/>
      <c r="DH297" s="115"/>
      <c r="DI297" s="115"/>
      <c r="DJ297" s="115"/>
      <c r="DK297" s="115"/>
      <c r="DL297" s="115"/>
      <c r="DM297" s="115"/>
      <c r="DN297" s="115"/>
      <c r="DO297" s="115"/>
      <c r="DP297" s="115"/>
      <c r="DQ297" s="115"/>
      <c r="DR297" s="115"/>
      <c r="DS297" s="115"/>
      <c r="DT297" s="115"/>
      <c r="DU297" s="115"/>
      <c r="DV297" s="115"/>
      <c r="DW297" s="115"/>
      <c r="DX297" s="115"/>
      <c r="DY297" s="115"/>
      <c r="DZ297" s="115"/>
      <c r="EA297" s="115"/>
      <c r="EB297" s="115"/>
      <c r="EC297" s="115"/>
      <c r="ED297" s="115"/>
      <c r="EE297" s="115"/>
      <c r="EF297" s="115"/>
      <c r="EG297" s="115"/>
      <c r="EH297" s="115"/>
      <c r="EI297" s="115"/>
      <c r="EJ297" s="115"/>
      <c r="EK297" s="115"/>
      <c r="EL297" s="115"/>
      <c r="EM297" s="115"/>
      <c r="EN297" s="115"/>
      <c r="EO297" s="115"/>
      <c r="EP297" s="115"/>
      <c r="EQ297" s="115"/>
      <c r="ER297" s="115"/>
      <c r="ES297" s="115"/>
      <c r="ET297" s="115"/>
      <c r="EU297" s="115"/>
      <c r="EV297" s="115"/>
      <c r="EW297" s="115"/>
      <c r="EX297" s="115"/>
      <c r="EY297" s="115"/>
      <c r="EZ297" s="115"/>
      <c r="FA297" s="115"/>
      <c r="FB297" s="115"/>
      <c r="FC297" s="115"/>
      <c r="FD297" s="115"/>
      <c r="FE297" s="115"/>
      <c r="FF297" s="115"/>
    </row>
    <row r="298" spans="1:162" s="116" customFormat="1" ht="51" customHeight="1" x14ac:dyDescent="0.15">
      <c r="A298" s="149"/>
      <c r="B298" s="195" t="s">
        <v>514</v>
      </c>
      <c r="C298" s="195" t="s">
        <v>515</v>
      </c>
      <c r="D298" s="202" t="s">
        <v>516</v>
      </c>
      <c r="E298" s="198">
        <v>268</v>
      </c>
      <c r="F298" s="196">
        <f>VLOOKUP(B298,'Fire EN 54'!$D$5:$J$496,7,0)</f>
        <v>295</v>
      </c>
      <c r="G298" s="196">
        <f t="shared" si="8"/>
        <v>27</v>
      </c>
      <c r="H298" s="198" t="s">
        <v>708</v>
      </c>
      <c r="I298" s="208" t="s">
        <v>3</v>
      </c>
      <c r="J298" s="208"/>
      <c r="K298" s="208"/>
      <c r="L298" s="171" t="s">
        <v>884</v>
      </c>
      <c r="M298" s="171" t="s">
        <v>615</v>
      </c>
      <c r="N298" s="173" t="s">
        <v>691</v>
      </c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/>
      <c r="AH298" s="115"/>
      <c r="AI298" s="115"/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  <c r="BM298" s="115"/>
      <c r="BN298" s="115"/>
      <c r="BO298" s="115"/>
      <c r="BP298" s="115"/>
      <c r="BQ298" s="115"/>
      <c r="BR298" s="115"/>
      <c r="BS298" s="115"/>
      <c r="BT298" s="115"/>
      <c r="BU298" s="115"/>
      <c r="BV298" s="115"/>
      <c r="BW298" s="115"/>
      <c r="BX298" s="115"/>
      <c r="BY298" s="115"/>
      <c r="BZ298" s="115"/>
      <c r="CA298" s="115"/>
      <c r="CB298" s="115"/>
      <c r="CC298" s="115"/>
      <c r="CD298" s="115"/>
      <c r="CE298" s="115"/>
      <c r="CF298" s="115"/>
      <c r="CG298" s="115"/>
      <c r="CH298" s="115"/>
      <c r="CI298" s="115"/>
      <c r="CJ298" s="115"/>
      <c r="CK298" s="115"/>
      <c r="CL298" s="115"/>
      <c r="CM298" s="115"/>
      <c r="CN298" s="115"/>
      <c r="CO298" s="115"/>
      <c r="CP298" s="115"/>
      <c r="CQ298" s="115"/>
      <c r="CR298" s="115"/>
      <c r="CS298" s="115"/>
      <c r="CT298" s="115"/>
      <c r="CU298" s="115"/>
      <c r="CV298" s="115"/>
      <c r="CW298" s="115"/>
      <c r="CX298" s="115"/>
      <c r="CY298" s="115"/>
      <c r="CZ298" s="115"/>
      <c r="DA298" s="115"/>
      <c r="DB298" s="115"/>
      <c r="DC298" s="115"/>
      <c r="DD298" s="115"/>
      <c r="DE298" s="115"/>
      <c r="DF298" s="115"/>
      <c r="DG298" s="115"/>
      <c r="DH298" s="115"/>
      <c r="DI298" s="115"/>
      <c r="DJ298" s="115"/>
      <c r="DK298" s="115"/>
      <c r="DL298" s="115"/>
      <c r="DM298" s="115"/>
      <c r="DN298" s="115"/>
      <c r="DO298" s="115"/>
      <c r="DP298" s="115"/>
      <c r="DQ298" s="115"/>
      <c r="DR298" s="115"/>
      <c r="DS298" s="115"/>
      <c r="DT298" s="115"/>
      <c r="DU298" s="115"/>
      <c r="DV298" s="115"/>
      <c r="DW298" s="115"/>
      <c r="DX298" s="115"/>
      <c r="DY298" s="115"/>
      <c r="DZ298" s="115"/>
      <c r="EA298" s="115"/>
      <c r="EB298" s="115"/>
      <c r="EC298" s="115"/>
      <c r="ED298" s="115"/>
      <c r="EE298" s="115"/>
      <c r="EF298" s="115"/>
      <c r="EG298" s="115"/>
      <c r="EH298" s="115"/>
      <c r="EI298" s="115"/>
      <c r="EJ298" s="115"/>
      <c r="EK298" s="115"/>
      <c r="EL298" s="115"/>
      <c r="EM298" s="115"/>
      <c r="EN298" s="115"/>
      <c r="EO298" s="115"/>
      <c r="EP298" s="115"/>
      <c r="EQ298" s="115"/>
      <c r="ER298" s="115"/>
      <c r="ES298" s="115"/>
      <c r="ET298" s="115"/>
      <c r="EU298" s="115"/>
      <c r="EV298" s="115"/>
      <c r="EW298" s="115"/>
      <c r="EX298" s="115"/>
      <c r="EY298" s="115"/>
      <c r="EZ298" s="115"/>
      <c r="FA298" s="115"/>
      <c r="FB298" s="115"/>
      <c r="FC298" s="115"/>
      <c r="FD298" s="115"/>
      <c r="FE298" s="115"/>
      <c r="FF298" s="115"/>
    </row>
    <row r="299" spans="1:162" s="115" customFormat="1" ht="51" customHeight="1" x14ac:dyDescent="0.15">
      <c r="A299" s="149"/>
      <c r="B299" s="195" t="s">
        <v>517</v>
      </c>
      <c r="C299" s="195" t="s">
        <v>518</v>
      </c>
      <c r="D299" s="202" t="s">
        <v>519</v>
      </c>
      <c r="E299" s="198">
        <v>168</v>
      </c>
      <c r="F299" s="196">
        <f>VLOOKUP(B299,'Fire EN 54'!$D$5:$J$496,7,0)</f>
        <v>185</v>
      </c>
      <c r="G299" s="196">
        <f t="shared" si="8"/>
        <v>17</v>
      </c>
      <c r="H299" s="198" t="s">
        <v>708</v>
      </c>
      <c r="I299" s="208" t="s">
        <v>3</v>
      </c>
      <c r="J299" s="208"/>
      <c r="K299" s="208"/>
      <c r="L299" s="171" t="s">
        <v>884</v>
      </c>
      <c r="M299" s="171" t="s">
        <v>615</v>
      </c>
      <c r="N299" s="173" t="s">
        <v>691</v>
      </c>
    </row>
    <row r="300" spans="1:162" s="115" customFormat="1" ht="51" customHeight="1" x14ac:dyDescent="0.15">
      <c r="A300" s="149"/>
      <c r="B300" s="195" t="s">
        <v>520</v>
      </c>
      <c r="C300" s="195" t="s">
        <v>521</v>
      </c>
      <c r="D300" s="202" t="s">
        <v>522</v>
      </c>
      <c r="E300" s="198">
        <v>3607</v>
      </c>
      <c r="F300" s="196">
        <f>VLOOKUP(B300,'Fire EN 54'!$D$5:$J$496,7,0)</f>
        <v>3968</v>
      </c>
      <c r="G300" s="196">
        <f t="shared" si="8"/>
        <v>361</v>
      </c>
      <c r="H300" s="198" t="s">
        <v>708</v>
      </c>
      <c r="I300" s="208" t="s">
        <v>3</v>
      </c>
      <c r="J300" s="208"/>
      <c r="K300" s="208"/>
      <c r="L300" s="171" t="s">
        <v>884</v>
      </c>
      <c r="M300" s="171" t="s">
        <v>615</v>
      </c>
      <c r="N300" s="173" t="s">
        <v>691</v>
      </c>
    </row>
    <row r="301" spans="1:162" s="129" customFormat="1" ht="51" customHeight="1" x14ac:dyDescent="0.2">
      <c r="A301" s="151"/>
      <c r="B301" s="195" t="s">
        <v>523</v>
      </c>
      <c r="C301" s="195" t="s">
        <v>524</v>
      </c>
      <c r="D301" s="209" t="s">
        <v>525</v>
      </c>
      <c r="E301" s="198">
        <v>2528</v>
      </c>
      <c r="F301" s="196">
        <f>VLOOKUP(B301,'Fire EN 54'!$D$5:$J$496,7,0)</f>
        <v>2781</v>
      </c>
      <c r="G301" s="196">
        <f t="shared" si="8"/>
        <v>253</v>
      </c>
      <c r="H301" s="198" t="s">
        <v>708</v>
      </c>
      <c r="I301" s="208" t="s">
        <v>237</v>
      </c>
      <c r="J301" s="208"/>
      <c r="K301" s="208"/>
      <c r="L301" s="171" t="s">
        <v>884</v>
      </c>
      <c r="M301" s="171" t="s">
        <v>615</v>
      </c>
      <c r="N301" s="173" t="s">
        <v>691</v>
      </c>
    </row>
    <row r="302" spans="1:162" s="129" customFormat="1" ht="51" customHeight="1" x14ac:dyDescent="0.2">
      <c r="A302" s="151"/>
      <c r="B302" s="195" t="s">
        <v>526</v>
      </c>
      <c r="C302" s="195" t="s">
        <v>527</v>
      </c>
      <c r="D302" s="202" t="s">
        <v>733</v>
      </c>
      <c r="E302" s="198">
        <v>86</v>
      </c>
      <c r="F302" s="196">
        <f>VLOOKUP(B302,'Fire EN 54'!$D$5:$J$496,7,0)</f>
        <v>95</v>
      </c>
      <c r="G302" s="196">
        <f t="shared" si="8"/>
        <v>9</v>
      </c>
      <c r="H302" s="198" t="s">
        <v>708</v>
      </c>
      <c r="I302" s="208" t="s">
        <v>237</v>
      </c>
      <c r="J302" s="267" t="s">
        <v>746</v>
      </c>
      <c r="K302" s="267"/>
      <c r="L302" s="171" t="s">
        <v>884</v>
      </c>
      <c r="M302" s="171" t="s">
        <v>615</v>
      </c>
      <c r="N302" s="173" t="s">
        <v>691</v>
      </c>
    </row>
    <row r="303" spans="1:162" s="129" customFormat="1" ht="33.75" customHeight="1" x14ac:dyDescent="0.2">
      <c r="A303" s="151"/>
      <c r="B303" s="195" t="s">
        <v>528</v>
      </c>
      <c r="C303" s="195" t="s">
        <v>529</v>
      </c>
      <c r="D303" s="209" t="s">
        <v>530</v>
      </c>
      <c r="E303" s="198">
        <v>31</v>
      </c>
      <c r="F303" s="196">
        <f>VLOOKUP(B303,'Fire EN 54'!$D$5:$J$496,7,0)</f>
        <v>34</v>
      </c>
      <c r="G303" s="196">
        <f t="shared" si="8"/>
        <v>3</v>
      </c>
      <c r="H303" s="198" t="s">
        <v>708</v>
      </c>
      <c r="I303" s="208" t="s">
        <v>237</v>
      </c>
      <c r="J303" s="208"/>
      <c r="K303" s="208"/>
      <c r="L303" s="171" t="s">
        <v>884</v>
      </c>
      <c r="M303" s="171" t="s">
        <v>615</v>
      </c>
      <c r="N303" s="173" t="s">
        <v>691</v>
      </c>
    </row>
    <row r="304" spans="1:162" s="129" customFormat="1" ht="51" customHeight="1" x14ac:dyDescent="0.2">
      <c r="A304" s="151"/>
      <c r="B304" s="195" t="s">
        <v>531</v>
      </c>
      <c r="C304" s="195" t="s">
        <v>532</v>
      </c>
      <c r="D304" s="202" t="s">
        <v>533</v>
      </c>
      <c r="E304" s="198">
        <v>222</v>
      </c>
      <c r="F304" s="196">
        <f>VLOOKUP(B304,'Fire EN 54'!$D$5:$J$496,7,0)</f>
        <v>244</v>
      </c>
      <c r="G304" s="196">
        <f t="shared" si="8"/>
        <v>22</v>
      </c>
      <c r="H304" s="198" t="s">
        <v>708</v>
      </c>
      <c r="I304" s="208" t="s">
        <v>237</v>
      </c>
      <c r="J304" s="208"/>
      <c r="K304" s="208"/>
      <c r="L304" s="171" t="s">
        <v>884</v>
      </c>
      <c r="M304" s="171" t="s">
        <v>615</v>
      </c>
      <c r="N304" s="173" t="s">
        <v>691</v>
      </c>
    </row>
    <row r="305" spans="1:14" s="129" customFormat="1" ht="51" customHeight="1" x14ac:dyDescent="0.2">
      <c r="A305" s="151"/>
      <c r="B305" s="195" t="s">
        <v>534</v>
      </c>
      <c r="C305" s="195" t="s">
        <v>535</v>
      </c>
      <c r="D305" s="209" t="s">
        <v>536</v>
      </c>
      <c r="E305" s="198">
        <v>37</v>
      </c>
      <c r="F305" s="196">
        <f>VLOOKUP(B305,'Fire EN 54'!$D$5:$J$496,7,0)</f>
        <v>40</v>
      </c>
      <c r="G305" s="196">
        <f t="shared" si="8"/>
        <v>3</v>
      </c>
      <c r="H305" s="198" t="s">
        <v>708</v>
      </c>
      <c r="I305" s="208" t="s">
        <v>237</v>
      </c>
      <c r="J305" s="208"/>
      <c r="K305" s="208"/>
      <c r="L305" s="171" t="s">
        <v>884</v>
      </c>
      <c r="M305" s="171" t="s">
        <v>615</v>
      </c>
      <c r="N305" s="173" t="s">
        <v>691</v>
      </c>
    </row>
    <row r="306" spans="1:14" s="129" customFormat="1" ht="51" customHeight="1" x14ac:dyDescent="0.2">
      <c r="A306" s="151"/>
      <c r="B306" s="195" t="s">
        <v>537</v>
      </c>
      <c r="C306" s="195" t="s">
        <v>538</v>
      </c>
      <c r="D306" s="209" t="s">
        <v>539</v>
      </c>
      <c r="E306" s="198">
        <v>31</v>
      </c>
      <c r="F306" s="196">
        <f>VLOOKUP(B306,'Fire EN 54'!$D$5:$J$496,7,0)</f>
        <v>34</v>
      </c>
      <c r="G306" s="196">
        <f t="shared" si="8"/>
        <v>3</v>
      </c>
      <c r="H306" s="198" t="s">
        <v>708</v>
      </c>
      <c r="I306" s="208" t="s">
        <v>237</v>
      </c>
      <c r="J306" s="208"/>
      <c r="K306" s="208"/>
      <c r="L306" s="171" t="s">
        <v>884</v>
      </c>
      <c r="M306" s="171" t="s">
        <v>615</v>
      </c>
      <c r="N306" s="173" t="s">
        <v>691</v>
      </c>
    </row>
    <row r="307" spans="1:14" s="129" customFormat="1" ht="51" customHeight="1" x14ac:dyDescent="0.2">
      <c r="A307" s="151"/>
      <c r="B307" s="195" t="s">
        <v>540</v>
      </c>
      <c r="C307" s="195" t="s">
        <v>541</v>
      </c>
      <c r="D307" s="202" t="s">
        <v>542</v>
      </c>
      <c r="E307" s="198">
        <v>1955</v>
      </c>
      <c r="F307" s="196">
        <f>VLOOKUP(B307,'Fire EN 54'!$D$5:$J$496,7,0)</f>
        <v>2150</v>
      </c>
      <c r="G307" s="196">
        <f t="shared" si="8"/>
        <v>195</v>
      </c>
      <c r="H307" s="198" t="s">
        <v>708</v>
      </c>
      <c r="I307" s="208" t="s">
        <v>237</v>
      </c>
      <c r="J307" s="208"/>
      <c r="K307" s="208"/>
      <c r="L307" s="171" t="s">
        <v>884</v>
      </c>
      <c r="M307" s="171" t="s">
        <v>615</v>
      </c>
      <c r="N307" s="173" t="s">
        <v>691</v>
      </c>
    </row>
    <row r="308" spans="1:14" s="129" customFormat="1" ht="51" customHeight="1" x14ac:dyDescent="0.2">
      <c r="A308" s="151"/>
      <c r="B308" s="195" t="s">
        <v>543</v>
      </c>
      <c r="C308" s="195" t="s">
        <v>544</v>
      </c>
      <c r="D308" s="202" t="s">
        <v>545</v>
      </c>
      <c r="E308" s="198">
        <v>912</v>
      </c>
      <c r="F308" s="196">
        <f>VLOOKUP(B308,'Fire EN 54'!$D$5:$J$496,7,0)</f>
        <v>1003</v>
      </c>
      <c r="G308" s="196">
        <f t="shared" si="8"/>
        <v>91</v>
      </c>
      <c r="H308" s="198" t="s">
        <v>708</v>
      </c>
      <c r="I308" s="208" t="s">
        <v>237</v>
      </c>
      <c r="J308" s="208"/>
      <c r="K308" s="208"/>
      <c r="L308" s="171" t="s">
        <v>884</v>
      </c>
      <c r="M308" s="171" t="s">
        <v>615</v>
      </c>
      <c r="N308" s="173" t="s">
        <v>691</v>
      </c>
    </row>
    <row r="309" spans="1:14" s="129" customFormat="1" ht="51" customHeight="1" x14ac:dyDescent="0.2">
      <c r="A309" s="151"/>
      <c r="B309" s="195" t="s">
        <v>546</v>
      </c>
      <c r="C309" s="195" t="s">
        <v>547</v>
      </c>
      <c r="D309" s="209" t="s">
        <v>548</v>
      </c>
      <c r="E309" s="198">
        <v>2346</v>
      </c>
      <c r="F309" s="196">
        <f>VLOOKUP(B309,'Fire EN 54'!$D$5:$J$496,7,0)</f>
        <v>2580</v>
      </c>
      <c r="G309" s="196">
        <f t="shared" si="8"/>
        <v>234</v>
      </c>
      <c r="H309" s="198" t="s">
        <v>708</v>
      </c>
      <c r="I309" s="208" t="s">
        <v>237</v>
      </c>
      <c r="J309" s="208"/>
      <c r="K309" s="208"/>
      <c r="L309" s="171" t="s">
        <v>884</v>
      </c>
      <c r="M309" s="171" t="s">
        <v>615</v>
      </c>
      <c r="N309" s="173" t="s">
        <v>691</v>
      </c>
    </row>
    <row r="310" spans="1:14" s="129" customFormat="1" ht="51" customHeight="1" x14ac:dyDescent="0.2">
      <c r="A310" s="151"/>
      <c r="B310" s="195" t="s">
        <v>549</v>
      </c>
      <c r="C310" s="195" t="s">
        <v>550</v>
      </c>
      <c r="D310" s="209" t="s">
        <v>551</v>
      </c>
      <c r="E310" s="198">
        <v>9382</v>
      </c>
      <c r="F310" s="196">
        <f>VLOOKUP(B310,'Fire EN 54'!$D$5:$J$496,7,0)</f>
        <v>10320</v>
      </c>
      <c r="G310" s="196">
        <f t="shared" si="8"/>
        <v>938</v>
      </c>
      <c r="H310" s="198" t="s">
        <v>708</v>
      </c>
      <c r="I310" s="208" t="s">
        <v>237</v>
      </c>
      <c r="J310" s="208"/>
      <c r="K310" s="208"/>
      <c r="L310" s="171" t="s">
        <v>884</v>
      </c>
      <c r="M310" s="171" t="s">
        <v>615</v>
      </c>
      <c r="N310" s="173" t="s">
        <v>691</v>
      </c>
    </row>
    <row r="311" spans="1:14" s="129" customFormat="1" ht="51" customHeight="1" x14ac:dyDescent="0.2">
      <c r="A311" s="151"/>
      <c r="B311" s="195" t="s">
        <v>552</v>
      </c>
      <c r="C311" s="195" t="s">
        <v>553</v>
      </c>
      <c r="D311" s="209" t="s">
        <v>554</v>
      </c>
      <c r="E311" s="198">
        <v>188</v>
      </c>
      <c r="F311" s="196">
        <f>VLOOKUP(B311,'Fire EN 54'!$D$5:$J$496,7,0)</f>
        <v>206</v>
      </c>
      <c r="G311" s="196">
        <f t="shared" si="8"/>
        <v>18</v>
      </c>
      <c r="H311" s="198" t="s">
        <v>708</v>
      </c>
      <c r="I311" s="208" t="s">
        <v>237</v>
      </c>
      <c r="J311" s="208"/>
      <c r="K311" s="208"/>
      <c r="L311" s="171" t="s">
        <v>884</v>
      </c>
      <c r="M311" s="171" t="s">
        <v>615</v>
      </c>
      <c r="N311" s="173" t="s">
        <v>691</v>
      </c>
    </row>
    <row r="312" spans="1:14" s="129" customFormat="1" ht="51" customHeight="1" x14ac:dyDescent="0.2">
      <c r="A312" s="151"/>
      <c r="B312" s="195" t="s">
        <v>555</v>
      </c>
      <c r="C312" s="195" t="s">
        <v>556</v>
      </c>
      <c r="D312" s="209" t="s">
        <v>557</v>
      </c>
      <c r="E312" s="198">
        <v>938</v>
      </c>
      <c r="F312" s="196">
        <f>VLOOKUP(B312,'Fire EN 54'!$D$5:$J$496,7,0)</f>
        <v>1032</v>
      </c>
      <c r="G312" s="196">
        <f t="shared" si="8"/>
        <v>94</v>
      </c>
      <c r="H312" s="198" t="s">
        <v>708</v>
      </c>
      <c r="I312" s="208" t="s">
        <v>237</v>
      </c>
      <c r="J312" s="208"/>
      <c r="K312" s="208"/>
      <c r="L312" s="171" t="s">
        <v>884</v>
      </c>
      <c r="M312" s="171" t="s">
        <v>615</v>
      </c>
      <c r="N312" s="173" t="s">
        <v>691</v>
      </c>
    </row>
    <row r="313" spans="1:14" s="65" customFormat="1" ht="18.75" customHeight="1" x14ac:dyDescent="0.2">
      <c r="A313" s="630" t="s">
        <v>558</v>
      </c>
      <c r="B313" s="631"/>
      <c r="C313" s="631"/>
      <c r="D313" s="631"/>
      <c r="E313" s="631"/>
      <c r="F313" s="631"/>
      <c r="G313" s="631"/>
      <c r="H313" s="631"/>
      <c r="I313" s="631"/>
      <c r="J313" s="631"/>
      <c r="K313" s="631"/>
      <c r="L313" s="631"/>
      <c r="M313" s="631"/>
      <c r="N313" s="632"/>
    </row>
    <row r="314" spans="1:14" s="129" customFormat="1" ht="51" customHeight="1" x14ac:dyDescent="0.2">
      <c r="A314" s="637"/>
      <c r="B314" s="195" t="s">
        <v>559</v>
      </c>
      <c r="C314" s="207" t="s">
        <v>560</v>
      </c>
      <c r="D314" s="207" t="s">
        <v>561</v>
      </c>
      <c r="E314" s="232">
        <v>1558</v>
      </c>
      <c r="F314" s="196">
        <f>VLOOKUP(B314,'Fire EN 54'!$D$5:$J$496,7,0)</f>
        <v>1636</v>
      </c>
      <c r="G314" s="196">
        <f t="shared" si="8"/>
        <v>78</v>
      </c>
      <c r="H314" s="232" t="s">
        <v>708</v>
      </c>
      <c r="I314" s="208" t="s">
        <v>3</v>
      </c>
      <c r="J314" s="208"/>
      <c r="K314" s="245" t="s">
        <v>805</v>
      </c>
      <c r="L314" s="245" t="s">
        <v>854</v>
      </c>
      <c r="M314" s="216">
        <f>'Dodatkowa gwarancja'!$E$12</f>
        <v>57</v>
      </c>
      <c r="N314" s="173" t="s">
        <v>646</v>
      </c>
    </row>
    <row r="315" spans="1:14" s="129" customFormat="1" ht="51" customHeight="1" x14ac:dyDescent="0.2">
      <c r="A315" s="638"/>
      <c r="B315" s="195" t="s">
        <v>562</v>
      </c>
      <c r="C315" s="207" t="s">
        <v>563</v>
      </c>
      <c r="D315" s="207" t="s">
        <v>564</v>
      </c>
      <c r="E315" s="232">
        <v>1921</v>
      </c>
      <c r="F315" s="196">
        <f>VLOOKUP(B315,'Fire EN 54'!$D$5:$J$496,7,0)</f>
        <v>2017</v>
      </c>
      <c r="G315" s="196">
        <f t="shared" ref="G315:G319" si="9">F315-E315</f>
        <v>96</v>
      </c>
      <c r="H315" s="232" t="s">
        <v>708</v>
      </c>
      <c r="I315" s="208" t="s">
        <v>3</v>
      </c>
      <c r="J315" s="208"/>
      <c r="K315" s="245" t="s">
        <v>805</v>
      </c>
      <c r="L315" s="245" t="s">
        <v>854</v>
      </c>
      <c r="M315" s="216">
        <f>'Dodatkowa gwarancja'!$E$12</f>
        <v>57</v>
      </c>
      <c r="N315" s="173" t="s">
        <v>646</v>
      </c>
    </row>
    <row r="316" spans="1:14" s="129" customFormat="1" ht="51" customHeight="1" x14ac:dyDescent="0.2">
      <c r="A316" s="638"/>
      <c r="B316" s="195" t="s">
        <v>565</v>
      </c>
      <c r="C316" s="207" t="s">
        <v>566</v>
      </c>
      <c r="D316" s="207" t="s">
        <v>567</v>
      </c>
      <c r="E316" s="284">
        <v>2404</v>
      </c>
      <c r="F316" s="196">
        <f>VLOOKUP(B316,'Fire EN 54'!$D$5:$J$496,7,0)</f>
        <v>2524</v>
      </c>
      <c r="G316" s="196">
        <f t="shared" si="8"/>
        <v>120</v>
      </c>
      <c r="H316" s="232" t="s">
        <v>708</v>
      </c>
      <c r="I316" s="208" t="s">
        <v>3</v>
      </c>
      <c r="J316" s="208"/>
      <c r="K316" s="245" t="s">
        <v>805</v>
      </c>
      <c r="L316" s="245" t="s">
        <v>854</v>
      </c>
      <c r="M316" s="216">
        <f>'Dodatkowa gwarancja'!$E$12</f>
        <v>57</v>
      </c>
      <c r="N316" s="173" t="s">
        <v>646</v>
      </c>
    </row>
    <row r="317" spans="1:14" s="129" customFormat="1" ht="51" customHeight="1" x14ac:dyDescent="0.15">
      <c r="A317" s="100"/>
      <c r="B317" s="195" t="s">
        <v>568</v>
      </c>
      <c r="C317" s="207" t="s">
        <v>569</v>
      </c>
      <c r="D317" s="207" t="s">
        <v>570</v>
      </c>
      <c r="E317" s="284">
        <v>181</v>
      </c>
      <c r="F317" s="196">
        <f>VLOOKUP(B317,'Fire EN 54'!$D$5:$J$496,7,0)</f>
        <v>190</v>
      </c>
      <c r="G317" s="196">
        <f t="shared" si="9"/>
        <v>9</v>
      </c>
      <c r="H317" s="232" t="s">
        <v>708</v>
      </c>
      <c r="I317" s="208" t="s">
        <v>3</v>
      </c>
      <c r="J317" s="208"/>
      <c r="K317" s="245" t="s">
        <v>805</v>
      </c>
      <c r="L317" s="171" t="s">
        <v>884</v>
      </c>
      <c r="M317" s="171" t="s">
        <v>615</v>
      </c>
      <c r="N317" s="173" t="s">
        <v>646</v>
      </c>
    </row>
    <row r="318" spans="1:14" s="129" customFormat="1" ht="51" customHeight="1" x14ac:dyDescent="0.15">
      <c r="A318" s="100"/>
      <c r="B318" s="195" t="s">
        <v>571</v>
      </c>
      <c r="C318" s="207" t="s">
        <v>572</v>
      </c>
      <c r="D318" s="207" t="s">
        <v>573</v>
      </c>
      <c r="E318" s="284">
        <v>338</v>
      </c>
      <c r="F318" s="196">
        <f>VLOOKUP(B318,'Fire EN 54'!$D$5:$J$496,7,0)</f>
        <v>355</v>
      </c>
      <c r="G318" s="196">
        <f t="shared" si="9"/>
        <v>17</v>
      </c>
      <c r="H318" s="232" t="s">
        <v>708</v>
      </c>
      <c r="I318" s="208" t="s">
        <v>3</v>
      </c>
      <c r="J318" s="208"/>
      <c r="K318" s="245" t="s">
        <v>805</v>
      </c>
      <c r="L318" s="171" t="s">
        <v>884</v>
      </c>
      <c r="M318" s="171" t="s">
        <v>615</v>
      </c>
      <c r="N318" s="173" t="s">
        <v>646</v>
      </c>
    </row>
    <row r="319" spans="1:14" s="129" customFormat="1" ht="51" customHeight="1" x14ac:dyDescent="0.15">
      <c r="A319" s="100"/>
      <c r="B319" s="195" t="s">
        <v>574</v>
      </c>
      <c r="C319" s="207" t="s">
        <v>575</v>
      </c>
      <c r="D319" s="207" t="s">
        <v>576</v>
      </c>
      <c r="E319" s="284">
        <v>121</v>
      </c>
      <c r="F319" s="196">
        <f>VLOOKUP(B319,'Fire EN 54'!$D$5:$J$496,7,0)</f>
        <v>127</v>
      </c>
      <c r="G319" s="196">
        <f t="shared" si="9"/>
        <v>6</v>
      </c>
      <c r="H319" s="232" t="s">
        <v>708</v>
      </c>
      <c r="I319" s="208" t="s">
        <v>3</v>
      </c>
      <c r="J319" s="208"/>
      <c r="K319" s="245" t="s">
        <v>805</v>
      </c>
      <c r="L319" s="171" t="s">
        <v>884</v>
      </c>
      <c r="M319" s="171" t="s">
        <v>615</v>
      </c>
      <c r="N319" s="173" t="s">
        <v>646</v>
      </c>
    </row>
    <row r="320" spans="1:14" s="65" customFormat="1" ht="13.5" customHeight="1" x14ac:dyDescent="0.2">
      <c r="A320" s="630" t="s">
        <v>577</v>
      </c>
      <c r="B320" s="631"/>
      <c r="C320" s="631"/>
      <c r="D320" s="631"/>
      <c r="E320" s="631"/>
      <c r="F320" s="631"/>
      <c r="G320" s="631"/>
      <c r="H320" s="631"/>
      <c r="I320" s="631"/>
      <c r="J320" s="631"/>
      <c r="K320" s="631"/>
      <c r="L320" s="631"/>
      <c r="M320" s="631"/>
      <c r="N320" s="632"/>
    </row>
    <row r="321" spans="1:14" s="65" customFormat="1" ht="12.75" customHeight="1" x14ac:dyDescent="0.2">
      <c r="A321" s="104" t="s">
        <v>578</v>
      </c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</row>
    <row r="322" spans="1:14" s="129" customFormat="1" ht="51" customHeight="1" x14ac:dyDescent="0.15">
      <c r="A322" s="100"/>
      <c r="B322" s="285" t="s">
        <v>1058</v>
      </c>
      <c r="C322" s="207" t="s">
        <v>579</v>
      </c>
      <c r="D322" s="207" t="s">
        <v>580</v>
      </c>
      <c r="E322" s="198">
        <v>161</v>
      </c>
      <c r="F322" s="196">
        <f>VLOOKUP(B322,'Fire EN 54'!$D$5:$J$496,7,0)</f>
        <v>169</v>
      </c>
      <c r="G322" s="196">
        <f t="shared" ref="G322:G329" si="10">F322-E322</f>
        <v>8</v>
      </c>
      <c r="H322" s="198" t="s">
        <v>708</v>
      </c>
      <c r="I322" s="208" t="s">
        <v>3</v>
      </c>
      <c r="J322" s="208"/>
      <c r="K322" s="208"/>
      <c r="L322" s="245" t="s">
        <v>855</v>
      </c>
      <c r="M322" s="216">
        <f>'Dodatkowa gwarancja'!$E$13</f>
        <v>14</v>
      </c>
      <c r="N322" s="173" t="s">
        <v>646</v>
      </c>
    </row>
    <row r="323" spans="1:14" s="129" customFormat="1" ht="51" customHeight="1" x14ac:dyDescent="0.15">
      <c r="A323" s="100"/>
      <c r="B323" s="285" t="s">
        <v>1059</v>
      </c>
      <c r="C323" s="207" t="s">
        <v>581</v>
      </c>
      <c r="D323" s="207" t="s">
        <v>582</v>
      </c>
      <c r="E323" s="198">
        <v>707</v>
      </c>
      <c r="F323" s="196">
        <f>VLOOKUP(B323,'Fire EN 54'!$D$5:$J$496,7,0)</f>
        <v>742</v>
      </c>
      <c r="G323" s="196">
        <f t="shared" si="10"/>
        <v>35</v>
      </c>
      <c r="H323" s="198" t="s">
        <v>708</v>
      </c>
      <c r="I323" s="208" t="s">
        <v>3</v>
      </c>
      <c r="J323" s="208"/>
      <c r="K323" s="208"/>
      <c r="L323" s="245" t="s">
        <v>855</v>
      </c>
      <c r="M323" s="216">
        <f>'Dodatkowa gwarancja'!$E$13</f>
        <v>14</v>
      </c>
      <c r="N323" s="173" t="s">
        <v>646</v>
      </c>
    </row>
    <row r="324" spans="1:14" s="129" customFormat="1" ht="51" customHeight="1" x14ac:dyDescent="0.15">
      <c r="A324" s="100"/>
      <c r="B324" s="285" t="s">
        <v>1060</v>
      </c>
      <c r="C324" s="207" t="s">
        <v>583</v>
      </c>
      <c r="D324" s="207" t="s">
        <v>584</v>
      </c>
      <c r="E324" s="198">
        <v>277</v>
      </c>
      <c r="F324" s="196">
        <f>VLOOKUP(B324,'Fire EN 54'!$D$5:$J$496,7,0)</f>
        <v>290</v>
      </c>
      <c r="G324" s="196">
        <f t="shared" si="10"/>
        <v>13</v>
      </c>
      <c r="H324" s="198" t="s">
        <v>708</v>
      </c>
      <c r="I324" s="208" t="s">
        <v>3</v>
      </c>
      <c r="J324" s="208"/>
      <c r="K324" s="208"/>
      <c r="L324" s="245" t="s">
        <v>855</v>
      </c>
      <c r="M324" s="216">
        <f>'Dodatkowa gwarancja'!$E$13</f>
        <v>14</v>
      </c>
      <c r="N324" s="173" t="s">
        <v>646</v>
      </c>
    </row>
    <row r="325" spans="1:14" s="129" customFormat="1" ht="51" customHeight="1" x14ac:dyDescent="0.15">
      <c r="A325" s="100"/>
      <c r="B325" s="285" t="s">
        <v>1061</v>
      </c>
      <c r="C325" s="207" t="s">
        <v>585</v>
      </c>
      <c r="D325" s="207" t="s">
        <v>149</v>
      </c>
      <c r="E325" s="198">
        <v>123</v>
      </c>
      <c r="F325" s="196">
        <f>VLOOKUP(B325,'Fire EN 54'!$D$5:$J$496,7,0)</f>
        <v>129</v>
      </c>
      <c r="G325" s="196">
        <f t="shared" si="10"/>
        <v>6</v>
      </c>
      <c r="H325" s="198" t="s">
        <v>708</v>
      </c>
      <c r="I325" s="208" t="s">
        <v>3</v>
      </c>
      <c r="J325" s="208"/>
      <c r="K325" s="208"/>
      <c r="L325" s="245" t="s">
        <v>855</v>
      </c>
      <c r="M325" s="216">
        <f>'Dodatkowa gwarancja'!$E$13</f>
        <v>14</v>
      </c>
      <c r="N325" s="173" t="s">
        <v>646</v>
      </c>
    </row>
    <row r="326" spans="1:14" s="129" customFormat="1" ht="51" customHeight="1" x14ac:dyDescent="0.15">
      <c r="A326" s="100"/>
      <c r="B326" s="244" t="s">
        <v>586</v>
      </c>
      <c r="C326" s="244" t="s">
        <v>587</v>
      </c>
      <c r="D326" s="207" t="s">
        <v>580</v>
      </c>
      <c r="E326" s="198">
        <v>161</v>
      </c>
      <c r="F326" s="196">
        <f>VLOOKUP(B326,'Fire EN 54'!$D$5:$J$496,7,0)</f>
        <v>169</v>
      </c>
      <c r="G326" s="196">
        <f t="shared" si="10"/>
        <v>8</v>
      </c>
      <c r="H326" s="198" t="s">
        <v>708</v>
      </c>
      <c r="I326" s="208" t="s">
        <v>3</v>
      </c>
      <c r="J326" s="208"/>
      <c r="K326" s="208"/>
      <c r="L326" s="245" t="s">
        <v>855</v>
      </c>
      <c r="M326" s="216">
        <f>'Dodatkowa gwarancja'!$E$13</f>
        <v>14</v>
      </c>
      <c r="N326" s="173" t="s">
        <v>646</v>
      </c>
    </row>
    <row r="327" spans="1:14" s="129" customFormat="1" ht="51" customHeight="1" x14ac:dyDescent="0.15">
      <c r="A327" s="100"/>
      <c r="B327" s="244" t="s">
        <v>588</v>
      </c>
      <c r="C327" s="244" t="s">
        <v>589</v>
      </c>
      <c r="D327" s="207" t="s">
        <v>582</v>
      </c>
      <c r="E327" s="198">
        <v>707</v>
      </c>
      <c r="F327" s="196">
        <f>VLOOKUP(B327,'Fire EN 54'!$D$5:$J$496,7,0)</f>
        <v>742</v>
      </c>
      <c r="G327" s="196">
        <f t="shared" si="10"/>
        <v>35</v>
      </c>
      <c r="H327" s="198" t="s">
        <v>708</v>
      </c>
      <c r="I327" s="208" t="s">
        <v>3</v>
      </c>
      <c r="J327" s="208"/>
      <c r="K327" s="208"/>
      <c r="L327" s="245" t="s">
        <v>855</v>
      </c>
      <c r="M327" s="216">
        <f>'Dodatkowa gwarancja'!$E$13</f>
        <v>14</v>
      </c>
      <c r="N327" s="173" t="s">
        <v>646</v>
      </c>
    </row>
    <row r="328" spans="1:14" s="129" customFormat="1" ht="51" customHeight="1" x14ac:dyDescent="0.15">
      <c r="A328" s="100"/>
      <c r="B328" s="244" t="s">
        <v>590</v>
      </c>
      <c r="C328" s="244" t="s">
        <v>591</v>
      </c>
      <c r="D328" s="207" t="s">
        <v>584</v>
      </c>
      <c r="E328" s="198">
        <v>277</v>
      </c>
      <c r="F328" s="196">
        <f>VLOOKUP(B328,'Fire EN 54'!$D$5:$J$496,7,0)</f>
        <v>290</v>
      </c>
      <c r="G328" s="196">
        <f t="shared" si="10"/>
        <v>13</v>
      </c>
      <c r="H328" s="198" t="s">
        <v>708</v>
      </c>
      <c r="I328" s="208" t="s">
        <v>3</v>
      </c>
      <c r="J328" s="208"/>
      <c r="K328" s="208"/>
      <c r="L328" s="245" t="s">
        <v>855</v>
      </c>
      <c r="M328" s="216">
        <f>'Dodatkowa gwarancja'!$E$13</f>
        <v>14</v>
      </c>
      <c r="N328" s="173" t="s">
        <v>646</v>
      </c>
    </row>
    <row r="329" spans="1:14" s="129" customFormat="1" ht="51" customHeight="1" x14ac:dyDescent="0.15">
      <c r="A329" s="100"/>
      <c r="B329" s="244" t="s">
        <v>592</v>
      </c>
      <c r="C329" s="244" t="s">
        <v>593</v>
      </c>
      <c r="D329" s="207" t="s">
        <v>149</v>
      </c>
      <c r="E329" s="232">
        <v>123</v>
      </c>
      <c r="F329" s="196">
        <f>VLOOKUP(B329,'Fire EN 54'!$D$5:$J$496,7,0)</f>
        <v>129</v>
      </c>
      <c r="G329" s="196">
        <f t="shared" si="10"/>
        <v>6</v>
      </c>
      <c r="H329" s="198" t="s">
        <v>708</v>
      </c>
      <c r="I329" s="208" t="s">
        <v>3</v>
      </c>
      <c r="J329" s="208"/>
      <c r="K329" s="208"/>
      <c r="L329" s="245" t="s">
        <v>855</v>
      </c>
      <c r="M329" s="216">
        <f>'Dodatkowa gwarancja'!$E$13</f>
        <v>14</v>
      </c>
      <c r="N329" s="173" t="s">
        <v>646</v>
      </c>
    </row>
    <row r="330" spans="1:14" s="65" customFormat="1" ht="19.5" customHeight="1" x14ac:dyDescent="0.2">
      <c r="A330" s="630" t="s">
        <v>594</v>
      </c>
      <c r="B330" s="631"/>
      <c r="C330" s="631"/>
      <c r="D330" s="631"/>
      <c r="E330" s="631"/>
      <c r="F330" s="631"/>
      <c r="G330" s="631"/>
      <c r="H330" s="631"/>
      <c r="I330" s="631"/>
      <c r="J330" s="631"/>
      <c r="K330" s="631"/>
      <c r="L330" s="631"/>
      <c r="M330" s="631"/>
      <c r="N330" s="632"/>
    </row>
    <row r="331" spans="1:14" s="65" customFormat="1" ht="16.5" customHeight="1" x14ac:dyDescent="0.2">
      <c r="A331" s="104" t="s">
        <v>674</v>
      </c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</row>
    <row r="332" spans="1:14" s="129" customFormat="1" ht="51" customHeight="1" x14ac:dyDescent="0.15">
      <c r="A332" s="124"/>
      <c r="B332" s="286" t="s">
        <v>595</v>
      </c>
      <c r="C332" s="207" t="s">
        <v>596</v>
      </c>
      <c r="D332" s="207" t="s">
        <v>813</v>
      </c>
      <c r="E332" s="232">
        <v>148</v>
      </c>
      <c r="F332" s="196">
        <f>VLOOKUP(B332,'Fire EN 54'!$D$5:$J$496,7,0)</f>
        <v>155</v>
      </c>
      <c r="G332" s="196">
        <f t="shared" ref="G332:G333" si="11">F332-E332</f>
        <v>7</v>
      </c>
      <c r="H332" s="232" t="s">
        <v>708</v>
      </c>
      <c r="I332" s="208" t="s">
        <v>3</v>
      </c>
      <c r="J332" s="208"/>
      <c r="K332" s="245" t="s">
        <v>805</v>
      </c>
      <c r="L332" s="245" t="s">
        <v>850</v>
      </c>
      <c r="M332" s="216">
        <f>'Dodatkowa gwarancja'!$E$8</f>
        <v>14</v>
      </c>
      <c r="N332" s="280" t="s">
        <v>646</v>
      </c>
    </row>
    <row r="333" spans="1:14" s="129" customFormat="1" ht="51" customHeight="1" x14ac:dyDescent="0.15">
      <c r="A333" s="130"/>
      <c r="B333" s="286" t="s">
        <v>597</v>
      </c>
      <c r="C333" s="207" t="s">
        <v>598</v>
      </c>
      <c r="D333" s="207" t="s">
        <v>814</v>
      </c>
      <c r="E333" s="232">
        <v>148</v>
      </c>
      <c r="F333" s="196">
        <f>VLOOKUP(B333,'Fire EN 54'!$D$5:$J$496,7,0)</f>
        <v>155</v>
      </c>
      <c r="G333" s="196">
        <f t="shared" si="11"/>
        <v>7</v>
      </c>
      <c r="H333" s="232" t="s">
        <v>708</v>
      </c>
      <c r="I333" s="208" t="s">
        <v>3</v>
      </c>
      <c r="J333" s="208"/>
      <c r="K333" s="245" t="s">
        <v>805</v>
      </c>
      <c r="L333" s="245" t="s">
        <v>850</v>
      </c>
      <c r="M333" s="216">
        <f>'Dodatkowa gwarancja'!$E$8</f>
        <v>14</v>
      </c>
      <c r="N333" s="280" t="s">
        <v>646</v>
      </c>
    </row>
    <row r="334" spans="1:14" ht="13.5" thickBot="1" x14ac:dyDescent="0.2">
      <c r="A334" s="627" t="s">
        <v>599</v>
      </c>
      <c r="B334" s="628"/>
      <c r="C334" s="628"/>
      <c r="D334" s="628"/>
      <c r="E334" s="628"/>
      <c r="F334" s="628"/>
      <c r="G334" s="628"/>
      <c r="H334" s="628"/>
      <c r="I334" s="628"/>
      <c r="J334" s="628"/>
      <c r="K334" s="628"/>
      <c r="L334" s="628"/>
      <c r="M334" s="628"/>
      <c r="N334" s="629"/>
    </row>
    <row r="335" spans="1:14" x14ac:dyDescent="0.15">
      <c r="A335" s="108"/>
      <c r="B335" s="105"/>
      <c r="C335" s="109"/>
      <c r="D335" s="106"/>
      <c r="E335" s="1"/>
      <c r="F335" s="1"/>
      <c r="G335" s="1"/>
      <c r="H335" s="1"/>
      <c r="I335" s="81"/>
      <c r="J335" s="81"/>
      <c r="K335" s="81"/>
      <c r="L335" s="81"/>
      <c r="M335" s="81"/>
      <c r="N335" s="107"/>
    </row>
    <row r="336" spans="1:14" x14ac:dyDescent="0.15">
      <c r="A336" s="66" t="s">
        <v>600</v>
      </c>
      <c r="B336" s="90"/>
      <c r="C336" s="2"/>
      <c r="I336" s="82"/>
      <c r="J336" s="82"/>
      <c r="K336" s="82"/>
      <c r="L336" s="82"/>
      <c r="M336" s="82"/>
      <c r="N336" s="5"/>
    </row>
    <row r="337" spans="1:14" x14ac:dyDescent="0.15">
      <c r="A337" s="94" t="s">
        <v>601</v>
      </c>
      <c r="B337" s="95"/>
      <c r="C337" s="6"/>
      <c r="I337" s="82"/>
      <c r="J337" s="82"/>
      <c r="K337" s="82"/>
      <c r="L337" s="82"/>
      <c r="M337" s="82"/>
      <c r="N337" s="5"/>
    </row>
    <row r="338" spans="1:14" x14ac:dyDescent="0.15">
      <c r="A338" s="96" t="s">
        <v>602</v>
      </c>
      <c r="B338" s="97"/>
      <c r="C338" s="6"/>
    </row>
    <row r="339" spans="1:14" x14ac:dyDescent="0.15">
      <c r="A339" s="98" t="s">
        <v>603</v>
      </c>
      <c r="B339" s="99"/>
      <c r="C339" s="91"/>
    </row>
    <row r="340" spans="1:14" x14ac:dyDescent="0.15">
      <c r="A340" s="67" t="s">
        <v>604</v>
      </c>
      <c r="B340" s="8"/>
      <c r="C340" s="92"/>
      <c r="D340" s="9"/>
      <c r="E340" s="10"/>
      <c r="F340" s="10"/>
      <c r="G340" s="10"/>
      <c r="H340" s="10"/>
      <c r="I340" s="84"/>
      <c r="J340" s="84"/>
      <c r="K340" s="84"/>
      <c r="L340" s="84"/>
      <c r="M340" s="84"/>
      <c r="N340" s="11"/>
    </row>
    <row r="341" spans="1:14" x14ac:dyDescent="0.15">
      <c r="A341" s="50" t="s">
        <v>605</v>
      </c>
      <c r="B341" s="90"/>
      <c r="C341" s="2"/>
      <c r="I341" s="82"/>
      <c r="J341" s="82"/>
      <c r="K341" s="82"/>
      <c r="L341" s="82"/>
      <c r="M341" s="82"/>
      <c r="N341" s="5"/>
    </row>
    <row r="342" spans="1:14" x14ac:dyDescent="0.15">
      <c r="B342" s="90"/>
      <c r="C342" s="2"/>
      <c r="I342" s="82"/>
      <c r="J342" s="82"/>
      <c r="K342" s="82"/>
      <c r="L342" s="82"/>
      <c r="M342" s="82"/>
      <c r="N342" s="5"/>
    </row>
    <row r="343" spans="1:14" x14ac:dyDescent="0.15">
      <c r="B343" s="90"/>
      <c r="C343" s="2"/>
      <c r="I343" s="82"/>
      <c r="J343" s="82"/>
      <c r="K343" s="82"/>
      <c r="L343" s="82"/>
      <c r="M343" s="82"/>
      <c r="N343" s="5"/>
    </row>
    <row r="344" spans="1:14" x14ac:dyDescent="0.15">
      <c r="B344" s="90"/>
      <c r="C344" s="2"/>
      <c r="I344" s="82"/>
      <c r="J344" s="82"/>
      <c r="K344" s="82"/>
      <c r="L344" s="82"/>
      <c r="M344" s="82"/>
      <c r="N344" s="5"/>
    </row>
    <row r="345" spans="1:14" x14ac:dyDescent="0.15">
      <c r="B345" s="90"/>
      <c r="C345" s="2"/>
      <c r="I345" s="82"/>
      <c r="J345" s="82"/>
      <c r="K345" s="82"/>
      <c r="L345" s="82"/>
      <c r="M345" s="82"/>
      <c r="N345" s="5"/>
    </row>
  </sheetData>
  <sheetProtection algorithmName="SHA-512" hashValue="kxBCFN2v38MIyO+iTVSnySniGzOuiZlodDI/dzckbCyqarpPfXjVrJ8tyI30VMTHkTbQJYIG+wjUO4j3+Bue1w==" saltValue="5nFTqwIKGjCxb6oPufYbWA==" spinCount="100000" sheet="1" objects="1" scenarios="1"/>
  <mergeCells count="19">
    <mergeCell ref="A160:N160"/>
    <mergeCell ref="A175:N175"/>
    <mergeCell ref="A196:N196"/>
    <mergeCell ref="A2:N3"/>
    <mergeCell ref="A334:N334"/>
    <mergeCell ref="A71:N71"/>
    <mergeCell ref="A94:N94"/>
    <mergeCell ref="A69:N69"/>
    <mergeCell ref="A10:N10"/>
    <mergeCell ref="A222:N222"/>
    <mergeCell ref="A230:N230"/>
    <mergeCell ref="A244:N244"/>
    <mergeCell ref="A249:N249"/>
    <mergeCell ref="A313:N313"/>
    <mergeCell ref="A320:N320"/>
    <mergeCell ref="A330:N330"/>
    <mergeCell ref="A120:N120"/>
    <mergeCell ref="A314:A316"/>
    <mergeCell ref="A5:N5"/>
  </mergeCells>
  <conditionalFormatting sqref="G6:G9">
    <cfRule type="cellIs" dxfId="44" priority="43" operator="greaterThan">
      <formula>0</formula>
    </cfRule>
  </conditionalFormatting>
  <conditionalFormatting sqref="G12:G14">
    <cfRule type="cellIs" dxfId="43" priority="42" operator="greaterThan">
      <formula>0</formula>
    </cfRule>
  </conditionalFormatting>
  <conditionalFormatting sqref="G16:G27">
    <cfRule type="cellIs" dxfId="42" priority="41" operator="greaterThan">
      <formula>0</formula>
    </cfRule>
  </conditionalFormatting>
  <conditionalFormatting sqref="G29:G30">
    <cfRule type="cellIs" dxfId="41" priority="40" operator="greaterThan">
      <formula>0</formula>
    </cfRule>
  </conditionalFormatting>
  <conditionalFormatting sqref="G32:G46">
    <cfRule type="cellIs" dxfId="40" priority="39" operator="greaterThan">
      <formula>0</formula>
    </cfRule>
  </conditionalFormatting>
  <conditionalFormatting sqref="G48:G52">
    <cfRule type="cellIs" dxfId="39" priority="38" operator="greaterThan">
      <formula>0</formula>
    </cfRule>
  </conditionalFormatting>
  <conditionalFormatting sqref="G54:G57">
    <cfRule type="cellIs" dxfId="38" priority="37" operator="greaterThan">
      <formula>0</formula>
    </cfRule>
  </conditionalFormatting>
  <conditionalFormatting sqref="G59:G61">
    <cfRule type="cellIs" dxfId="37" priority="36" operator="greaterThan">
      <formula>0</formula>
    </cfRule>
  </conditionalFormatting>
  <conditionalFormatting sqref="G63:G65">
    <cfRule type="cellIs" dxfId="36" priority="35" operator="greaterThan">
      <formula>0</formula>
    </cfRule>
  </conditionalFormatting>
  <conditionalFormatting sqref="G66">
    <cfRule type="cellIs" dxfId="35" priority="34" operator="greaterThan">
      <formula>0</formula>
    </cfRule>
  </conditionalFormatting>
  <conditionalFormatting sqref="G67">
    <cfRule type="cellIs" dxfId="34" priority="33" operator="greaterThan">
      <formula>0</formula>
    </cfRule>
  </conditionalFormatting>
  <conditionalFormatting sqref="G68">
    <cfRule type="cellIs" dxfId="33" priority="32" operator="greaterThan">
      <formula>0</formula>
    </cfRule>
  </conditionalFormatting>
  <conditionalFormatting sqref="G70">
    <cfRule type="cellIs" dxfId="32" priority="31" operator="greaterThan">
      <formula>0</formula>
    </cfRule>
  </conditionalFormatting>
  <conditionalFormatting sqref="G73:G76">
    <cfRule type="cellIs" dxfId="31" priority="30" operator="greaterThan">
      <formula>0</formula>
    </cfRule>
  </conditionalFormatting>
  <conditionalFormatting sqref="G78:G84">
    <cfRule type="cellIs" dxfId="30" priority="29" operator="greaterThan">
      <formula>0</formula>
    </cfRule>
  </conditionalFormatting>
  <conditionalFormatting sqref="G86:G93">
    <cfRule type="cellIs" dxfId="29" priority="28" operator="greaterThan">
      <formula>0</formula>
    </cfRule>
  </conditionalFormatting>
  <conditionalFormatting sqref="G96:G103">
    <cfRule type="cellIs" dxfId="28" priority="27" operator="greaterThan">
      <formula>0</formula>
    </cfRule>
  </conditionalFormatting>
  <conditionalFormatting sqref="G105:G119">
    <cfRule type="cellIs" dxfId="27" priority="26" operator="greaterThan">
      <formula>0</formula>
    </cfRule>
  </conditionalFormatting>
  <conditionalFormatting sqref="G122:G130">
    <cfRule type="cellIs" dxfId="26" priority="25" operator="greaterThan">
      <formula>0</formula>
    </cfRule>
  </conditionalFormatting>
  <conditionalFormatting sqref="G132:G134">
    <cfRule type="cellIs" dxfId="25" priority="24" operator="greaterThan">
      <formula>0</formula>
    </cfRule>
  </conditionalFormatting>
  <conditionalFormatting sqref="G136:G148">
    <cfRule type="cellIs" dxfId="24" priority="23" operator="greaterThan">
      <formula>0</formula>
    </cfRule>
  </conditionalFormatting>
  <conditionalFormatting sqref="G150">
    <cfRule type="cellIs" dxfId="23" priority="22" operator="greaterThan">
      <formula>0</formula>
    </cfRule>
  </conditionalFormatting>
  <conditionalFormatting sqref="G152:G159">
    <cfRule type="cellIs" dxfId="22" priority="21" operator="greaterThan">
      <formula>0</formula>
    </cfRule>
  </conditionalFormatting>
  <conditionalFormatting sqref="G162:G165">
    <cfRule type="cellIs" dxfId="21" priority="20" operator="greaterThan">
      <formula>0</formula>
    </cfRule>
  </conditionalFormatting>
  <conditionalFormatting sqref="G167:G174">
    <cfRule type="cellIs" dxfId="20" priority="19" operator="greaterThan">
      <formula>0</formula>
    </cfRule>
  </conditionalFormatting>
  <conditionalFormatting sqref="G176:G195">
    <cfRule type="cellIs" dxfId="19" priority="18" operator="greaterThan">
      <formula>0</formula>
    </cfRule>
  </conditionalFormatting>
  <conditionalFormatting sqref="G198">
    <cfRule type="cellIs" dxfId="18" priority="17" operator="greaterThan">
      <formula>0</formula>
    </cfRule>
  </conditionalFormatting>
  <conditionalFormatting sqref="G199">
    <cfRule type="cellIs" dxfId="17" priority="16" operator="greaterThan">
      <formula>0</formula>
    </cfRule>
  </conditionalFormatting>
  <conditionalFormatting sqref="G201:G208">
    <cfRule type="cellIs" dxfId="16" priority="15" operator="greaterThan">
      <formula>0</formula>
    </cfRule>
  </conditionalFormatting>
  <conditionalFormatting sqref="G210:G221">
    <cfRule type="cellIs" dxfId="15" priority="14" operator="greaterThan">
      <formula>0</formula>
    </cfRule>
  </conditionalFormatting>
  <conditionalFormatting sqref="G223:G227">
    <cfRule type="cellIs" dxfId="14" priority="13" operator="greaterThan">
      <formula>0</formula>
    </cfRule>
  </conditionalFormatting>
  <conditionalFormatting sqref="G229">
    <cfRule type="cellIs" dxfId="13" priority="12" operator="greaterThan">
      <formula>0</formula>
    </cfRule>
  </conditionalFormatting>
  <conditionalFormatting sqref="G231:G243">
    <cfRule type="cellIs" dxfId="12" priority="11" operator="greaterThan">
      <formula>0</formula>
    </cfRule>
  </conditionalFormatting>
  <conditionalFormatting sqref="G246">
    <cfRule type="cellIs" dxfId="11" priority="10" operator="greaterThan">
      <formula>0</formula>
    </cfRule>
  </conditionalFormatting>
  <conditionalFormatting sqref="G247">
    <cfRule type="cellIs" dxfId="10" priority="9" operator="greaterThan">
      <formula>0</formula>
    </cfRule>
  </conditionalFormatting>
  <conditionalFormatting sqref="G248">
    <cfRule type="cellIs" dxfId="9" priority="8" operator="greaterThan">
      <formula>0</formula>
    </cfRule>
  </conditionalFormatting>
  <conditionalFormatting sqref="G251:G266">
    <cfRule type="cellIs" dxfId="8" priority="7" operator="greaterThan">
      <formula>0</formula>
    </cfRule>
  </conditionalFormatting>
  <conditionalFormatting sqref="G268:G277">
    <cfRule type="cellIs" dxfId="7" priority="6" operator="greaterThan">
      <formula>0</formula>
    </cfRule>
  </conditionalFormatting>
  <conditionalFormatting sqref="G279:G312">
    <cfRule type="cellIs" dxfId="6" priority="5" operator="greaterThan">
      <formula>0</formula>
    </cfRule>
  </conditionalFormatting>
  <conditionalFormatting sqref="G314:G319">
    <cfRule type="cellIs" dxfId="5" priority="4" operator="greaterThan">
      <formula>0</formula>
    </cfRule>
  </conditionalFormatting>
  <conditionalFormatting sqref="G322:G329">
    <cfRule type="cellIs" dxfId="4" priority="3" operator="greaterThan">
      <formula>0</formula>
    </cfRule>
  </conditionalFormatting>
  <conditionalFormatting sqref="G332">
    <cfRule type="cellIs" dxfId="3" priority="2" operator="greaterThan">
      <formula>0</formula>
    </cfRule>
  </conditionalFormatting>
  <conditionalFormatting sqref="G333">
    <cfRule type="cellIs" dxfId="2" priority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47"/>
  <sheetViews>
    <sheetView zoomScale="130" zoomScaleNormal="130" workbookViewId="0">
      <selection activeCell="D12" sqref="D12"/>
    </sheetView>
  </sheetViews>
  <sheetFormatPr defaultRowHeight="12.75" x14ac:dyDescent="0.2"/>
  <cols>
    <col min="1" max="1" width="15" customWidth="1"/>
    <col min="2" max="2" width="16.28515625" customWidth="1"/>
    <col min="3" max="3" width="52.28515625" customWidth="1"/>
    <col min="4" max="4" width="19.7109375" customWidth="1"/>
    <col min="5" max="5" width="13.5703125" customWidth="1"/>
    <col min="6" max="6" width="45.28515625" customWidth="1"/>
    <col min="10" max="10" width="15" customWidth="1"/>
    <col min="14" max="14" width="11.28515625" bestFit="1" customWidth="1"/>
    <col min="15" max="15" width="13.7109375" customWidth="1"/>
    <col min="17" max="17" width="12.140625" customWidth="1"/>
  </cols>
  <sheetData>
    <row r="1" spans="1:15" ht="9" customHeight="1" x14ac:dyDescent="0.2">
      <c r="A1" s="93"/>
      <c r="B1" s="12"/>
      <c r="C1" s="3"/>
      <c r="D1" s="4"/>
      <c r="E1" s="4"/>
    </row>
    <row r="2" spans="1:15" ht="12.75" customHeight="1" x14ac:dyDescent="0.2">
      <c r="A2" s="639" t="s">
        <v>983</v>
      </c>
      <c r="B2" s="639"/>
      <c r="C2" s="639"/>
      <c r="D2" s="639"/>
      <c r="E2" s="639"/>
      <c r="F2" s="639"/>
    </row>
    <row r="3" spans="1:15" ht="41.25" customHeight="1" x14ac:dyDescent="0.2">
      <c r="A3" s="640"/>
      <c r="B3" s="640"/>
      <c r="C3" s="640"/>
      <c r="D3" s="640"/>
      <c r="E3" s="640"/>
      <c r="F3" s="640"/>
    </row>
    <row r="4" spans="1:15" ht="25.5" x14ac:dyDescent="0.2">
      <c r="A4" s="101" t="s">
        <v>0</v>
      </c>
      <c r="B4" s="101" t="s">
        <v>1</v>
      </c>
      <c r="C4" s="101" t="s">
        <v>2</v>
      </c>
      <c r="D4" s="102" t="s">
        <v>785</v>
      </c>
      <c r="E4" s="103" t="s">
        <v>786</v>
      </c>
      <c r="F4" s="102" t="s">
        <v>916</v>
      </c>
    </row>
    <row r="5" spans="1:15" x14ac:dyDescent="0.2">
      <c r="A5" s="641"/>
      <c r="B5" s="641"/>
      <c r="C5" s="641"/>
      <c r="D5" s="641"/>
      <c r="E5" s="641"/>
      <c r="F5" s="641"/>
    </row>
    <row r="6" spans="1:15" ht="16.5" customHeight="1" x14ac:dyDescent="0.2">
      <c r="A6" s="153" t="s">
        <v>1076</v>
      </c>
      <c r="B6" s="175" t="s">
        <v>917</v>
      </c>
      <c r="C6" s="176" t="s">
        <v>918</v>
      </c>
      <c r="D6" s="138">
        <v>4191</v>
      </c>
      <c r="E6" s="138" t="s">
        <v>708</v>
      </c>
      <c r="F6" s="138"/>
      <c r="M6" s="154"/>
    </row>
    <row r="7" spans="1:15" x14ac:dyDescent="0.2">
      <c r="A7" s="153" t="s">
        <v>1077</v>
      </c>
      <c r="B7" s="176" t="s">
        <v>919</v>
      </c>
      <c r="C7" s="176" t="s">
        <v>920</v>
      </c>
      <c r="D7" s="138">
        <v>5272</v>
      </c>
      <c r="E7" s="138" t="s">
        <v>708</v>
      </c>
      <c r="F7" s="138"/>
      <c r="M7" s="155"/>
    </row>
    <row r="8" spans="1:15" x14ac:dyDescent="0.2">
      <c r="A8" s="153" t="s">
        <v>1078</v>
      </c>
      <c r="B8" s="176" t="s">
        <v>921</v>
      </c>
      <c r="C8" s="177" t="s">
        <v>922</v>
      </c>
      <c r="D8" s="138">
        <v>1993</v>
      </c>
      <c r="E8" s="138" t="s">
        <v>708</v>
      </c>
      <c r="F8" s="138"/>
      <c r="M8" s="154"/>
    </row>
    <row r="9" spans="1:15" x14ac:dyDescent="0.2">
      <c r="A9" s="153" t="s">
        <v>1079</v>
      </c>
      <c r="B9" s="176" t="s">
        <v>923</v>
      </c>
      <c r="C9" s="176" t="s">
        <v>924</v>
      </c>
      <c r="D9" s="138">
        <v>893</v>
      </c>
      <c r="E9" s="138" t="s">
        <v>708</v>
      </c>
      <c r="F9" s="138"/>
      <c r="M9" s="154"/>
    </row>
    <row r="10" spans="1:15" x14ac:dyDescent="0.2">
      <c r="A10" s="153" t="s">
        <v>1080</v>
      </c>
      <c r="B10" s="178" t="s">
        <v>925</v>
      </c>
      <c r="C10" s="176" t="s">
        <v>926</v>
      </c>
      <c r="D10" s="138">
        <v>2328</v>
      </c>
      <c r="E10" s="138" t="s">
        <v>708</v>
      </c>
      <c r="F10" s="138"/>
      <c r="M10" s="154"/>
    </row>
    <row r="11" spans="1:15" ht="21" x14ac:dyDescent="0.2">
      <c r="A11" s="153" t="s">
        <v>1081</v>
      </c>
      <c r="B11" s="176" t="s">
        <v>927</v>
      </c>
      <c r="C11" s="176" t="s">
        <v>928</v>
      </c>
      <c r="D11" s="138">
        <v>93</v>
      </c>
      <c r="E11" s="138" t="s">
        <v>708</v>
      </c>
      <c r="F11" s="146" t="s">
        <v>745</v>
      </c>
      <c r="M11" s="155"/>
    </row>
    <row r="12" spans="1:15" ht="21" x14ac:dyDescent="0.2">
      <c r="A12" s="153" t="s">
        <v>1082</v>
      </c>
      <c r="B12" s="176" t="s">
        <v>929</v>
      </c>
      <c r="C12" s="176" t="s">
        <v>930</v>
      </c>
      <c r="D12" s="138">
        <v>93</v>
      </c>
      <c r="E12" s="138" t="s">
        <v>708</v>
      </c>
      <c r="F12" s="146" t="s">
        <v>1071</v>
      </c>
      <c r="K12" s="154"/>
    </row>
    <row r="13" spans="1:15" ht="21" x14ac:dyDescent="0.2">
      <c r="A13" s="153" t="s">
        <v>1083</v>
      </c>
      <c r="B13" s="176" t="s">
        <v>931</v>
      </c>
      <c r="C13" s="176" t="s">
        <v>932</v>
      </c>
      <c r="D13" s="138">
        <v>93</v>
      </c>
      <c r="E13" s="138" t="s">
        <v>708</v>
      </c>
      <c r="F13" s="146" t="s">
        <v>1071</v>
      </c>
    </row>
    <row r="14" spans="1:15" ht="21" x14ac:dyDescent="0.2">
      <c r="A14" s="153" t="s">
        <v>1084</v>
      </c>
      <c r="B14" s="176" t="s">
        <v>933</v>
      </c>
      <c r="C14" s="176" t="s">
        <v>934</v>
      </c>
      <c r="D14" s="138">
        <v>93</v>
      </c>
      <c r="E14" s="138" t="s">
        <v>708</v>
      </c>
      <c r="F14" s="146" t="s">
        <v>1071</v>
      </c>
    </row>
    <row r="15" spans="1:15" ht="21" x14ac:dyDescent="0.2">
      <c r="A15" s="153" t="s">
        <v>1085</v>
      </c>
      <c r="B15" s="176" t="s">
        <v>935</v>
      </c>
      <c r="C15" s="176" t="s">
        <v>936</v>
      </c>
      <c r="D15" s="138">
        <v>93</v>
      </c>
      <c r="E15" s="138" t="s">
        <v>708</v>
      </c>
      <c r="F15" s="146" t="s">
        <v>1071</v>
      </c>
      <c r="O15" s="154"/>
    </row>
    <row r="16" spans="1:15" ht="21" x14ac:dyDescent="0.2">
      <c r="A16" s="153" t="s">
        <v>1086</v>
      </c>
      <c r="B16" s="176" t="s">
        <v>937</v>
      </c>
      <c r="C16" s="176" t="s">
        <v>938</v>
      </c>
      <c r="D16" s="138">
        <v>93</v>
      </c>
      <c r="E16" s="138" t="s">
        <v>708</v>
      </c>
      <c r="F16" s="146" t="s">
        <v>1071</v>
      </c>
    </row>
    <row r="17" spans="1:11" ht="21" x14ac:dyDescent="0.2">
      <c r="A17" s="153" t="s">
        <v>1087</v>
      </c>
      <c r="B17" s="176" t="s">
        <v>939</v>
      </c>
      <c r="C17" s="176" t="s">
        <v>940</v>
      </c>
      <c r="D17" s="138">
        <v>93</v>
      </c>
      <c r="E17" s="138" t="s">
        <v>708</v>
      </c>
      <c r="F17" s="146" t="s">
        <v>1071</v>
      </c>
    </row>
    <row r="18" spans="1:11" ht="21" x14ac:dyDescent="0.2">
      <c r="A18" s="153" t="s">
        <v>1088</v>
      </c>
      <c r="B18" s="176" t="s">
        <v>941</v>
      </c>
      <c r="C18" s="176" t="s">
        <v>942</v>
      </c>
      <c r="D18" s="138">
        <v>93</v>
      </c>
      <c r="E18" s="138" t="s">
        <v>708</v>
      </c>
      <c r="F18" s="146" t="s">
        <v>1071</v>
      </c>
    </row>
    <row r="19" spans="1:11" ht="21" x14ac:dyDescent="0.2">
      <c r="A19" s="153" t="s">
        <v>1089</v>
      </c>
      <c r="B19" s="176" t="s">
        <v>943</v>
      </c>
      <c r="C19" s="176" t="s">
        <v>944</v>
      </c>
      <c r="D19" s="138">
        <v>93</v>
      </c>
      <c r="E19" s="138" t="s">
        <v>708</v>
      </c>
      <c r="F19" s="146" t="s">
        <v>1071</v>
      </c>
    </row>
    <row r="20" spans="1:11" ht="21" x14ac:dyDescent="0.2">
      <c r="A20" s="153" t="s">
        <v>1090</v>
      </c>
      <c r="B20" s="176" t="s">
        <v>945</v>
      </c>
      <c r="C20" s="176" t="s">
        <v>946</v>
      </c>
      <c r="D20" s="138">
        <v>93</v>
      </c>
      <c r="E20" s="138" t="s">
        <v>708</v>
      </c>
      <c r="F20" s="146" t="s">
        <v>1071</v>
      </c>
    </row>
    <row r="21" spans="1:11" ht="21" x14ac:dyDescent="0.2">
      <c r="A21" s="153" t="s">
        <v>1091</v>
      </c>
      <c r="B21" s="176" t="s">
        <v>947</v>
      </c>
      <c r="C21" s="176" t="s">
        <v>948</v>
      </c>
      <c r="D21" s="138">
        <v>93</v>
      </c>
      <c r="E21" s="138" t="s">
        <v>708</v>
      </c>
      <c r="F21" s="146" t="s">
        <v>1071</v>
      </c>
    </row>
    <row r="22" spans="1:11" ht="21" x14ac:dyDescent="0.2">
      <c r="A22" s="153" t="s">
        <v>1092</v>
      </c>
      <c r="B22" s="176" t="s">
        <v>949</v>
      </c>
      <c r="C22" s="176" t="s">
        <v>950</v>
      </c>
      <c r="D22" s="138">
        <v>93</v>
      </c>
      <c r="E22" s="138" t="s">
        <v>708</v>
      </c>
      <c r="F22" s="146" t="s">
        <v>1071</v>
      </c>
    </row>
    <row r="23" spans="1:11" ht="21" x14ac:dyDescent="0.2">
      <c r="A23" s="153" t="s">
        <v>1093</v>
      </c>
      <c r="B23" s="176" t="s">
        <v>951</v>
      </c>
      <c r="C23" s="176" t="s">
        <v>952</v>
      </c>
      <c r="D23" s="138">
        <v>93</v>
      </c>
      <c r="E23" s="138" t="s">
        <v>708</v>
      </c>
      <c r="F23" s="146" t="s">
        <v>1071</v>
      </c>
    </row>
    <row r="24" spans="1:11" ht="21" x14ac:dyDescent="0.2">
      <c r="A24" s="153" t="s">
        <v>1094</v>
      </c>
      <c r="B24" s="176" t="s">
        <v>953</v>
      </c>
      <c r="C24" s="176" t="s">
        <v>954</v>
      </c>
      <c r="D24" s="138">
        <v>93</v>
      </c>
      <c r="E24" s="138" t="s">
        <v>708</v>
      </c>
      <c r="F24" s="146" t="s">
        <v>1071</v>
      </c>
    </row>
    <row r="25" spans="1:11" ht="21" x14ac:dyDescent="0.2">
      <c r="A25" s="153" t="s">
        <v>1095</v>
      </c>
      <c r="B25" s="176" t="s">
        <v>955</v>
      </c>
      <c r="C25" s="176" t="s">
        <v>956</v>
      </c>
      <c r="D25" s="138">
        <v>93</v>
      </c>
      <c r="E25" s="138" t="s">
        <v>708</v>
      </c>
      <c r="F25" s="146" t="s">
        <v>1071</v>
      </c>
      <c r="J25" s="156"/>
      <c r="K25" s="156"/>
    </row>
    <row r="26" spans="1:11" ht="21" x14ac:dyDescent="0.2">
      <c r="A26" s="153" t="s">
        <v>1096</v>
      </c>
      <c r="B26" s="176" t="s">
        <v>957</v>
      </c>
      <c r="C26" s="176" t="s">
        <v>958</v>
      </c>
      <c r="D26" s="138">
        <v>93</v>
      </c>
      <c r="E26" s="138" t="s">
        <v>708</v>
      </c>
      <c r="F26" s="146" t="s">
        <v>1071</v>
      </c>
    </row>
    <row r="27" spans="1:11" ht="21" x14ac:dyDescent="0.2">
      <c r="A27" s="153" t="s">
        <v>1097</v>
      </c>
      <c r="B27" s="176" t="s">
        <v>959</v>
      </c>
      <c r="C27" s="179" t="s">
        <v>960</v>
      </c>
      <c r="D27" s="138">
        <v>93</v>
      </c>
      <c r="E27" s="138" t="s">
        <v>708</v>
      </c>
      <c r="F27" s="146" t="s">
        <v>1071</v>
      </c>
    </row>
    <row r="28" spans="1:11" ht="21" x14ac:dyDescent="0.2">
      <c r="A28" s="153" t="s">
        <v>1098</v>
      </c>
      <c r="B28" s="176" t="s">
        <v>961</v>
      </c>
      <c r="C28" s="180" t="s">
        <v>962</v>
      </c>
      <c r="D28" s="138">
        <v>64</v>
      </c>
      <c r="E28" s="138" t="s">
        <v>708</v>
      </c>
      <c r="F28" s="146" t="s">
        <v>1071</v>
      </c>
    </row>
    <row r="29" spans="1:11" x14ac:dyDescent="0.2">
      <c r="A29" s="153" t="s">
        <v>1099</v>
      </c>
      <c r="B29" s="176" t="s">
        <v>963</v>
      </c>
      <c r="C29" s="180" t="s">
        <v>964</v>
      </c>
      <c r="D29" s="138">
        <v>39</v>
      </c>
      <c r="E29" s="138" t="s">
        <v>708</v>
      </c>
      <c r="F29" s="138"/>
    </row>
    <row r="30" spans="1:11" x14ac:dyDescent="0.2">
      <c r="A30" s="153" t="s">
        <v>1100</v>
      </c>
      <c r="B30" s="177" t="s">
        <v>965</v>
      </c>
      <c r="C30" s="179" t="s">
        <v>966</v>
      </c>
      <c r="D30" s="138">
        <v>890</v>
      </c>
      <c r="E30" s="138" t="s">
        <v>708</v>
      </c>
      <c r="F30" s="138"/>
    </row>
    <row r="31" spans="1:11" x14ac:dyDescent="0.2">
      <c r="A31" s="153" t="s">
        <v>1101</v>
      </c>
      <c r="B31" s="177" t="s">
        <v>967</v>
      </c>
      <c r="C31" s="180" t="s">
        <v>968</v>
      </c>
      <c r="D31" s="138">
        <v>267</v>
      </c>
      <c r="E31" s="138" t="s">
        <v>708</v>
      </c>
      <c r="F31" s="138"/>
    </row>
    <row r="32" spans="1:11" x14ac:dyDescent="0.2">
      <c r="A32" s="153" t="s">
        <v>1102</v>
      </c>
      <c r="B32" s="177" t="s">
        <v>969</v>
      </c>
      <c r="C32" s="180" t="s">
        <v>970</v>
      </c>
      <c r="D32" s="138">
        <v>793</v>
      </c>
      <c r="E32" s="138" t="s">
        <v>708</v>
      </c>
      <c r="F32" s="138"/>
    </row>
    <row r="33" spans="1:18" x14ac:dyDescent="0.2">
      <c r="A33" s="153" t="s">
        <v>1103</v>
      </c>
      <c r="B33" s="177" t="s">
        <v>971</v>
      </c>
      <c r="C33" s="180" t="s">
        <v>972</v>
      </c>
      <c r="D33" s="138">
        <v>11109</v>
      </c>
      <c r="E33" s="138" t="s">
        <v>708</v>
      </c>
      <c r="F33" s="191" t="s">
        <v>1124</v>
      </c>
    </row>
    <row r="34" spans="1:18" x14ac:dyDescent="0.2">
      <c r="A34" s="153" t="s">
        <v>1104</v>
      </c>
      <c r="B34" s="177" t="s">
        <v>973</v>
      </c>
      <c r="C34" s="180" t="s">
        <v>974</v>
      </c>
      <c r="D34" s="138">
        <v>6767</v>
      </c>
      <c r="E34" s="138" t="s">
        <v>708</v>
      </c>
      <c r="F34" s="138"/>
    </row>
    <row r="35" spans="1:18" x14ac:dyDescent="0.2">
      <c r="A35" s="153" t="s">
        <v>1105</v>
      </c>
      <c r="B35" s="177" t="s">
        <v>975</v>
      </c>
      <c r="C35" s="180" t="s">
        <v>974</v>
      </c>
      <c r="D35" s="138">
        <v>21946</v>
      </c>
      <c r="E35" s="138" t="s">
        <v>708</v>
      </c>
      <c r="F35" s="138"/>
    </row>
    <row r="36" spans="1:18" x14ac:dyDescent="0.2">
      <c r="A36" s="153" t="s">
        <v>1106</v>
      </c>
      <c r="B36" s="177" t="s">
        <v>976</v>
      </c>
      <c r="C36" s="180" t="s">
        <v>974</v>
      </c>
      <c r="D36" s="138">
        <v>4939</v>
      </c>
      <c r="E36" s="138" t="s">
        <v>708</v>
      </c>
      <c r="F36" s="138"/>
    </row>
    <row r="37" spans="1:18" x14ac:dyDescent="0.2">
      <c r="A37" s="153" t="s">
        <v>1107</v>
      </c>
      <c r="B37" s="177" t="s">
        <v>977</v>
      </c>
      <c r="C37" s="180" t="s">
        <v>978</v>
      </c>
      <c r="D37" s="138">
        <v>29074</v>
      </c>
      <c r="E37" s="138" t="s">
        <v>708</v>
      </c>
      <c r="F37" s="191" t="s">
        <v>1124</v>
      </c>
      <c r="N37" s="157"/>
      <c r="O37" s="158"/>
      <c r="Q37" s="157"/>
      <c r="R37" s="154"/>
    </row>
    <row r="38" spans="1:18" x14ac:dyDescent="0.2">
      <c r="A38" s="153" t="s">
        <v>1108</v>
      </c>
      <c r="B38" s="177" t="s">
        <v>979</v>
      </c>
      <c r="C38" s="180" t="s">
        <v>980</v>
      </c>
      <c r="D38" s="138">
        <v>6767</v>
      </c>
      <c r="E38" s="138" t="s">
        <v>708</v>
      </c>
      <c r="F38" s="138"/>
    </row>
    <row r="39" spans="1:18" x14ac:dyDescent="0.2">
      <c r="A39" s="153" t="s">
        <v>1109</v>
      </c>
      <c r="B39" s="177" t="s">
        <v>981</v>
      </c>
      <c r="C39" s="180" t="s">
        <v>980</v>
      </c>
      <c r="D39" s="138">
        <v>21946</v>
      </c>
      <c r="E39" s="138" t="s">
        <v>708</v>
      </c>
      <c r="F39" s="138"/>
    </row>
    <row r="40" spans="1:18" x14ac:dyDescent="0.2">
      <c r="A40" s="153" t="s">
        <v>1110</v>
      </c>
      <c r="B40" s="177" t="s">
        <v>982</v>
      </c>
      <c r="C40" s="180" t="s">
        <v>980</v>
      </c>
      <c r="D40" s="138">
        <v>4939</v>
      </c>
      <c r="E40" s="138" t="s">
        <v>708</v>
      </c>
      <c r="F40" s="138"/>
    </row>
    <row r="41" spans="1:18" x14ac:dyDescent="0.2">
      <c r="A41" s="187" t="s">
        <v>1123</v>
      </c>
      <c r="B41" s="188" t="s">
        <v>1121</v>
      </c>
      <c r="C41" s="189" t="s">
        <v>1122</v>
      </c>
      <c r="D41" s="190">
        <v>133</v>
      </c>
      <c r="E41" s="190" t="s">
        <v>708</v>
      </c>
      <c r="F41" s="190"/>
    </row>
    <row r="42" spans="1:18" x14ac:dyDescent="0.2">
      <c r="N42" s="157"/>
      <c r="O42" s="158"/>
      <c r="Q42" s="157"/>
      <c r="R42" s="154"/>
    </row>
    <row r="47" spans="1:18" x14ac:dyDescent="0.2">
      <c r="N47" s="157"/>
      <c r="O47" s="158"/>
      <c r="Q47" s="157"/>
      <c r="R47" s="154"/>
    </row>
  </sheetData>
  <sheetProtection password="CC39" sheet="1" objects="1" scenarios="1"/>
  <mergeCells count="2">
    <mergeCell ref="A2:F3"/>
    <mergeCell ref="A5:F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"/>
  <sheetViews>
    <sheetView zoomScale="130" zoomScaleNormal="130" workbookViewId="0">
      <selection activeCell="A13" sqref="A13"/>
    </sheetView>
  </sheetViews>
  <sheetFormatPr defaultRowHeight="12.75" x14ac:dyDescent="0.2"/>
  <cols>
    <col min="1" max="1" width="12.85546875" customWidth="1"/>
    <col min="2" max="2" width="19.5703125" customWidth="1"/>
    <col min="3" max="3" width="52" customWidth="1"/>
    <col min="4" max="4" width="21.140625" hidden="1" customWidth="1"/>
    <col min="5" max="5" width="18" customWidth="1"/>
    <col min="6" max="6" width="19.7109375" customWidth="1"/>
    <col min="7" max="7" width="63.28515625" customWidth="1"/>
  </cols>
  <sheetData>
    <row r="1" spans="1:7" ht="8.25" customHeight="1" x14ac:dyDescent="0.2">
      <c r="A1" s="93"/>
      <c r="B1" s="12"/>
      <c r="C1" s="3"/>
      <c r="D1" s="4"/>
      <c r="E1" s="4"/>
      <c r="F1" s="4"/>
      <c r="G1" s="83"/>
    </row>
    <row r="2" spans="1:7" x14ac:dyDescent="0.2">
      <c r="A2" s="624" t="s">
        <v>880</v>
      </c>
      <c r="B2" s="624"/>
      <c r="C2" s="624"/>
      <c r="D2" s="624"/>
      <c r="E2" s="624"/>
      <c r="F2" s="624"/>
      <c r="G2" s="624"/>
    </row>
    <row r="3" spans="1:7" x14ac:dyDescent="0.2">
      <c r="A3" s="624"/>
      <c r="B3" s="624"/>
      <c r="C3" s="624"/>
      <c r="D3" s="624"/>
      <c r="E3" s="624"/>
      <c r="F3" s="624"/>
      <c r="G3" s="624"/>
    </row>
    <row r="4" spans="1:7" ht="37.5" customHeight="1" x14ac:dyDescent="0.2">
      <c r="A4" s="642" t="s">
        <v>869</v>
      </c>
      <c r="B4" s="642"/>
      <c r="C4" s="642"/>
      <c r="D4" s="642"/>
      <c r="E4" s="642"/>
      <c r="F4" s="642"/>
      <c r="G4" s="642"/>
    </row>
    <row r="5" spans="1:7" ht="14.25" customHeight="1" x14ac:dyDescent="0.2">
      <c r="A5" s="101" t="s">
        <v>0</v>
      </c>
      <c r="B5" s="101" t="s">
        <v>1</v>
      </c>
      <c r="C5" s="101" t="s">
        <v>2</v>
      </c>
      <c r="D5" s="102" t="s">
        <v>2782</v>
      </c>
      <c r="E5" s="102" t="s">
        <v>785</v>
      </c>
      <c r="F5" s="102" t="s">
        <v>786</v>
      </c>
      <c r="G5" s="103" t="s">
        <v>788</v>
      </c>
    </row>
    <row r="6" spans="1:7" ht="15" customHeight="1" x14ac:dyDescent="0.2">
      <c r="A6" s="621" t="s">
        <v>858</v>
      </c>
      <c r="B6" s="606" t="s">
        <v>848</v>
      </c>
      <c r="C6" s="621" t="s">
        <v>871</v>
      </c>
      <c r="D6" s="622">
        <v>85</v>
      </c>
      <c r="E6" s="608">
        <f>VLOOKUP(A6,'Warranty Extension'!$B$3:$G$20,5,0)</f>
        <v>85</v>
      </c>
      <c r="F6" s="608" t="s">
        <v>708</v>
      </c>
      <c r="G6" s="184"/>
    </row>
    <row r="7" spans="1:7" x14ac:dyDescent="0.2">
      <c r="A7" s="621" t="s">
        <v>859</v>
      </c>
      <c r="B7" s="606" t="s">
        <v>849</v>
      </c>
      <c r="C7" s="621" t="s">
        <v>870</v>
      </c>
      <c r="D7" s="622">
        <v>113</v>
      </c>
      <c r="E7" s="608">
        <f>VLOOKUP(A7,'Warranty Extension'!$B$3:$G$20,5,0)</f>
        <v>113</v>
      </c>
      <c r="F7" s="608" t="s">
        <v>708</v>
      </c>
      <c r="G7" s="152"/>
    </row>
    <row r="8" spans="1:7" x14ac:dyDescent="0.2">
      <c r="A8" s="621" t="s">
        <v>860</v>
      </c>
      <c r="B8" s="606" t="s">
        <v>850</v>
      </c>
      <c r="C8" s="621" t="s">
        <v>879</v>
      </c>
      <c r="D8" s="622">
        <v>14</v>
      </c>
      <c r="E8" s="608">
        <f>VLOOKUP(A8,'Warranty Extension'!$B$3:$G$20,5,0)</f>
        <v>14</v>
      </c>
      <c r="F8" s="608" t="s">
        <v>708</v>
      </c>
      <c r="G8" s="146"/>
    </row>
    <row r="9" spans="1:7" x14ac:dyDescent="0.2">
      <c r="A9" s="621" t="s">
        <v>861</v>
      </c>
      <c r="B9" s="606" t="s">
        <v>851</v>
      </c>
      <c r="C9" s="621" t="s">
        <v>872</v>
      </c>
      <c r="D9" s="622">
        <v>85</v>
      </c>
      <c r="E9" s="608">
        <f>VLOOKUP(A9,'Warranty Extension'!$B$3:$G$20,5,0)</f>
        <v>85</v>
      </c>
      <c r="F9" s="608" t="s">
        <v>708</v>
      </c>
      <c r="G9" s="152"/>
    </row>
    <row r="10" spans="1:7" x14ac:dyDescent="0.2">
      <c r="A10" s="621" t="s">
        <v>862</v>
      </c>
      <c r="B10" s="606" t="s">
        <v>852</v>
      </c>
      <c r="C10" s="621" t="s">
        <v>873</v>
      </c>
      <c r="D10" s="622">
        <v>28</v>
      </c>
      <c r="E10" s="608">
        <f>VLOOKUP(A10,'Warranty Extension'!$B$3:$G$20,5,0)</f>
        <v>28</v>
      </c>
      <c r="F10" s="608" t="s">
        <v>708</v>
      </c>
      <c r="G10" s="152"/>
    </row>
    <row r="11" spans="1:7" x14ac:dyDescent="0.2">
      <c r="A11" s="621" t="s">
        <v>863</v>
      </c>
      <c r="B11" s="606" t="s">
        <v>853</v>
      </c>
      <c r="C11" s="621" t="s">
        <v>874</v>
      </c>
      <c r="D11" s="622">
        <v>28</v>
      </c>
      <c r="E11" s="608">
        <f>VLOOKUP(A11,'Warranty Extension'!$B$3:$G$20,5,0)</f>
        <v>28</v>
      </c>
      <c r="F11" s="608" t="s">
        <v>708</v>
      </c>
      <c r="G11" s="152"/>
    </row>
    <row r="12" spans="1:7" x14ac:dyDescent="0.2">
      <c r="A12" s="621" t="s">
        <v>864</v>
      </c>
      <c r="B12" s="606" t="s">
        <v>854</v>
      </c>
      <c r="C12" s="621" t="s">
        <v>875</v>
      </c>
      <c r="D12" s="622">
        <v>57</v>
      </c>
      <c r="E12" s="608">
        <f>VLOOKUP(A12,'Warranty Extension'!$B$3:$G$20,5,0)</f>
        <v>57</v>
      </c>
      <c r="F12" s="608" t="s">
        <v>708</v>
      </c>
      <c r="G12" s="152"/>
    </row>
    <row r="13" spans="1:7" x14ac:dyDescent="0.2">
      <c r="A13" s="621" t="s">
        <v>865</v>
      </c>
      <c r="B13" s="606" t="s">
        <v>855</v>
      </c>
      <c r="C13" s="621" t="s">
        <v>876</v>
      </c>
      <c r="D13" s="622">
        <v>14</v>
      </c>
      <c r="E13" s="608">
        <f>VLOOKUP(A13,'Warranty Extension'!$B$3:$G$20,5,0)</f>
        <v>14</v>
      </c>
      <c r="F13" s="608" t="s">
        <v>708</v>
      </c>
      <c r="G13" s="146"/>
    </row>
    <row r="14" spans="1:7" x14ac:dyDescent="0.2">
      <c r="A14" s="621" t="s">
        <v>866</v>
      </c>
      <c r="B14" s="606" t="s">
        <v>856</v>
      </c>
      <c r="C14" s="621" t="s">
        <v>877</v>
      </c>
      <c r="D14" s="622">
        <v>57</v>
      </c>
      <c r="E14" s="608">
        <f>VLOOKUP(A14,'Warranty Extension'!$B$3:$G$20,5,0)</f>
        <v>57</v>
      </c>
      <c r="F14" s="608" t="s">
        <v>708</v>
      </c>
      <c r="G14" s="152"/>
    </row>
    <row r="15" spans="1:7" x14ac:dyDescent="0.2">
      <c r="A15" s="621" t="s">
        <v>867</v>
      </c>
      <c r="B15" s="606" t="s">
        <v>857</v>
      </c>
      <c r="C15" s="621" t="s">
        <v>878</v>
      </c>
      <c r="D15" s="622">
        <v>922</v>
      </c>
      <c r="E15" s="608">
        <f>VLOOKUP(A15,'Warranty Extension'!$B$3:$G$20,5,0)</f>
        <v>922</v>
      </c>
      <c r="F15" s="608" t="s">
        <v>708</v>
      </c>
      <c r="G15" s="152"/>
    </row>
  </sheetData>
  <sheetProtection algorithmName="SHA-512" hashValue="G/PrecFvrCrxK1xeUpYK96qk/GonMxtEoU8MEBL0hwihXJiXPGyAMJlxJj6WNmc1w18pgdtJWBSHnU+2IbGaGg==" saltValue="xeZ7VZPcbuYTevvotQW0YQ==" spinCount="100000" sheet="1" objects="1" scenarios="1"/>
  <mergeCells count="2">
    <mergeCell ref="A2:G3"/>
    <mergeCell ref="A4:G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workbookViewId="0">
      <selection activeCell="I29" sqref="I29"/>
    </sheetView>
  </sheetViews>
  <sheetFormatPr defaultRowHeight="12.75" x14ac:dyDescent="0.2"/>
  <cols>
    <col min="2" max="3" width="9.140625" customWidth="1"/>
    <col min="4" max="4" width="20.5703125" customWidth="1"/>
    <col min="5" max="5" width="27.85546875" customWidth="1"/>
    <col min="6" max="6" width="9.140625" customWidth="1"/>
    <col min="7" max="7" width="43.28515625" customWidth="1"/>
    <col min="8" max="8" width="19" customWidth="1"/>
    <col min="9" max="9" width="35.85546875" customWidth="1"/>
    <col min="11" max="11" width="9.140625" customWidth="1"/>
  </cols>
  <sheetData>
    <row r="1" spans="1:9" ht="10.5" customHeight="1" thickBot="1" x14ac:dyDescent="0.25"/>
    <row r="2" spans="1:9" ht="30" customHeight="1" x14ac:dyDescent="0.35">
      <c r="A2" s="13" t="s">
        <v>606</v>
      </c>
      <c r="B2" s="14"/>
      <c r="C2" s="14"/>
      <c r="D2" s="14"/>
      <c r="E2" s="15"/>
      <c r="F2" s="15"/>
      <c r="G2" s="15"/>
      <c r="H2" s="15"/>
      <c r="I2" s="16"/>
    </row>
    <row r="3" spans="1:9" x14ac:dyDescent="0.2">
      <c r="A3" s="664" t="s">
        <v>607</v>
      </c>
      <c r="B3" s="665"/>
      <c r="C3" s="665"/>
      <c r="D3" s="665"/>
      <c r="E3" s="665"/>
      <c r="F3" s="665"/>
      <c r="G3" s="665"/>
      <c r="H3" s="665"/>
      <c r="I3" s="666"/>
    </row>
    <row r="4" spans="1:9" x14ac:dyDescent="0.2">
      <c r="A4" s="664" t="s">
        <v>710</v>
      </c>
      <c r="B4" s="665"/>
      <c r="C4" s="665"/>
      <c r="D4" s="665"/>
      <c r="E4" s="665"/>
      <c r="F4" s="665"/>
      <c r="G4" s="665"/>
      <c r="H4" s="665"/>
      <c r="I4" s="666"/>
    </row>
    <row r="5" spans="1:9" x14ac:dyDescent="0.2">
      <c r="A5" s="47"/>
      <c r="B5" s="48"/>
      <c r="C5" s="48"/>
      <c r="D5" s="48"/>
      <c r="E5" s="48"/>
      <c r="F5" s="48"/>
      <c r="G5" s="48"/>
      <c r="H5" s="48"/>
      <c r="I5" s="49"/>
    </row>
    <row r="6" spans="1:9" x14ac:dyDescent="0.2">
      <c r="A6" s="17"/>
      <c r="B6" s="18" t="s">
        <v>608</v>
      </c>
      <c r="C6" s="19"/>
      <c r="D6" s="19"/>
      <c r="E6" s="19"/>
      <c r="F6" s="19"/>
      <c r="G6" s="19"/>
      <c r="H6" s="20"/>
      <c r="I6" s="21"/>
    </row>
    <row r="7" spans="1:9" x14ac:dyDescent="0.2">
      <c r="A7" s="17"/>
      <c r="B7" s="76" t="s">
        <v>609</v>
      </c>
      <c r="C7" s="77"/>
      <c r="D7" s="77"/>
      <c r="E7" s="77"/>
      <c r="F7" s="22"/>
      <c r="G7" s="19"/>
      <c r="H7" s="20"/>
      <c r="I7" s="21"/>
    </row>
    <row r="8" spans="1:9" ht="15.75" customHeight="1" x14ac:dyDescent="0.2">
      <c r="A8" s="17"/>
      <c r="B8" s="78" t="s">
        <v>610</v>
      </c>
      <c r="C8" s="79"/>
      <c r="D8" s="80"/>
      <c r="E8" s="23"/>
      <c r="F8" s="20"/>
      <c r="G8" s="20"/>
      <c r="H8" s="20"/>
      <c r="I8" s="21"/>
    </row>
    <row r="9" spans="1:9" x14ac:dyDescent="0.2">
      <c r="A9" s="17"/>
      <c r="B9" s="20"/>
      <c r="C9" s="20"/>
      <c r="D9" s="20"/>
      <c r="E9" s="20"/>
      <c r="F9" s="20"/>
      <c r="G9" s="20"/>
      <c r="H9" s="20"/>
      <c r="I9" s="21"/>
    </row>
    <row r="10" spans="1:9" ht="12.75" customHeight="1" x14ac:dyDescent="0.2">
      <c r="A10" s="17"/>
      <c r="B10" s="20" t="s">
        <v>611</v>
      </c>
      <c r="C10" s="20"/>
      <c r="D10" s="20"/>
      <c r="E10" s="20"/>
      <c r="F10" s="20"/>
      <c r="G10" s="20"/>
      <c r="H10" s="20"/>
      <c r="I10" s="21"/>
    </row>
    <row r="11" spans="1:9" ht="12.75" customHeight="1" x14ac:dyDescent="0.2">
      <c r="A11" s="17"/>
      <c r="B11" s="24" t="s">
        <v>612</v>
      </c>
      <c r="C11" s="20"/>
      <c r="D11" s="20"/>
      <c r="E11" s="20"/>
      <c r="F11" s="20"/>
      <c r="G11" s="20"/>
      <c r="H11" s="20"/>
      <c r="I11" s="21"/>
    </row>
    <row r="12" spans="1:9" ht="12.75" customHeight="1" x14ac:dyDescent="0.2">
      <c r="A12" s="17"/>
      <c r="B12" s="24"/>
      <c r="C12" s="20"/>
      <c r="D12" s="20"/>
      <c r="E12" s="20"/>
      <c r="F12" s="20"/>
      <c r="G12" s="20"/>
      <c r="H12" s="20"/>
      <c r="I12" s="21"/>
    </row>
    <row r="13" spans="1:9" ht="13.5" thickBot="1" x14ac:dyDescent="0.25">
      <c r="A13" s="25"/>
      <c r="B13" s="26"/>
      <c r="C13" s="26"/>
      <c r="D13" s="26"/>
      <c r="E13" s="26"/>
      <c r="F13" s="26"/>
      <c r="G13" s="26"/>
      <c r="H13" s="26"/>
      <c r="I13" s="27"/>
    </row>
    <row r="14" spans="1:9" ht="13.5" thickBot="1" x14ac:dyDescent="0.25">
      <c r="A14" s="25"/>
      <c r="B14" s="28"/>
      <c r="C14" s="26"/>
      <c r="D14" s="26"/>
      <c r="E14" s="26"/>
      <c r="F14" s="26"/>
      <c r="G14" s="26"/>
      <c r="H14" s="26"/>
      <c r="I14" s="27"/>
    </row>
    <row r="15" spans="1:9" ht="15.75" customHeight="1" x14ac:dyDescent="0.25">
      <c r="A15" s="29" t="s">
        <v>613</v>
      </c>
      <c r="B15" s="30"/>
      <c r="C15" s="20"/>
      <c r="D15" s="20"/>
      <c r="E15" s="20"/>
      <c r="F15" s="20"/>
      <c r="G15" s="20"/>
      <c r="H15" s="20"/>
      <c r="I15" s="21"/>
    </row>
    <row r="16" spans="1:9" x14ac:dyDescent="0.2">
      <c r="A16" s="17"/>
      <c r="B16" s="20"/>
      <c r="C16" s="20"/>
      <c r="D16" s="20"/>
      <c r="E16" s="20"/>
      <c r="F16" s="20"/>
      <c r="G16" s="20"/>
      <c r="H16" s="20"/>
      <c r="I16" s="21"/>
    </row>
    <row r="17" spans="1:9" ht="12.75" customHeight="1" x14ac:dyDescent="0.2">
      <c r="A17" s="17"/>
      <c r="B17" s="662" t="s">
        <v>614</v>
      </c>
      <c r="C17" s="662"/>
      <c r="D17" s="662"/>
      <c r="E17" s="662"/>
      <c r="F17" s="662"/>
      <c r="G17" s="662"/>
      <c r="H17" s="662"/>
      <c r="I17" s="663"/>
    </row>
    <row r="18" spans="1:9" ht="12.75" customHeight="1" x14ac:dyDescent="0.2">
      <c r="A18" s="17"/>
      <c r="B18" s="20" t="s">
        <v>615</v>
      </c>
      <c r="C18" s="662" t="s">
        <v>616</v>
      </c>
      <c r="D18" s="662"/>
      <c r="E18" s="662"/>
      <c r="F18" s="662"/>
      <c r="G18" s="662"/>
      <c r="H18" s="662"/>
      <c r="I18" s="663"/>
    </row>
    <row r="19" spans="1:9" x14ac:dyDescent="0.2">
      <c r="A19" s="17"/>
      <c r="B19" s="20"/>
      <c r="C19" s="667" t="s">
        <v>617</v>
      </c>
      <c r="D19" s="667"/>
      <c r="E19" s="667"/>
      <c r="F19" s="667"/>
      <c r="G19" s="667"/>
      <c r="H19" s="667"/>
      <c r="I19" s="668"/>
    </row>
    <row r="20" spans="1:9" ht="12.75" customHeight="1" x14ac:dyDescent="0.2">
      <c r="A20" s="17"/>
      <c r="B20" s="20"/>
      <c r="C20" s="662" t="s">
        <v>618</v>
      </c>
      <c r="D20" s="662"/>
      <c r="E20" s="662"/>
      <c r="F20" s="662"/>
      <c r="G20" s="662"/>
      <c r="H20" s="662"/>
      <c r="I20" s="663"/>
    </row>
    <row r="21" spans="1:9" x14ac:dyDescent="0.2">
      <c r="A21" s="31"/>
      <c r="B21" s="32"/>
      <c r="C21" s="32"/>
      <c r="D21" s="32"/>
      <c r="E21" s="32"/>
      <c r="F21" s="32"/>
      <c r="G21" s="32"/>
      <c r="H21" s="32"/>
      <c r="I21" s="33"/>
    </row>
    <row r="22" spans="1:9" ht="15.75" customHeight="1" x14ac:dyDescent="0.25">
      <c r="A22" s="34" t="s">
        <v>690</v>
      </c>
      <c r="B22" s="35"/>
      <c r="C22" s="36"/>
      <c r="D22" s="36"/>
      <c r="E22" s="36"/>
      <c r="F22" s="36"/>
      <c r="G22" s="36"/>
      <c r="H22" s="36"/>
      <c r="I22" s="37"/>
    </row>
    <row r="23" spans="1:9" ht="13.5" customHeight="1" x14ac:dyDescent="0.2">
      <c r="A23" s="38"/>
      <c r="B23" s="39"/>
      <c r="C23" s="40"/>
      <c r="D23" s="40"/>
      <c r="E23" s="40"/>
      <c r="F23" s="40"/>
      <c r="G23" s="40"/>
      <c r="H23" s="40"/>
      <c r="I23" s="41"/>
    </row>
    <row r="24" spans="1:9" x14ac:dyDescent="0.2">
      <c r="A24" s="38"/>
      <c r="B24" s="39" t="s">
        <v>619</v>
      </c>
      <c r="C24" s="40"/>
      <c r="D24" s="40"/>
      <c r="E24" s="40"/>
      <c r="F24" s="40"/>
      <c r="G24" s="40"/>
      <c r="H24" s="40"/>
      <c r="I24" s="41"/>
    </row>
    <row r="25" spans="1:9" x14ac:dyDescent="0.2">
      <c r="A25" s="42"/>
      <c r="B25" s="40" t="s">
        <v>682</v>
      </c>
      <c r="C25" s="40"/>
      <c r="D25" s="40"/>
      <c r="E25" s="40"/>
      <c r="F25" s="40"/>
      <c r="G25" s="40"/>
      <c r="H25" s="40"/>
      <c r="I25" s="41"/>
    </row>
    <row r="26" spans="1:9" x14ac:dyDescent="0.2">
      <c r="A26" s="42"/>
      <c r="B26" s="40" t="s">
        <v>620</v>
      </c>
      <c r="C26" s="40"/>
      <c r="D26" s="40"/>
      <c r="E26" s="40"/>
      <c r="F26" s="40"/>
      <c r="G26" s="40"/>
      <c r="H26" s="40"/>
      <c r="I26" s="41"/>
    </row>
    <row r="27" spans="1:9" x14ac:dyDescent="0.2">
      <c r="A27" s="42"/>
      <c r="B27" s="40" t="s">
        <v>621</v>
      </c>
      <c r="C27" s="40"/>
      <c r="D27" s="40"/>
      <c r="E27" s="40"/>
      <c r="F27" s="40"/>
      <c r="G27" s="40"/>
      <c r="H27" s="40"/>
      <c r="I27" s="41"/>
    </row>
    <row r="28" spans="1:9" x14ac:dyDescent="0.2">
      <c r="A28" s="42"/>
      <c r="B28" s="40" t="s">
        <v>622</v>
      </c>
      <c r="C28" s="40"/>
      <c r="D28" s="40"/>
      <c r="E28" s="40"/>
      <c r="F28" s="40"/>
      <c r="G28" s="40"/>
      <c r="H28" s="40"/>
      <c r="I28" s="41"/>
    </row>
    <row r="29" spans="1:9" ht="12.75" customHeight="1" x14ac:dyDescent="0.2">
      <c r="A29" s="42"/>
      <c r="B29" s="40" t="s">
        <v>623</v>
      </c>
      <c r="C29" s="40"/>
      <c r="D29" s="40"/>
      <c r="E29" s="40"/>
      <c r="F29" s="40"/>
      <c r="G29" s="40"/>
      <c r="H29" s="40"/>
      <c r="I29" s="41"/>
    </row>
    <row r="30" spans="1:9" ht="12.75" customHeight="1" x14ac:dyDescent="0.2">
      <c r="A30" s="42"/>
      <c r="B30" s="40"/>
      <c r="C30" s="40"/>
      <c r="D30" s="40"/>
      <c r="E30" s="40"/>
      <c r="F30" s="40"/>
      <c r="G30" s="40"/>
      <c r="H30" s="40"/>
      <c r="I30" s="41"/>
    </row>
    <row r="31" spans="1:9" ht="12.75" customHeight="1" x14ac:dyDescent="0.2">
      <c r="A31" s="38"/>
      <c r="B31" s="39" t="s">
        <v>624</v>
      </c>
      <c r="C31" s="40"/>
      <c r="D31" s="40"/>
      <c r="E31" s="40"/>
      <c r="F31" s="40"/>
      <c r="G31" s="40"/>
      <c r="H31" s="40"/>
      <c r="I31" s="41"/>
    </row>
    <row r="32" spans="1:9" x14ac:dyDescent="0.2">
      <c r="A32" s="42"/>
      <c r="B32" s="40" t="s">
        <v>625</v>
      </c>
      <c r="C32" s="40"/>
      <c r="D32" s="40"/>
      <c r="E32" s="40"/>
      <c r="F32" s="40"/>
      <c r="G32" s="40"/>
      <c r="H32" s="40"/>
      <c r="I32" s="41"/>
    </row>
    <row r="33" spans="1:9" x14ac:dyDescent="0.2">
      <c r="A33" s="42"/>
      <c r="B33" s="40" t="s">
        <v>683</v>
      </c>
      <c r="C33" s="40"/>
      <c r="D33" s="40"/>
      <c r="E33" s="40"/>
      <c r="F33" s="40"/>
      <c r="G33" s="40"/>
      <c r="H33" s="40"/>
      <c r="I33" s="41"/>
    </row>
    <row r="34" spans="1:9" x14ac:dyDescent="0.2">
      <c r="A34" s="42"/>
      <c r="B34" s="40"/>
      <c r="C34" s="40"/>
      <c r="D34" s="40"/>
      <c r="E34" s="40"/>
      <c r="F34" s="40"/>
      <c r="G34" s="40"/>
      <c r="H34" s="40"/>
      <c r="I34" s="41"/>
    </row>
    <row r="35" spans="1:9" x14ac:dyDescent="0.2">
      <c r="A35" s="42"/>
      <c r="B35" s="40"/>
      <c r="C35" s="110" t="s">
        <v>626</v>
      </c>
      <c r="D35" s="651" t="s">
        <v>627</v>
      </c>
      <c r="E35" s="652"/>
      <c r="F35" s="653" t="s">
        <v>628</v>
      </c>
      <c r="G35" s="653"/>
      <c r="H35" s="43"/>
      <c r="I35" s="44"/>
    </row>
    <row r="36" spans="1:9" ht="36" customHeight="1" x14ac:dyDescent="0.2">
      <c r="A36" s="42"/>
      <c r="B36" s="40"/>
      <c r="C36" s="659">
        <v>1</v>
      </c>
      <c r="D36" s="647" t="s">
        <v>629</v>
      </c>
      <c r="E36" s="655"/>
      <c r="F36" s="647" t="s">
        <v>630</v>
      </c>
      <c r="G36" s="648"/>
      <c r="H36" s="43"/>
      <c r="I36" s="44"/>
    </row>
    <row r="37" spans="1:9" ht="36" customHeight="1" x14ac:dyDescent="0.2">
      <c r="A37" s="42"/>
      <c r="B37" s="40"/>
      <c r="C37" s="660"/>
      <c r="D37" s="649" t="s">
        <v>684</v>
      </c>
      <c r="E37" s="656"/>
      <c r="F37" s="649" t="s">
        <v>632</v>
      </c>
      <c r="G37" s="650"/>
      <c r="H37" s="43"/>
      <c r="I37" s="44"/>
    </row>
    <row r="38" spans="1:9" x14ac:dyDescent="0.2">
      <c r="A38" s="42"/>
      <c r="B38" s="40"/>
      <c r="C38" s="661"/>
      <c r="D38" s="657"/>
      <c r="E38" s="658"/>
      <c r="F38" s="643" t="s">
        <v>633</v>
      </c>
      <c r="G38" s="644"/>
      <c r="H38" s="43"/>
      <c r="I38" s="44"/>
    </row>
    <row r="39" spans="1:9" ht="26.25" customHeight="1" x14ac:dyDescent="0.2">
      <c r="A39" s="42"/>
      <c r="B39" s="40"/>
      <c r="C39" s="645" t="s">
        <v>3</v>
      </c>
      <c r="D39" s="647" t="s">
        <v>629</v>
      </c>
      <c r="E39" s="655"/>
      <c r="F39" s="647" t="s">
        <v>630</v>
      </c>
      <c r="G39" s="648"/>
      <c r="H39" s="45"/>
      <c r="I39" s="44"/>
    </row>
    <row r="40" spans="1:9" ht="29.25" customHeight="1" x14ac:dyDescent="0.2">
      <c r="A40" s="42"/>
      <c r="B40" s="40"/>
      <c r="C40" s="654"/>
      <c r="D40" s="649" t="s">
        <v>631</v>
      </c>
      <c r="E40" s="656"/>
      <c r="F40" s="649" t="s">
        <v>632</v>
      </c>
      <c r="G40" s="650"/>
      <c r="H40" s="45"/>
      <c r="I40" s="44"/>
    </row>
    <row r="41" spans="1:9" ht="27" customHeight="1" x14ac:dyDescent="0.2">
      <c r="A41" s="42"/>
      <c r="B41" s="40"/>
      <c r="C41" s="646"/>
      <c r="D41" s="657"/>
      <c r="E41" s="658"/>
      <c r="F41" s="643" t="s">
        <v>633</v>
      </c>
      <c r="G41" s="644"/>
      <c r="H41" s="45"/>
      <c r="I41" s="44"/>
    </row>
    <row r="42" spans="1:9" ht="28.5" customHeight="1" x14ac:dyDescent="0.2">
      <c r="A42" s="42"/>
      <c r="B42" s="40"/>
      <c r="C42" s="645" t="s">
        <v>34</v>
      </c>
      <c r="D42" s="647" t="s">
        <v>634</v>
      </c>
      <c r="E42" s="648"/>
      <c r="F42" s="647" t="s">
        <v>635</v>
      </c>
      <c r="G42" s="648"/>
      <c r="H42" s="45"/>
      <c r="I42" s="44"/>
    </row>
    <row r="43" spans="1:9" ht="28.5" customHeight="1" x14ac:dyDescent="0.2">
      <c r="A43" s="42"/>
      <c r="B43" s="40"/>
      <c r="C43" s="646"/>
      <c r="D43" s="649" t="s">
        <v>636</v>
      </c>
      <c r="E43" s="650"/>
      <c r="F43" s="649" t="s">
        <v>637</v>
      </c>
      <c r="G43" s="650"/>
      <c r="H43" s="45"/>
      <c r="I43" s="44"/>
    </row>
    <row r="44" spans="1:9" x14ac:dyDescent="0.2">
      <c r="A44" s="42"/>
      <c r="B44" s="40"/>
      <c r="C44" s="70" t="s">
        <v>237</v>
      </c>
      <c r="D44" s="647" t="s">
        <v>638</v>
      </c>
      <c r="E44" s="648"/>
      <c r="F44" s="647" t="s">
        <v>639</v>
      </c>
      <c r="G44" s="648"/>
      <c r="H44" s="45"/>
      <c r="I44" s="44"/>
    </row>
    <row r="45" spans="1:9" ht="18" customHeight="1" x14ac:dyDescent="0.2">
      <c r="A45" s="42"/>
      <c r="B45" s="40"/>
      <c r="C45" s="71" t="s">
        <v>681</v>
      </c>
      <c r="D45" s="643" t="s">
        <v>640</v>
      </c>
      <c r="E45" s="644"/>
      <c r="F45" s="643" t="s">
        <v>641</v>
      </c>
      <c r="G45" s="644"/>
      <c r="H45" s="45"/>
      <c r="I45" s="44"/>
    </row>
    <row r="46" spans="1:9" ht="24" customHeight="1" x14ac:dyDescent="0.2">
      <c r="A46" s="42"/>
      <c r="B46" s="40"/>
      <c r="C46" s="645" t="s">
        <v>680</v>
      </c>
      <c r="D46" s="647" t="s">
        <v>686</v>
      </c>
      <c r="E46" s="648"/>
      <c r="F46" s="647" t="s">
        <v>685</v>
      </c>
      <c r="G46" s="648"/>
      <c r="H46" s="45"/>
      <c r="I46" s="44"/>
    </row>
    <row r="47" spans="1:9" ht="30" customHeight="1" x14ac:dyDescent="0.2">
      <c r="A47" s="42"/>
      <c r="B47" s="40"/>
      <c r="C47" s="646"/>
      <c r="D47" s="643" t="s">
        <v>687</v>
      </c>
      <c r="E47" s="644"/>
      <c r="F47" s="643" t="s">
        <v>688</v>
      </c>
      <c r="G47" s="644"/>
      <c r="H47" s="45"/>
      <c r="I47" s="44"/>
    </row>
    <row r="48" spans="1:9" x14ac:dyDescent="0.2">
      <c r="A48" s="42"/>
      <c r="B48" s="40"/>
      <c r="C48" s="40"/>
      <c r="D48" s="40"/>
      <c r="E48" s="40"/>
      <c r="F48" s="40"/>
      <c r="G48" s="40"/>
      <c r="H48" s="40"/>
      <c r="I48" s="41"/>
    </row>
    <row r="49" spans="1:9" x14ac:dyDescent="0.2">
      <c r="A49" s="42"/>
      <c r="B49" s="46" t="s">
        <v>642</v>
      </c>
      <c r="C49" s="40"/>
      <c r="D49" s="40"/>
      <c r="E49" s="40"/>
      <c r="F49" s="40"/>
      <c r="G49" s="40"/>
      <c r="H49" s="40"/>
      <c r="I49" s="41"/>
    </row>
    <row r="50" spans="1:9" x14ac:dyDescent="0.2">
      <c r="A50" s="42"/>
      <c r="B50" s="40" t="s">
        <v>689</v>
      </c>
      <c r="C50" s="40"/>
      <c r="D50" s="40"/>
      <c r="E50" s="40"/>
      <c r="F50" s="40"/>
      <c r="G50" s="40"/>
      <c r="H50" s="40"/>
      <c r="I50" s="41"/>
    </row>
    <row r="51" spans="1:9" x14ac:dyDescent="0.2">
      <c r="A51" s="42"/>
      <c r="B51" s="40"/>
      <c r="C51" s="40"/>
      <c r="D51" s="40"/>
      <c r="E51" s="40"/>
      <c r="F51" s="40"/>
      <c r="G51" s="40"/>
      <c r="H51" s="40"/>
      <c r="I51" s="41"/>
    </row>
    <row r="52" spans="1:9" ht="15.75" thickBot="1" x14ac:dyDescent="0.25">
      <c r="A52" s="72"/>
      <c r="B52" s="73"/>
      <c r="C52" s="74"/>
      <c r="D52" s="73"/>
      <c r="E52" s="73"/>
      <c r="F52" s="73"/>
      <c r="G52" s="73"/>
      <c r="H52" s="28"/>
      <c r="I52" s="75"/>
    </row>
    <row r="53" spans="1:9" x14ac:dyDescent="0.2">
      <c r="A53" s="68"/>
      <c r="B53" s="69"/>
      <c r="C53" s="69"/>
      <c r="D53" s="69"/>
      <c r="E53" s="69"/>
      <c r="F53" s="69"/>
      <c r="G53" s="69"/>
    </row>
  </sheetData>
  <sheetProtection password="CC39" sheet="1" objects="1" scenarios="1"/>
  <mergeCells count="34">
    <mergeCell ref="C46:C47"/>
    <mergeCell ref="D46:E46"/>
    <mergeCell ref="F46:G46"/>
    <mergeCell ref="D47:E47"/>
    <mergeCell ref="F47:G47"/>
    <mergeCell ref="C20:I20"/>
    <mergeCell ref="A3:I3"/>
    <mergeCell ref="A4:I4"/>
    <mergeCell ref="B17:I17"/>
    <mergeCell ref="C18:I18"/>
    <mergeCell ref="C19:I19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0CCDA-D309-4EC3-B918-9A23D40D7E6D}">
  <sheetPr>
    <tabColor theme="7" tint="0.59999389629810485"/>
  </sheetPr>
  <dimension ref="A1:XCB500"/>
  <sheetViews>
    <sheetView zoomScale="115" zoomScaleNormal="115" workbookViewId="0">
      <pane xSplit="3" ySplit="2" topLeftCell="D114" activePane="bottomRight" state="frozen"/>
      <selection pane="topRight" activeCell="D1" sqref="D1"/>
      <selection pane="bottomLeft" activeCell="A3" sqref="A3"/>
      <selection pane="bottomRight" activeCell="I131" sqref="I131"/>
    </sheetView>
  </sheetViews>
  <sheetFormatPr defaultColWidth="11.42578125" defaultRowHeight="12.75" x14ac:dyDescent="0.2"/>
  <cols>
    <col min="1" max="1" width="7" style="580" bestFit="1" customWidth="1"/>
    <col min="2" max="2" width="11.28515625" style="302" customWidth="1"/>
    <col min="3" max="3" width="11.7109375" style="302" customWidth="1"/>
    <col min="4" max="4" width="11.42578125" style="581"/>
    <col min="5" max="5" width="27.28515625" style="582" customWidth="1"/>
    <col min="6" max="6" width="10" style="302" customWidth="1"/>
    <col min="7" max="7" width="11.42578125" style="583" bestFit="1" customWidth="1"/>
    <col min="8" max="8" width="11.42578125" style="584" bestFit="1" customWidth="1"/>
    <col min="9" max="10" width="11.28515625" style="584" customWidth="1"/>
    <col min="11" max="11" width="10.5703125" style="302" bestFit="1" customWidth="1"/>
    <col min="12" max="12" width="13.42578125" style="302" bestFit="1" customWidth="1"/>
    <col min="13" max="13" width="12.140625" style="582" customWidth="1"/>
    <col min="14" max="14" width="12.140625" style="302" bestFit="1" customWidth="1"/>
    <col min="15" max="15" width="13.85546875" style="302" bestFit="1" customWidth="1"/>
    <col min="16" max="16" width="14.85546875" style="302" bestFit="1" customWidth="1"/>
    <col min="17" max="17" width="14.85546875" style="581" bestFit="1" customWidth="1"/>
    <col min="18" max="18" width="49.7109375" style="585" customWidth="1"/>
    <col min="19" max="19" width="12.140625" style="302" bestFit="1" customWidth="1"/>
    <col min="20" max="20" width="24.28515625" style="302" customWidth="1"/>
    <col min="21" max="21" width="18.28515625" style="302" bestFit="1" customWidth="1"/>
    <col min="22" max="16384" width="11.42578125" style="302"/>
  </cols>
  <sheetData>
    <row r="1" spans="1:21" ht="40.5" customHeight="1" thickBot="1" x14ac:dyDescent="0.25">
      <c r="A1" s="287" t="s">
        <v>1134</v>
      </c>
      <c r="B1" s="288"/>
      <c r="C1" s="289" t="s">
        <v>1135</v>
      </c>
      <c r="D1" s="290"/>
      <c r="E1" s="291"/>
      <c r="F1" s="292"/>
      <c r="G1" s="293"/>
      <c r="H1" s="294"/>
      <c r="I1" s="295"/>
      <c r="J1" s="295"/>
      <c r="K1" s="296"/>
      <c r="L1" s="297"/>
      <c r="M1" s="291"/>
      <c r="N1" s="297"/>
      <c r="O1" s="298"/>
      <c r="P1" s="298"/>
      <c r="Q1" s="290"/>
      <c r="R1" s="299"/>
      <c r="S1" s="300"/>
      <c r="T1" s="300"/>
      <c r="U1" s="301"/>
    </row>
    <row r="2" spans="1:21" ht="23.25" thickBot="1" x14ac:dyDescent="0.25">
      <c r="A2" s="303"/>
      <c r="B2" s="304" t="s">
        <v>1136</v>
      </c>
      <c r="C2" s="305" t="s">
        <v>1137</v>
      </c>
      <c r="D2" s="306" t="s">
        <v>1138</v>
      </c>
      <c r="E2" s="305" t="s">
        <v>1139</v>
      </c>
      <c r="F2" s="305" t="s">
        <v>1140</v>
      </c>
      <c r="G2" s="305" t="s">
        <v>1141</v>
      </c>
      <c r="H2" s="305" t="s">
        <v>1142</v>
      </c>
      <c r="I2" s="307" t="s">
        <v>1143</v>
      </c>
      <c r="J2" s="308" t="s">
        <v>1144</v>
      </c>
      <c r="K2" s="305" t="s">
        <v>1145</v>
      </c>
      <c r="L2" s="305" t="s">
        <v>1146</v>
      </c>
      <c r="M2" s="305" t="s">
        <v>1147</v>
      </c>
      <c r="N2" s="305" t="s">
        <v>1148</v>
      </c>
      <c r="O2" s="305" t="s">
        <v>1149</v>
      </c>
      <c r="P2" s="305" t="s">
        <v>1150</v>
      </c>
      <c r="Q2" s="306" t="s">
        <v>1151</v>
      </c>
      <c r="R2" s="309" t="s">
        <v>1152</v>
      </c>
      <c r="S2" s="305" t="s">
        <v>1153</v>
      </c>
      <c r="T2" s="305" t="s">
        <v>1154</v>
      </c>
      <c r="U2" s="310" t="s">
        <v>1155</v>
      </c>
    </row>
    <row r="3" spans="1:21" ht="13.5" thickBot="1" x14ac:dyDescent="0.25">
      <c r="A3" s="311"/>
      <c r="B3" s="312" t="s">
        <v>1156</v>
      </c>
      <c r="C3" s="313"/>
      <c r="D3" s="314"/>
      <c r="E3" s="315"/>
      <c r="F3" s="316"/>
      <c r="G3" s="317"/>
      <c r="H3" s="318"/>
      <c r="I3" s="318"/>
      <c r="J3" s="318"/>
      <c r="K3" s="315"/>
      <c r="L3" s="315"/>
      <c r="M3" s="315"/>
      <c r="N3" s="315"/>
      <c r="O3" s="315"/>
      <c r="P3" s="315"/>
      <c r="Q3" s="315"/>
      <c r="R3" s="319"/>
      <c r="S3" s="319"/>
      <c r="T3" s="319"/>
      <c r="U3" s="320"/>
    </row>
    <row r="4" spans="1:21" x14ac:dyDescent="0.2">
      <c r="A4" s="311"/>
      <c r="B4" s="321" t="s">
        <v>1157</v>
      </c>
      <c r="C4" s="322"/>
      <c r="D4" s="323"/>
      <c r="E4" s="324"/>
      <c r="F4" s="325"/>
      <c r="G4" s="326"/>
      <c r="H4" s="327"/>
      <c r="I4" s="327"/>
      <c r="J4" s="327"/>
      <c r="K4" s="328"/>
      <c r="L4" s="328"/>
      <c r="M4" s="324"/>
      <c r="N4" s="329"/>
      <c r="O4" s="328"/>
      <c r="P4" s="329"/>
      <c r="Q4" s="329"/>
      <c r="R4" s="328"/>
      <c r="S4" s="328"/>
      <c r="T4" s="328"/>
      <c r="U4" s="330"/>
    </row>
    <row r="5" spans="1:21" x14ac:dyDescent="0.2">
      <c r="A5" s="311"/>
      <c r="B5" s="331" t="s">
        <v>1158</v>
      </c>
      <c r="C5" s="332" t="s">
        <v>697</v>
      </c>
      <c r="D5" s="333" t="s">
        <v>5</v>
      </c>
      <c r="E5" s="334" t="s">
        <v>1159</v>
      </c>
      <c r="F5" s="335" t="s">
        <v>708</v>
      </c>
      <c r="G5" s="336">
        <v>192.01</v>
      </c>
      <c r="H5" s="337">
        <v>0.05</v>
      </c>
      <c r="I5" s="336">
        <f t="shared" ref="I5:I19" si="0">G5*(100%+H5)</f>
        <v>201.6105</v>
      </c>
      <c r="J5" s="338">
        <f>ROUND(ROUND(I5*4.5,2),0)</f>
        <v>907</v>
      </c>
      <c r="K5" s="339" t="s">
        <v>237</v>
      </c>
      <c r="L5" s="340">
        <v>1</v>
      </c>
      <c r="M5" s="334" t="s">
        <v>852</v>
      </c>
      <c r="N5" s="340">
        <v>8537109199</v>
      </c>
      <c r="O5" s="339" t="s">
        <v>646</v>
      </c>
      <c r="P5" s="340">
        <v>180</v>
      </c>
      <c r="Q5" s="341" t="s">
        <v>1160</v>
      </c>
      <c r="R5" s="342"/>
      <c r="S5" s="339" t="s">
        <v>1161</v>
      </c>
      <c r="T5" s="343"/>
      <c r="U5" s="344">
        <v>800549180153</v>
      </c>
    </row>
    <row r="6" spans="1:21" x14ac:dyDescent="0.2">
      <c r="A6" s="311"/>
      <c r="B6" s="331" t="s">
        <v>1162</v>
      </c>
      <c r="C6" s="332" t="s">
        <v>8</v>
      </c>
      <c r="D6" s="333" t="s">
        <v>7</v>
      </c>
      <c r="E6" s="334" t="s">
        <v>1163</v>
      </c>
      <c r="F6" s="335" t="s">
        <v>708</v>
      </c>
      <c r="G6" s="336">
        <v>115.21</v>
      </c>
      <c r="H6" s="337">
        <v>0.05</v>
      </c>
      <c r="I6" s="336">
        <f t="shared" si="0"/>
        <v>120.9705</v>
      </c>
      <c r="J6" s="338">
        <f t="shared" ref="J6:J71" si="1">ROUND(ROUND(I6*4.5,2),0)</f>
        <v>544</v>
      </c>
      <c r="K6" s="339" t="s">
        <v>237</v>
      </c>
      <c r="L6" s="339" t="s">
        <v>3</v>
      </c>
      <c r="M6" s="334" t="s">
        <v>852</v>
      </c>
      <c r="N6" s="340">
        <v>8537109199</v>
      </c>
      <c r="O6" s="339" t="s">
        <v>646</v>
      </c>
      <c r="P6" s="340">
        <v>10</v>
      </c>
      <c r="Q6" s="341" t="s">
        <v>1164</v>
      </c>
      <c r="R6" s="342"/>
      <c r="S6" s="339" t="s">
        <v>1161</v>
      </c>
      <c r="T6" s="343"/>
      <c r="U6" s="345">
        <v>8717332205882</v>
      </c>
    </row>
    <row r="7" spans="1:21" x14ac:dyDescent="0.2">
      <c r="A7" s="311"/>
      <c r="B7" s="331" t="s">
        <v>1165</v>
      </c>
      <c r="C7" s="332" t="s">
        <v>11</v>
      </c>
      <c r="D7" s="333" t="s">
        <v>10</v>
      </c>
      <c r="E7" s="334" t="s">
        <v>1166</v>
      </c>
      <c r="F7" s="335" t="s">
        <v>708</v>
      </c>
      <c r="G7" s="336">
        <v>153.6</v>
      </c>
      <c r="H7" s="337">
        <v>0.05</v>
      </c>
      <c r="I7" s="336">
        <f t="shared" si="0"/>
        <v>161.28</v>
      </c>
      <c r="J7" s="338">
        <f t="shared" si="1"/>
        <v>726</v>
      </c>
      <c r="K7" s="339" t="s">
        <v>237</v>
      </c>
      <c r="L7" s="340">
        <v>1</v>
      </c>
      <c r="M7" s="334" t="s">
        <v>852</v>
      </c>
      <c r="N7" s="340">
        <v>8537109199</v>
      </c>
      <c r="O7" s="339" t="s">
        <v>646</v>
      </c>
      <c r="P7" s="340">
        <v>54</v>
      </c>
      <c r="Q7" s="341" t="s">
        <v>1167</v>
      </c>
      <c r="R7" s="342"/>
      <c r="S7" s="339" t="s">
        <v>1161</v>
      </c>
      <c r="T7" s="343"/>
      <c r="U7" s="344">
        <v>8717332205912</v>
      </c>
    </row>
    <row r="8" spans="1:21" s="347" customFormat="1" x14ac:dyDescent="0.2">
      <c r="A8" s="346"/>
      <c r="B8" s="331" t="s">
        <v>1168</v>
      </c>
      <c r="C8" s="332" t="s">
        <v>14</v>
      </c>
      <c r="D8" s="333" t="s">
        <v>13</v>
      </c>
      <c r="E8" s="334" t="s">
        <v>1169</v>
      </c>
      <c r="F8" s="335" t="s">
        <v>708</v>
      </c>
      <c r="G8" s="336">
        <v>230.41</v>
      </c>
      <c r="H8" s="337">
        <v>0.05</v>
      </c>
      <c r="I8" s="336">
        <f t="shared" si="0"/>
        <v>241.93049999999999</v>
      </c>
      <c r="J8" s="338">
        <f t="shared" si="1"/>
        <v>1089</v>
      </c>
      <c r="K8" s="339" t="s">
        <v>237</v>
      </c>
      <c r="L8" s="340">
        <v>1</v>
      </c>
      <c r="M8" s="334" t="s">
        <v>852</v>
      </c>
      <c r="N8" s="340">
        <v>8537109199</v>
      </c>
      <c r="O8" s="339" t="s">
        <v>646</v>
      </c>
      <c r="P8" s="340">
        <v>60</v>
      </c>
      <c r="Q8" s="341" t="s">
        <v>1170</v>
      </c>
      <c r="R8" s="342"/>
      <c r="S8" s="339" t="s">
        <v>1161</v>
      </c>
      <c r="T8" s="343"/>
      <c r="U8" s="344">
        <v>8717332205929</v>
      </c>
    </row>
    <row r="9" spans="1:21" x14ac:dyDescent="0.2">
      <c r="A9" s="311"/>
      <c r="B9" s="331" t="s">
        <v>1171</v>
      </c>
      <c r="C9" s="332" t="s">
        <v>17</v>
      </c>
      <c r="D9" s="333" t="s">
        <v>16</v>
      </c>
      <c r="E9" s="334" t="s">
        <v>1172</v>
      </c>
      <c r="F9" s="335" t="s">
        <v>708</v>
      </c>
      <c r="G9" s="336">
        <v>230.41</v>
      </c>
      <c r="H9" s="337">
        <v>0.05</v>
      </c>
      <c r="I9" s="336">
        <f t="shared" si="0"/>
        <v>241.93049999999999</v>
      </c>
      <c r="J9" s="338">
        <f t="shared" si="1"/>
        <v>1089</v>
      </c>
      <c r="K9" s="339" t="s">
        <v>237</v>
      </c>
      <c r="L9" s="339" t="s">
        <v>3</v>
      </c>
      <c r="M9" s="334" t="s">
        <v>852</v>
      </c>
      <c r="N9" s="340">
        <v>8537109199</v>
      </c>
      <c r="O9" s="339" t="s">
        <v>646</v>
      </c>
      <c r="P9" s="340">
        <v>12</v>
      </c>
      <c r="Q9" s="341" t="s">
        <v>1173</v>
      </c>
      <c r="R9" s="342"/>
      <c r="S9" s="339" t="s">
        <v>1161</v>
      </c>
      <c r="T9" s="343"/>
      <c r="U9" s="344">
        <v>8717332205936</v>
      </c>
    </row>
    <row r="10" spans="1:21" x14ac:dyDescent="0.2">
      <c r="A10" s="348"/>
      <c r="B10" s="349" t="s">
        <v>1174</v>
      </c>
      <c r="C10" s="350" t="s">
        <v>20</v>
      </c>
      <c r="D10" s="351" t="s">
        <v>19</v>
      </c>
      <c r="E10" s="352" t="s">
        <v>1175</v>
      </c>
      <c r="F10" s="353" t="s">
        <v>708</v>
      </c>
      <c r="G10" s="336">
        <v>210.89</v>
      </c>
      <c r="H10" s="337">
        <v>0.05</v>
      </c>
      <c r="I10" s="336">
        <f t="shared" si="0"/>
        <v>221.43449999999999</v>
      </c>
      <c r="J10" s="338">
        <f t="shared" si="1"/>
        <v>996</v>
      </c>
      <c r="K10" s="354" t="s">
        <v>237</v>
      </c>
      <c r="L10" s="355">
        <v>1</v>
      </c>
      <c r="M10" s="352" t="s">
        <v>852</v>
      </c>
      <c r="N10" s="355">
        <v>8537109199</v>
      </c>
      <c r="O10" s="354" t="s">
        <v>646</v>
      </c>
      <c r="P10" s="355">
        <v>36</v>
      </c>
      <c r="Q10" s="356" t="s">
        <v>1176</v>
      </c>
      <c r="R10" s="357"/>
      <c r="S10" s="354" t="s">
        <v>1161</v>
      </c>
      <c r="T10" s="358"/>
      <c r="U10" s="359">
        <v>8717332205943</v>
      </c>
    </row>
    <row r="11" spans="1:21" x14ac:dyDescent="0.2">
      <c r="A11" s="348"/>
      <c r="B11" s="349" t="s">
        <v>1177</v>
      </c>
      <c r="C11" s="350" t="s">
        <v>23</v>
      </c>
      <c r="D11" s="351" t="s">
        <v>22</v>
      </c>
      <c r="E11" s="352" t="s">
        <v>1178</v>
      </c>
      <c r="F11" s="353" t="s">
        <v>708</v>
      </c>
      <c r="G11" s="336">
        <v>416.38</v>
      </c>
      <c r="H11" s="337">
        <v>0.05</v>
      </c>
      <c r="I11" s="336">
        <f t="shared" si="0"/>
        <v>437.19900000000001</v>
      </c>
      <c r="J11" s="338">
        <f t="shared" si="1"/>
        <v>1967</v>
      </c>
      <c r="K11" s="354" t="s">
        <v>237</v>
      </c>
      <c r="L11" s="355">
        <v>1</v>
      </c>
      <c r="M11" s="352" t="s">
        <v>852</v>
      </c>
      <c r="N11" s="355">
        <v>8537109199</v>
      </c>
      <c r="O11" s="354" t="s">
        <v>646</v>
      </c>
      <c r="P11" s="355">
        <v>30</v>
      </c>
      <c r="Q11" s="356" t="s">
        <v>1179</v>
      </c>
      <c r="R11" s="357"/>
      <c r="S11" s="354" t="s">
        <v>1161</v>
      </c>
      <c r="T11" s="358"/>
      <c r="U11" s="359">
        <v>8717332205950</v>
      </c>
    </row>
    <row r="12" spans="1:21" s="347" customFormat="1" x14ac:dyDescent="0.2">
      <c r="A12" s="346"/>
      <c r="B12" s="331" t="s">
        <v>1180</v>
      </c>
      <c r="C12" s="332" t="s">
        <v>1181</v>
      </c>
      <c r="D12" s="333" t="s">
        <v>1182</v>
      </c>
      <c r="E12" s="334" t="s">
        <v>1183</v>
      </c>
      <c r="F12" s="335" t="s">
        <v>708</v>
      </c>
      <c r="G12" s="336">
        <v>307.20999999999998</v>
      </c>
      <c r="H12" s="337">
        <v>0.05</v>
      </c>
      <c r="I12" s="336">
        <f t="shared" si="0"/>
        <v>322.57049999999998</v>
      </c>
      <c r="J12" s="338">
        <f t="shared" si="1"/>
        <v>1452</v>
      </c>
      <c r="K12" s="339" t="s">
        <v>237</v>
      </c>
      <c r="L12" s="340">
        <v>1</v>
      </c>
      <c r="M12" s="334" t="s">
        <v>852</v>
      </c>
      <c r="N12" s="340">
        <v>8537109199</v>
      </c>
      <c r="O12" s="339" t="s">
        <v>646</v>
      </c>
      <c r="P12" s="340">
        <v>72</v>
      </c>
      <c r="Q12" s="341" t="s">
        <v>1184</v>
      </c>
      <c r="R12" s="342"/>
      <c r="S12" s="339" t="s">
        <v>1161</v>
      </c>
      <c r="T12" s="343"/>
      <c r="U12" s="344">
        <v>800549134231</v>
      </c>
    </row>
    <row r="13" spans="1:21" s="347" customFormat="1" x14ac:dyDescent="0.2">
      <c r="A13" s="348"/>
      <c r="B13" s="349" t="s">
        <v>1185</v>
      </c>
      <c r="C13" s="350" t="s">
        <v>26</v>
      </c>
      <c r="D13" s="351" t="s">
        <v>25</v>
      </c>
      <c r="E13" s="352" t="s">
        <v>1186</v>
      </c>
      <c r="F13" s="353" t="s">
        <v>708</v>
      </c>
      <c r="G13" s="336">
        <v>351.49</v>
      </c>
      <c r="H13" s="337">
        <v>0.05</v>
      </c>
      <c r="I13" s="336">
        <f t="shared" si="0"/>
        <v>369.06450000000001</v>
      </c>
      <c r="J13" s="338">
        <f t="shared" si="1"/>
        <v>1661</v>
      </c>
      <c r="K13" s="354" t="s">
        <v>237</v>
      </c>
      <c r="L13" s="354" t="s">
        <v>3</v>
      </c>
      <c r="M13" s="352" t="s">
        <v>852</v>
      </c>
      <c r="N13" s="355">
        <v>8537109199</v>
      </c>
      <c r="O13" s="354" t="s">
        <v>646</v>
      </c>
      <c r="P13" s="355">
        <v>25</v>
      </c>
      <c r="Q13" s="356" t="s">
        <v>1187</v>
      </c>
      <c r="R13" s="357"/>
      <c r="S13" s="354" t="s">
        <v>1161</v>
      </c>
      <c r="T13" s="358"/>
      <c r="U13" s="359">
        <v>8717332205998</v>
      </c>
    </row>
    <row r="14" spans="1:21" s="347" customFormat="1" x14ac:dyDescent="0.2">
      <c r="A14" s="346"/>
      <c r="B14" s="331" t="s">
        <v>1188</v>
      </c>
      <c r="C14" s="332" t="s">
        <v>29</v>
      </c>
      <c r="D14" s="333" t="s">
        <v>28</v>
      </c>
      <c r="E14" s="334" t="s">
        <v>1189</v>
      </c>
      <c r="F14" s="335" t="s">
        <v>708</v>
      </c>
      <c r="G14" s="336">
        <v>307.20999999999998</v>
      </c>
      <c r="H14" s="337">
        <v>0.05</v>
      </c>
      <c r="I14" s="336">
        <f t="shared" si="0"/>
        <v>322.57049999999998</v>
      </c>
      <c r="J14" s="338">
        <f t="shared" si="1"/>
        <v>1452</v>
      </c>
      <c r="K14" s="339" t="s">
        <v>237</v>
      </c>
      <c r="L14" s="340">
        <v>1</v>
      </c>
      <c r="M14" s="334" t="s">
        <v>852</v>
      </c>
      <c r="N14" s="340">
        <v>8537109199</v>
      </c>
      <c r="O14" s="339" t="s">
        <v>646</v>
      </c>
      <c r="P14" s="340">
        <v>40</v>
      </c>
      <c r="Q14" s="341" t="s">
        <v>1167</v>
      </c>
      <c r="R14" s="342"/>
      <c r="S14" s="339" t="s">
        <v>1161</v>
      </c>
      <c r="T14" s="343"/>
      <c r="U14" s="344">
        <v>8717332206001</v>
      </c>
    </row>
    <row r="15" spans="1:21" x14ac:dyDescent="0.2">
      <c r="A15" s="311"/>
      <c r="B15" s="331" t="s">
        <v>1190</v>
      </c>
      <c r="C15" s="332" t="s">
        <v>32</v>
      </c>
      <c r="D15" s="333" t="s">
        <v>31</v>
      </c>
      <c r="E15" s="334" t="s">
        <v>1191</v>
      </c>
      <c r="F15" s="335" t="s">
        <v>708</v>
      </c>
      <c r="G15" s="336">
        <v>405.51</v>
      </c>
      <c r="H15" s="337">
        <v>0.05</v>
      </c>
      <c r="I15" s="336">
        <f t="shared" si="0"/>
        <v>425.78550000000001</v>
      </c>
      <c r="J15" s="338">
        <f t="shared" si="1"/>
        <v>1916</v>
      </c>
      <c r="K15" s="339" t="s">
        <v>237</v>
      </c>
      <c r="L15" s="339" t="s">
        <v>3</v>
      </c>
      <c r="M15" s="334" t="s">
        <v>1192</v>
      </c>
      <c r="N15" s="340">
        <v>8537109199</v>
      </c>
      <c r="O15" s="339" t="s">
        <v>646</v>
      </c>
      <c r="P15" s="340">
        <v>36</v>
      </c>
      <c r="Q15" s="341" t="s">
        <v>1184</v>
      </c>
      <c r="R15" s="342"/>
      <c r="S15" s="339" t="s">
        <v>1161</v>
      </c>
      <c r="T15" s="343"/>
      <c r="U15" s="345">
        <v>8717332260041</v>
      </c>
    </row>
    <row r="16" spans="1:21" x14ac:dyDescent="0.2">
      <c r="A16" s="348"/>
      <c r="B16" s="349" t="s">
        <v>1193</v>
      </c>
      <c r="C16" s="350" t="s">
        <v>36</v>
      </c>
      <c r="D16" s="351" t="s">
        <v>35</v>
      </c>
      <c r="E16" s="352" t="s">
        <v>1194</v>
      </c>
      <c r="F16" s="353" t="s">
        <v>708</v>
      </c>
      <c r="G16" s="336">
        <v>448.82</v>
      </c>
      <c r="H16" s="337">
        <v>0.05</v>
      </c>
      <c r="I16" s="336">
        <f t="shared" si="0"/>
        <v>471.26100000000002</v>
      </c>
      <c r="J16" s="338">
        <f t="shared" si="1"/>
        <v>2121</v>
      </c>
      <c r="K16" s="354" t="s">
        <v>237</v>
      </c>
      <c r="L16" s="355">
        <v>1</v>
      </c>
      <c r="M16" s="352" t="s">
        <v>852</v>
      </c>
      <c r="N16" s="355">
        <v>8538909999</v>
      </c>
      <c r="O16" s="354" t="s">
        <v>646</v>
      </c>
      <c r="P16" s="355">
        <v>180</v>
      </c>
      <c r="Q16" s="356" t="s">
        <v>1167</v>
      </c>
      <c r="R16" s="357"/>
      <c r="S16" s="354" t="s">
        <v>1161</v>
      </c>
      <c r="T16" s="358"/>
      <c r="U16" s="360">
        <v>8717332206018</v>
      </c>
    </row>
    <row r="17" spans="1:21" x14ac:dyDescent="0.2">
      <c r="A17" s="348"/>
      <c r="B17" s="349" t="s">
        <v>1195</v>
      </c>
      <c r="C17" s="350" t="s">
        <v>39</v>
      </c>
      <c r="D17" s="351" t="s">
        <v>38</v>
      </c>
      <c r="E17" s="352" t="s">
        <v>1196</v>
      </c>
      <c r="F17" s="353" t="s">
        <v>708</v>
      </c>
      <c r="G17" s="336">
        <v>892.24</v>
      </c>
      <c r="H17" s="337">
        <v>0.05</v>
      </c>
      <c r="I17" s="336">
        <f t="shared" si="0"/>
        <v>936.85200000000009</v>
      </c>
      <c r="J17" s="338">
        <f t="shared" si="1"/>
        <v>4216</v>
      </c>
      <c r="K17" s="354" t="s">
        <v>237</v>
      </c>
      <c r="L17" s="354" t="s">
        <v>3</v>
      </c>
      <c r="M17" s="352" t="s">
        <v>851</v>
      </c>
      <c r="N17" s="355">
        <v>8538909999</v>
      </c>
      <c r="O17" s="354" t="s">
        <v>646</v>
      </c>
      <c r="P17" s="355">
        <v>20</v>
      </c>
      <c r="Q17" s="356" t="s">
        <v>1197</v>
      </c>
      <c r="R17" s="357"/>
      <c r="S17" s="354" t="s">
        <v>1161</v>
      </c>
      <c r="T17" s="358"/>
      <c r="U17" s="360">
        <v>8717332309719</v>
      </c>
    </row>
    <row r="18" spans="1:21" x14ac:dyDescent="0.2">
      <c r="A18" s="311"/>
      <c r="B18" s="361" t="s">
        <v>1198</v>
      </c>
      <c r="C18" s="362" t="s">
        <v>41</v>
      </c>
      <c r="D18" s="363" t="s">
        <v>1062</v>
      </c>
      <c r="E18" s="334" t="s">
        <v>1199</v>
      </c>
      <c r="F18" s="335" t="s">
        <v>708</v>
      </c>
      <c r="G18" s="336">
        <v>47.56</v>
      </c>
      <c r="H18" s="337">
        <v>0.05</v>
      </c>
      <c r="I18" s="336">
        <f t="shared" si="0"/>
        <v>49.938000000000002</v>
      </c>
      <c r="J18" s="338">
        <f t="shared" si="1"/>
        <v>225</v>
      </c>
      <c r="K18" s="364" t="s">
        <v>237</v>
      </c>
      <c r="L18" s="364" t="s">
        <v>3</v>
      </c>
      <c r="M18" s="334" t="s">
        <v>1192</v>
      </c>
      <c r="N18" s="340">
        <v>8536901000</v>
      </c>
      <c r="O18" s="364" t="s">
        <v>646</v>
      </c>
      <c r="P18" s="340">
        <v>120</v>
      </c>
      <c r="Q18" s="341" t="s">
        <v>1200</v>
      </c>
      <c r="R18" s="364"/>
      <c r="S18" s="364" t="s">
        <v>1161</v>
      </c>
      <c r="T18" s="343"/>
      <c r="U18" s="365">
        <v>8717332206025</v>
      </c>
    </row>
    <row r="19" spans="1:21" x14ac:dyDescent="0.2">
      <c r="A19" s="311"/>
      <c r="B19" s="331" t="s">
        <v>1201</v>
      </c>
      <c r="C19" s="332" t="s">
        <v>44</v>
      </c>
      <c r="D19" s="333" t="s">
        <v>43</v>
      </c>
      <c r="E19" s="334" t="s">
        <v>1202</v>
      </c>
      <c r="F19" s="335" t="s">
        <v>708</v>
      </c>
      <c r="G19" s="336">
        <v>130.57</v>
      </c>
      <c r="H19" s="337">
        <v>0.05</v>
      </c>
      <c r="I19" s="336">
        <f t="shared" si="0"/>
        <v>137.0985</v>
      </c>
      <c r="J19" s="338">
        <f t="shared" si="1"/>
        <v>617</v>
      </c>
      <c r="K19" s="339" t="s">
        <v>237</v>
      </c>
      <c r="L19" s="340">
        <v>1</v>
      </c>
      <c r="M19" s="334" t="s">
        <v>1192</v>
      </c>
      <c r="N19" s="340">
        <v>8536901000</v>
      </c>
      <c r="O19" s="339" t="s">
        <v>646</v>
      </c>
      <c r="P19" s="340">
        <v>160</v>
      </c>
      <c r="Q19" s="341" t="s">
        <v>1203</v>
      </c>
      <c r="R19" s="342"/>
      <c r="S19" s="339" t="s">
        <v>1161</v>
      </c>
      <c r="T19" s="343"/>
      <c r="U19" s="344">
        <v>8717332206032</v>
      </c>
    </row>
    <row r="20" spans="1:21" x14ac:dyDescent="0.2">
      <c r="A20" s="311"/>
      <c r="B20" s="366" t="s">
        <v>1204</v>
      </c>
      <c r="C20" s="367"/>
      <c r="D20" s="368" t="s">
        <v>1205</v>
      </c>
      <c r="E20" s="367"/>
      <c r="F20" s="369"/>
      <c r="G20" s="370" t="s">
        <v>1205</v>
      </c>
      <c r="H20" s="371" t="str">
        <f>IFERROR(VLOOKUP(#REF!,'[8]Fire EN 54'!$I$6:$N$999,6,FALSE),"")</f>
        <v/>
      </c>
      <c r="I20" s="371"/>
      <c r="J20" s="371"/>
      <c r="K20" s="367"/>
      <c r="L20" s="367"/>
      <c r="M20" s="367" t="s">
        <v>1205</v>
      </c>
      <c r="N20" s="372"/>
      <c r="O20" s="372"/>
      <c r="P20" s="373"/>
      <c r="Q20" s="374" t="s">
        <v>1205</v>
      </c>
      <c r="R20" s="375"/>
      <c r="S20" s="376"/>
      <c r="T20" s="377"/>
      <c r="U20" s="378"/>
    </row>
    <row r="21" spans="1:21" x14ac:dyDescent="0.2">
      <c r="A21" s="311"/>
      <c r="B21" s="379" t="s">
        <v>1206</v>
      </c>
      <c r="C21" s="380" t="s">
        <v>997</v>
      </c>
      <c r="D21" s="381" t="s">
        <v>999</v>
      </c>
      <c r="E21" s="352" t="s">
        <v>1207</v>
      </c>
      <c r="F21" s="353" t="s">
        <v>708</v>
      </c>
      <c r="G21" s="382">
        <v>746.24</v>
      </c>
      <c r="H21" s="337">
        <v>0.05</v>
      </c>
      <c r="I21" s="336">
        <f>G21*(100%+H21)</f>
        <v>783.55200000000002</v>
      </c>
      <c r="J21" s="338">
        <f t="shared" si="1"/>
        <v>3526</v>
      </c>
      <c r="K21" s="355" t="s">
        <v>1208</v>
      </c>
      <c r="L21" s="355" t="s">
        <v>3</v>
      </c>
      <c r="M21" s="352" t="s">
        <v>848</v>
      </c>
      <c r="N21" s="355">
        <v>8537109199</v>
      </c>
      <c r="O21" s="383" t="s">
        <v>645</v>
      </c>
      <c r="P21" s="355">
        <v>10</v>
      </c>
      <c r="Q21" s="356">
        <v>3.1909999999999998</v>
      </c>
      <c r="R21" s="383"/>
      <c r="S21" s="383" t="s">
        <v>1161</v>
      </c>
      <c r="T21" s="358"/>
      <c r="U21" s="384">
        <v>8717332940417</v>
      </c>
    </row>
    <row r="22" spans="1:21" x14ac:dyDescent="0.2">
      <c r="A22" s="311"/>
      <c r="B22" s="379" t="s">
        <v>1209</v>
      </c>
      <c r="C22" s="380" t="s">
        <v>998</v>
      </c>
      <c r="D22" s="381" t="s">
        <v>1000</v>
      </c>
      <c r="E22" s="352" t="s">
        <v>1210</v>
      </c>
      <c r="F22" s="353" t="s">
        <v>708</v>
      </c>
      <c r="G22" s="382">
        <v>1281.58</v>
      </c>
      <c r="H22" s="337">
        <v>0.05</v>
      </c>
      <c r="I22" s="336">
        <f>G22*(100%+H22)</f>
        <v>1345.6589999999999</v>
      </c>
      <c r="J22" s="338">
        <f t="shared" si="1"/>
        <v>6055</v>
      </c>
      <c r="K22" s="355" t="s">
        <v>1208</v>
      </c>
      <c r="L22" s="355" t="s">
        <v>3</v>
      </c>
      <c r="M22" s="352" t="s">
        <v>848</v>
      </c>
      <c r="N22" s="355">
        <v>8537109199</v>
      </c>
      <c r="O22" s="383" t="s">
        <v>645</v>
      </c>
      <c r="P22" s="355">
        <v>10</v>
      </c>
      <c r="Q22" s="356">
        <v>3.1909999999999998</v>
      </c>
      <c r="R22" s="383"/>
      <c r="S22" s="383" t="s">
        <v>1161</v>
      </c>
      <c r="T22" s="358"/>
      <c r="U22" s="384">
        <v>4060039031174</v>
      </c>
    </row>
    <row r="23" spans="1:21" x14ac:dyDescent="0.2">
      <c r="A23" s="311"/>
      <c r="B23" s="321" t="s">
        <v>1211</v>
      </c>
      <c r="C23" s="324"/>
      <c r="D23" s="385" t="s">
        <v>1205</v>
      </c>
      <c r="E23" s="324"/>
      <c r="F23" s="325"/>
      <c r="G23" s="370" t="s">
        <v>1205</v>
      </c>
      <c r="H23" s="327" t="str">
        <f>IFERROR(VLOOKUP(#REF!,'[8]Fire EN 54'!$I$6:$N$999,6,FALSE),"")</f>
        <v/>
      </c>
      <c r="I23" s="327"/>
      <c r="J23" s="327"/>
      <c r="K23" s="324"/>
      <c r="L23" s="324"/>
      <c r="M23" s="324" t="s">
        <v>1205</v>
      </c>
      <c r="N23" s="386"/>
      <c r="O23" s="386"/>
      <c r="P23" s="329"/>
      <c r="Q23" s="387" t="s">
        <v>1205</v>
      </c>
      <c r="R23" s="388"/>
      <c r="S23" s="328"/>
      <c r="T23" s="389"/>
      <c r="U23" s="330"/>
    </row>
    <row r="24" spans="1:21" x14ac:dyDescent="0.2">
      <c r="A24" s="311"/>
      <c r="B24" s="379" t="s">
        <v>1212</v>
      </c>
      <c r="C24" s="380" t="s">
        <v>1213</v>
      </c>
      <c r="D24" s="381" t="s">
        <v>1214</v>
      </c>
      <c r="E24" s="352" t="s">
        <v>1215</v>
      </c>
      <c r="F24" s="353" t="s">
        <v>708</v>
      </c>
      <c r="G24" s="336">
        <v>697.94</v>
      </c>
      <c r="H24" s="337">
        <v>0.05</v>
      </c>
      <c r="I24" s="336">
        <f>G24*(100%+H24)</f>
        <v>732.8370000000001</v>
      </c>
      <c r="J24" s="338">
        <f t="shared" si="1"/>
        <v>3298</v>
      </c>
      <c r="K24" s="383" t="s">
        <v>1216</v>
      </c>
      <c r="L24" s="383" t="s">
        <v>34</v>
      </c>
      <c r="M24" s="352" t="s">
        <v>848</v>
      </c>
      <c r="N24" s="355">
        <v>8537109199</v>
      </c>
      <c r="O24" s="383" t="s">
        <v>646</v>
      </c>
      <c r="P24" s="355">
        <v>0</v>
      </c>
      <c r="Q24" s="356" t="s">
        <v>1217</v>
      </c>
      <c r="R24" s="383"/>
      <c r="S24" s="383" t="s">
        <v>1161</v>
      </c>
      <c r="T24" s="358"/>
      <c r="U24" s="384">
        <v>8717332895120</v>
      </c>
    </row>
    <row r="25" spans="1:21" x14ac:dyDescent="0.2">
      <c r="A25" s="311"/>
      <c r="B25" s="331" t="s">
        <v>1218</v>
      </c>
      <c r="C25" s="332" t="s">
        <v>812</v>
      </c>
      <c r="D25" s="333" t="s">
        <v>753</v>
      </c>
      <c r="E25" s="361" t="s">
        <v>1219</v>
      </c>
      <c r="F25" s="390" t="s">
        <v>708</v>
      </c>
      <c r="G25" s="336">
        <v>607.88</v>
      </c>
      <c r="H25" s="337">
        <v>0.05</v>
      </c>
      <c r="I25" s="336">
        <f>G25*(100%+H25)</f>
        <v>638.274</v>
      </c>
      <c r="J25" s="338">
        <f t="shared" si="1"/>
        <v>2872</v>
      </c>
      <c r="K25" s="391" t="s">
        <v>237</v>
      </c>
      <c r="L25" s="391" t="s">
        <v>1218</v>
      </c>
      <c r="M25" s="361" t="s">
        <v>1192</v>
      </c>
      <c r="N25" s="340">
        <v>4911990000</v>
      </c>
      <c r="O25" s="391" t="s">
        <v>691</v>
      </c>
      <c r="P25" s="391">
        <v>0</v>
      </c>
      <c r="Q25" s="392" t="s">
        <v>1220</v>
      </c>
      <c r="R25" s="393" t="s">
        <v>1221</v>
      </c>
      <c r="S25" s="394"/>
      <c r="T25" s="395" t="s">
        <v>1222</v>
      </c>
      <c r="U25" s="344" t="s">
        <v>1223</v>
      </c>
    </row>
    <row r="26" spans="1:21" x14ac:dyDescent="0.2">
      <c r="A26" s="311"/>
      <c r="B26" s="321" t="s">
        <v>1224</v>
      </c>
      <c r="C26" s="324"/>
      <c r="D26" s="385" t="s">
        <v>1205</v>
      </c>
      <c r="E26" s="324"/>
      <c r="F26" s="325"/>
      <c r="G26" s="370" t="s">
        <v>1205</v>
      </c>
      <c r="H26" s="327" t="str">
        <f>IFERROR(VLOOKUP(#REF!,'[8]Fire EN 54'!$I$6:$N$999,6,FALSE),"")</f>
        <v/>
      </c>
      <c r="I26" s="327"/>
      <c r="J26" s="327"/>
      <c r="K26" s="324"/>
      <c r="L26" s="324"/>
      <c r="M26" s="324" t="s">
        <v>1205</v>
      </c>
      <c r="N26" s="324"/>
      <c r="O26" s="324"/>
      <c r="P26" s="386"/>
      <c r="Q26" s="387" t="s">
        <v>1205</v>
      </c>
      <c r="R26" s="396"/>
      <c r="S26" s="328"/>
      <c r="T26" s="389"/>
      <c r="U26" s="330"/>
    </row>
    <row r="27" spans="1:21" x14ac:dyDescent="0.2">
      <c r="A27" s="311"/>
      <c r="B27" s="331" t="s">
        <v>1225</v>
      </c>
      <c r="C27" s="332" t="s">
        <v>47</v>
      </c>
      <c r="D27" s="333" t="s">
        <v>46</v>
      </c>
      <c r="E27" s="334" t="s">
        <v>1226</v>
      </c>
      <c r="F27" s="335" t="s">
        <v>708</v>
      </c>
      <c r="G27" s="336">
        <v>384.01</v>
      </c>
      <c r="H27" s="337">
        <v>0.05</v>
      </c>
      <c r="I27" s="336">
        <f t="shared" ref="I27:I43" si="2">G27*(100%+H27)</f>
        <v>403.21050000000002</v>
      </c>
      <c r="J27" s="338">
        <f t="shared" si="1"/>
        <v>1814</v>
      </c>
      <c r="K27" s="339" t="s">
        <v>237</v>
      </c>
      <c r="L27" s="340">
        <v>1</v>
      </c>
      <c r="M27" s="334" t="s">
        <v>1192</v>
      </c>
      <c r="N27" s="340">
        <v>8538909999</v>
      </c>
      <c r="O27" s="339" t="s">
        <v>646</v>
      </c>
      <c r="P27" s="340">
        <v>20</v>
      </c>
      <c r="Q27" s="341" t="s">
        <v>1227</v>
      </c>
      <c r="R27" s="342"/>
      <c r="S27" s="339" t="s">
        <v>1161</v>
      </c>
      <c r="T27" s="397"/>
      <c r="U27" s="345">
        <v>8717332206131</v>
      </c>
    </row>
    <row r="28" spans="1:21" x14ac:dyDescent="0.2">
      <c r="A28" s="311"/>
      <c r="B28" s="331" t="s">
        <v>1228</v>
      </c>
      <c r="C28" s="332" t="s">
        <v>50</v>
      </c>
      <c r="D28" s="333" t="s">
        <v>49</v>
      </c>
      <c r="E28" s="334" t="s">
        <v>1229</v>
      </c>
      <c r="F28" s="335" t="s">
        <v>708</v>
      </c>
      <c r="G28" s="336">
        <v>576.01</v>
      </c>
      <c r="H28" s="337">
        <v>0.05</v>
      </c>
      <c r="I28" s="336">
        <f t="shared" si="2"/>
        <v>604.81050000000005</v>
      </c>
      <c r="J28" s="338">
        <f t="shared" si="1"/>
        <v>2722</v>
      </c>
      <c r="K28" s="339" t="s">
        <v>237</v>
      </c>
      <c r="L28" s="340">
        <v>1</v>
      </c>
      <c r="M28" s="334" t="s">
        <v>1192</v>
      </c>
      <c r="N28" s="340">
        <v>8538909999</v>
      </c>
      <c r="O28" s="339" t="s">
        <v>646</v>
      </c>
      <c r="P28" s="340">
        <v>60</v>
      </c>
      <c r="Q28" s="341" t="s">
        <v>1230</v>
      </c>
      <c r="R28" s="342"/>
      <c r="S28" s="339" t="s">
        <v>1161</v>
      </c>
      <c r="T28" s="343"/>
      <c r="U28" s="345">
        <v>8717332206148</v>
      </c>
    </row>
    <row r="29" spans="1:21" x14ac:dyDescent="0.2">
      <c r="A29" s="348"/>
      <c r="B29" s="349" t="s">
        <v>1231</v>
      </c>
      <c r="C29" s="350" t="s">
        <v>53</v>
      </c>
      <c r="D29" s="351" t="s">
        <v>52</v>
      </c>
      <c r="E29" s="352" t="s">
        <v>1232</v>
      </c>
      <c r="F29" s="353" t="s">
        <v>708</v>
      </c>
      <c r="G29" s="336">
        <v>978.76</v>
      </c>
      <c r="H29" s="337">
        <v>0.05</v>
      </c>
      <c r="I29" s="336">
        <f t="shared" si="2"/>
        <v>1027.6980000000001</v>
      </c>
      <c r="J29" s="338">
        <f t="shared" si="1"/>
        <v>4625</v>
      </c>
      <c r="K29" s="354" t="s">
        <v>237</v>
      </c>
      <c r="L29" s="355">
        <v>1</v>
      </c>
      <c r="M29" s="352" t="s">
        <v>1192</v>
      </c>
      <c r="N29" s="355">
        <v>8538909999</v>
      </c>
      <c r="O29" s="354" t="s">
        <v>646</v>
      </c>
      <c r="P29" s="355">
        <v>50</v>
      </c>
      <c r="Q29" s="356" t="s">
        <v>1233</v>
      </c>
      <c r="R29" s="357"/>
      <c r="S29" s="354" t="s">
        <v>1161</v>
      </c>
      <c r="T29" s="358"/>
      <c r="U29" s="360">
        <v>8717332206155</v>
      </c>
    </row>
    <row r="30" spans="1:21" x14ac:dyDescent="0.2">
      <c r="A30" s="311"/>
      <c r="B30" s="331" t="s">
        <v>1234</v>
      </c>
      <c r="C30" s="332" t="s">
        <v>56</v>
      </c>
      <c r="D30" s="333" t="s">
        <v>55</v>
      </c>
      <c r="E30" s="334" t="s">
        <v>1235</v>
      </c>
      <c r="F30" s="335" t="s">
        <v>708</v>
      </c>
      <c r="G30" s="336">
        <v>259.44</v>
      </c>
      <c r="H30" s="337">
        <v>0.05</v>
      </c>
      <c r="I30" s="336">
        <f t="shared" si="2"/>
        <v>272.41200000000003</v>
      </c>
      <c r="J30" s="338">
        <f t="shared" si="1"/>
        <v>1226</v>
      </c>
      <c r="K30" s="339" t="s">
        <v>237</v>
      </c>
      <c r="L30" s="340">
        <v>1</v>
      </c>
      <c r="M30" s="334" t="s">
        <v>1192</v>
      </c>
      <c r="N30" s="340">
        <v>8538909999</v>
      </c>
      <c r="O30" s="339" t="s">
        <v>646</v>
      </c>
      <c r="P30" s="340">
        <v>30</v>
      </c>
      <c r="Q30" s="341" t="s">
        <v>1236</v>
      </c>
      <c r="R30" s="342"/>
      <c r="S30" s="339" t="s">
        <v>1161</v>
      </c>
      <c r="T30" s="343"/>
      <c r="U30" s="345">
        <v>8717332206162</v>
      </c>
    </row>
    <row r="31" spans="1:21" x14ac:dyDescent="0.2">
      <c r="A31" s="311"/>
      <c r="B31" s="331" t="s">
        <v>1237</v>
      </c>
      <c r="C31" s="332" t="s">
        <v>1238</v>
      </c>
      <c r="D31" s="333" t="s">
        <v>1239</v>
      </c>
      <c r="E31" s="334" t="s">
        <v>1240</v>
      </c>
      <c r="F31" s="335" t="s">
        <v>708</v>
      </c>
      <c r="G31" s="336">
        <v>261.74</v>
      </c>
      <c r="H31" s="337">
        <v>0.05</v>
      </c>
      <c r="I31" s="336">
        <f t="shared" si="2"/>
        <v>274.827</v>
      </c>
      <c r="J31" s="338">
        <f t="shared" si="1"/>
        <v>1237</v>
      </c>
      <c r="K31" s="339" t="s">
        <v>237</v>
      </c>
      <c r="L31" s="339" t="s">
        <v>3</v>
      </c>
      <c r="M31" s="334" t="s">
        <v>1192</v>
      </c>
      <c r="N31" s="340">
        <v>3926909790</v>
      </c>
      <c r="O31" s="339" t="s">
        <v>646</v>
      </c>
      <c r="P31" s="340">
        <v>75</v>
      </c>
      <c r="Q31" s="341" t="s">
        <v>1241</v>
      </c>
      <c r="R31" s="342"/>
      <c r="S31" s="339" t="s">
        <v>1161</v>
      </c>
      <c r="T31" s="343"/>
      <c r="U31" s="345">
        <v>8717332206667</v>
      </c>
    </row>
    <row r="32" spans="1:21" x14ac:dyDescent="0.2">
      <c r="A32" s="311"/>
      <c r="B32" s="331" t="s">
        <v>1242</v>
      </c>
      <c r="C32" s="332" t="s">
        <v>59</v>
      </c>
      <c r="D32" s="333" t="s">
        <v>58</v>
      </c>
      <c r="E32" s="334" t="s">
        <v>1243</v>
      </c>
      <c r="F32" s="335" t="s">
        <v>708</v>
      </c>
      <c r="G32" s="336">
        <v>299.94</v>
      </c>
      <c r="H32" s="337">
        <v>0.05</v>
      </c>
      <c r="I32" s="336">
        <f t="shared" si="2"/>
        <v>314.93700000000001</v>
      </c>
      <c r="J32" s="338">
        <f t="shared" si="1"/>
        <v>1417</v>
      </c>
      <c r="K32" s="339" t="s">
        <v>237</v>
      </c>
      <c r="L32" s="340">
        <v>1</v>
      </c>
      <c r="M32" s="334" t="s">
        <v>1192</v>
      </c>
      <c r="N32" s="340">
        <v>8538909999</v>
      </c>
      <c r="O32" s="339" t="s">
        <v>646</v>
      </c>
      <c r="P32" s="340">
        <v>25</v>
      </c>
      <c r="Q32" s="341" t="s">
        <v>1244</v>
      </c>
      <c r="R32" s="342"/>
      <c r="S32" s="339" t="s">
        <v>1161</v>
      </c>
      <c r="T32" s="343"/>
      <c r="U32" s="345">
        <v>8717332206179</v>
      </c>
    </row>
    <row r="33" spans="1:21" x14ac:dyDescent="0.2">
      <c r="A33" s="311"/>
      <c r="B33" s="331" t="s">
        <v>1245</v>
      </c>
      <c r="C33" s="332" t="s">
        <v>62</v>
      </c>
      <c r="D33" s="333" t="s">
        <v>61</v>
      </c>
      <c r="E33" s="334" t="s">
        <v>1246</v>
      </c>
      <c r="F33" s="335" t="s">
        <v>708</v>
      </c>
      <c r="G33" s="336">
        <v>249.61</v>
      </c>
      <c r="H33" s="337">
        <v>0.05</v>
      </c>
      <c r="I33" s="336">
        <f t="shared" si="2"/>
        <v>262.09050000000002</v>
      </c>
      <c r="J33" s="338">
        <f t="shared" si="1"/>
        <v>1179</v>
      </c>
      <c r="K33" s="339" t="s">
        <v>237</v>
      </c>
      <c r="L33" s="339" t="s">
        <v>3</v>
      </c>
      <c r="M33" s="334" t="s">
        <v>1192</v>
      </c>
      <c r="N33" s="340">
        <v>8538909999</v>
      </c>
      <c r="O33" s="339" t="s">
        <v>646</v>
      </c>
      <c r="P33" s="340">
        <v>7</v>
      </c>
      <c r="Q33" s="341" t="s">
        <v>1247</v>
      </c>
      <c r="R33" s="342"/>
      <c r="S33" s="339" t="s">
        <v>1161</v>
      </c>
      <c r="T33" s="343"/>
      <c r="U33" s="345">
        <v>8717332206315</v>
      </c>
    </row>
    <row r="34" spans="1:21" x14ac:dyDescent="0.2">
      <c r="A34" s="311"/>
      <c r="B34" s="331" t="s">
        <v>1248</v>
      </c>
      <c r="C34" s="332" t="s">
        <v>68</v>
      </c>
      <c r="D34" s="333" t="s">
        <v>67</v>
      </c>
      <c r="E34" s="334" t="s">
        <v>1249</v>
      </c>
      <c r="F34" s="335" t="s">
        <v>708</v>
      </c>
      <c r="G34" s="336">
        <v>130.57</v>
      </c>
      <c r="H34" s="337">
        <v>0.05</v>
      </c>
      <c r="I34" s="336">
        <f t="shared" si="2"/>
        <v>137.0985</v>
      </c>
      <c r="J34" s="338">
        <f t="shared" si="1"/>
        <v>617</v>
      </c>
      <c r="K34" s="339" t="s">
        <v>237</v>
      </c>
      <c r="L34" s="340">
        <v>1</v>
      </c>
      <c r="M34" s="334" t="s">
        <v>1192</v>
      </c>
      <c r="N34" s="340">
        <v>3926909790</v>
      </c>
      <c r="O34" s="339" t="s">
        <v>646</v>
      </c>
      <c r="P34" s="340">
        <v>100</v>
      </c>
      <c r="Q34" s="341" t="s">
        <v>1250</v>
      </c>
      <c r="R34" s="342"/>
      <c r="S34" s="339" t="s">
        <v>1161</v>
      </c>
      <c r="T34" s="343"/>
      <c r="U34" s="344">
        <v>8717332206193</v>
      </c>
    </row>
    <row r="35" spans="1:21" x14ac:dyDescent="0.2">
      <c r="A35" s="311"/>
      <c r="B35" s="331" t="s">
        <v>1251</v>
      </c>
      <c r="C35" s="332" t="s">
        <v>71</v>
      </c>
      <c r="D35" s="333" t="s">
        <v>70</v>
      </c>
      <c r="E35" s="334" t="s">
        <v>1252</v>
      </c>
      <c r="F35" s="335" t="s">
        <v>708</v>
      </c>
      <c r="G35" s="336">
        <v>96</v>
      </c>
      <c r="H35" s="337">
        <v>0.05</v>
      </c>
      <c r="I35" s="336">
        <f t="shared" si="2"/>
        <v>100.80000000000001</v>
      </c>
      <c r="J35" s="338">
        <f t="shared" si="1"/>
        <v>454</v>
      </c>
      <c r="K35" s="339" t="s">
        <v>237</v>
      </c>
      <c r="L35" s="340">
        <v>1</v>
      </c>
      <c r="M35" s="334" t="s">
        <v>1192</v>
      </c>
      <c r="N35" s="340">
        <v>3926909790</v>
      </c>
      <c r="O35" s="339" t="s">
        <v>646</v>
      </c>
      <c r="P35" s="340">
        <v>50</v>
      </c>
      <c r="Q35" s="341" t="s">
        <v>1253</v>
      </c>
      <c r="R35" s="342"/>
      <c r="S35" s="339" t="s">
        <v>1161</v>
      </c>
      <c r="T35" s="343"/>
      <c r="U35" s="344">
        <v>8717332206209</v>
      </c>
    </row>
    <row r="36" spans="1:21" x14ac:dyDescent="0.2">
      <c r="A36" s="311"/>
      <c r="B36" s="331" t="s">
        <v>1254</v>
      </c>
      <c r="C36" s="332" t="s">
        <v>74</v>
      </c>
      <c r="D36" s="333" t="s">
        <v>73</v>
      </c>
      <c r="E36" s="334" t="s">
        <v>1255</v>
      </c>
      <c r="F36" s="335" t="s">
        <v>708</v>
      </c>
      <c r="G36" s="336">
        <v>76.81</v>
      </c>
      <c r="H36" s="337">
        <v>0.05</v>
      </c>
      <c r="I36" s="336">
        <f t="shared" si="2"/>
        <v>80.650500000000008</v>
      </c>
      <c r="J36" s="338">
        <f t="shared" si="1"/>
        <v>363</v>
      </c>
      <c r="K36" s="339" t="s">
        <v>237</v>
      </c>
      <c r="L36" s="339" t="s">
        <v>3</v>
      </c>
      <c r="M36" s="334" t="s">
        <v>1192</v>
      </c>
      <c r="N36" s="340">
        <v>3926909790</v>
      </c>
      <c r="O36" s="339" t="s">
        <v>646</v>
      </c>
      <c r="P36" s="340">
        <v>80</v>
      </c>
      <c r="Q36" s="341" t="s">
        <v>1256</v>
      </c>
      <c r="R36" s="342"/>
      <c r="S36" s="339" t="s">
        <v>1161</v>
      </c>
      <c r="T36" s="343"/>
      <c r="U36" s="344">
        <v>8717332206216</v>
      </c>
    </row>
    <row r="37" spans="1:21" x14ac:dyDescent="0.2">
      <c r="A37" s="311"/>
      <c r="B37" s="361" t="s">
        <v>1257</v>
      </c>
      <c r="C37" s="362" t="s">
        <v>65</v>
      </c>
      <c r="D37" s="363" t="s">
        <v>64</v>
      </c>
      <c r="E37" s="334" t="s">
        <v>1258</v>
      </c>
      <c r="F37" s="335" t="s">
        <v>708</v>
      </c>
      <c r="G37" s="336">
        <v>202.82</v>
      </c>
      <c r="H37" s="337">
        <v>0.05</v>
      </c>
      <c r="I37" s="336">
        <f t="shared" si="2"/>
        <v>212.96100000000001</v>
      </c>
      <c r="J37" s="338">
        <f t="shared" si="1"/>
        <v>958</v>
      </c>
      <c r="K37" s="364" t="s">
        <v>237</v>
      </c>
      <c r="L37" s="364" t="s">
        <v>3</v>
      </c>
      <c r="M37" s="334" t="s">
        <v>1192</v>
      </c>
      <c r="N37" s="340">
        <v>85189000</v>
      </c>
      <c r="O37" s="364" t="s">
        <v>691</v>
      </c>
      <c r="P37" s="364">
        <v>5</v>
      </c>
      <c r="Q37" s="398" t="s">
        <v>1259</v>
      </c>
      <c r="R37" s="364"/>
      <c r="S37" s="364" t="s">
        <v>1161</v>
      </c>
      <c r="T37" s="343"/>
      <c r="U37" s="365">
        <v>8717332875269</v>
      </c>
    </row>
    <row r="38" spans="1:21" x14ac:dyDescent="0.2">
      <c r="A38" s="311"/>
      <c r="B38" s="331" t="s">
        <v>1260</v>
      </c>
      <c r="C38" s="332" t="s">
        <v>1261</v>
      </c>
      <c r="D38" s="333" t="s">
        <v>1262</v>
      </c>
      <c r="E38" s="334" t="s">
        <v>1263</v>
      </c>
      <c r="F38" s="335" t="s">
        <v>708</v>
      </c>
      <c r="G38" s="336">
        <v>115.21</v>
      </c>
      <c r="H38" s="337">
        <v>0.05</v>
      </c>
      <c r="I38" s="336">
        <f t="shared" si="2"/>
        <v>120.9705</v>
      </c>
      <c r="J38" s="338">
        <f t="shared" si="1"/>
        <v>544</v>
      </c>
      <c r="K38" s="339" t="s">
        <v>237</v>
      </c>
      <c r="L38" s="339" t="s">
        <v>3</v>
      </c>
      <c r="M38" s="334" t="s">
        <v>1192</v>
      </c>
      <c r="N38" s="340">
        <v>3926909790</v>
      </c>
      <c r="O38" s="339" t="s">
        <v>646</v>
      </c>
      <c r="P38" s="340">
        <v>10</v>
      </c>
      <c r="Q38" s="341" t="s">
        <v>1264</v>
      </c>
      <c r="R38" s="342"/>
      <c r="S38" s="339" t="s">
        <v>1161</v>
      </c>
      <c r="T38" s="343"/>
      <c r="U38" s="345">
        <v>8717332206650</v>
      </c>
    </row>
    <row r="39" spans="1:21" x14ac:dyDescent="0.2">
      <c r="A39" s="311"/>
      <c r="B39" s="331" t="s">
        <v>1265</v>
      </c>
      <c r="C39" s="332" t="s">
        <v>77</v>
      </c>
      <c r="D39" s="333" t="s">
        <v>76</v>
      </c>
      <c r="E39" s="334" t="s">
        <v>1266</v>
      </c>
      <c r="F39" s="335" t="s">
        <v>708</v>
      </c>
      <c r="G39" s="336">
        <v>122.88</v>
      </c>
      <c r="H39" s="337">
        <v>0.05</v>
      </c>
      <c r="I39" s="336">
        <f t="shared" si="2"/>
        <v>129.024</v>
      </c>
      <c r="J39" s="338">
        <f t="shared" si="1"/>
        <v>581</v>
      </c>
      <c r="K39" s="339" t="s">
        <v>237</v>
      </c>
      <c r="L39" s="339" t="s">
        <v>3</v>
      </c>
      <c r="M39" s="334" t="s">
        <v>1192</v>
      </c>
      <c r="N39" s="340">
        <v>7326909890</v>
      </c>
      <c r="O39" s="339" t="s">
        <v>646</v>
      </c>
      <c r="P39" s="340">
        <v>10</v>
      </c>
      <c r="Q39" s="341" t="s">
        <v>1267</v>
      </c>
      <c r="R39" s="342"/>
      <c r="S39" s="339" t="s">
        <v>1161</v>
      </c>
      <c r="T39" s="397"/>
      <c r="U39" s="345">
        <v>8717332206278</v>
      </c>
    </row>
    <row r="40" spans="1:21" x14ac:dyDescent="0.2">
      <c r="A40" s="311"/>
      <c r="B40" s="331" t="s">
        <v>1268</v>
      </c>
      <c r="C40" s="332" t="s">
        <v>80</v>
      </c>
      <c r="D40" s="333" t="s">
        <v>79</v>
      </c>
      <c r="E40" s="334" t="s">
        <v>1269</v>
      </c>
      <c r="F40" s="335" t="s">
        <v>708</v>
      </c>
      <c r="G40" s="336">
        <v>96</v>
      </c>
      <c r="H40" s="337">
        <v>0.05</v>
      </c>
      <c r="I40" s="336">
        <f t="shared" si="2"/>
        <v>100.80000000000001</v>
      </c>
      <c r="J40" s="338">
        <f t="shared" si="1"/>
        <v>454</v>
      </c>
      <c r="K40" s="339" t="s">
        <v>237</v>
      </c>
      <c r="L40" s="339" t="s">
        <v>3</v>
      </c>
      <c r="M40" s="334" t="s">
        <v>1192</v>
      </c>
      <c r="N40" s="340">
        <v>7326909890</v>
      </c>
      <c r="O40" s="339" t="s">
        <v>646</v>
      </c>
      <c r="P40" s="340">
        <v>7</v>
      </c>
      <c r="Q40" s="341" t="s">
        <v>1270</v>
      </c>
      <c r="R40" s="342"/>
      <c r="S40" s="339" t="s">
        <v>1161</v>
      </c>
      <c r="T40" s="397"/>
      <c r="U40" s="345">
        <v>8717332206285</v>
      </c>
    </row>
    <row r="41" spans="1:21" x14ac:dyDescent="0.2">
      <c r="A41" s="311"/>
      <c r="B41" s="331" t="s">
        <v>1271</v>
      </c>
      <c r="C41" s="332" t="s">
        <v>83</v>
      </c>
      <c r="D41" s="333" t="s">
        <v>82</v>
      </c>
      <c r="E41" s="334" t="s">
        <v>1272</v>
      </c>
      <c r="F41" s="335" t="s">
        <v>708</v>
      </c>
      <c r="G41" s="336">
        <v>84.48</v>
      </c>
      <c r="H41" s="337">
        <v>0.05</v>
      </c>
      <c r="I41" s="336">
        <f t="shared" si="2"/>
        <v>88.704000000000008</v>
      </c>
      <c r="J41" s="338">
        <f t="shared" si="1"/>
        <v>399</v>
      </c>
      <c r="K41" s="339" t="s">
        <v>237</v>
      </c>
      <c r="L41" s="339" t="s">
        <v>3</v>
      </c>
      <c r="M41" s="334" t="s">
        <v>1192</v>
      </c>
      <c r="N41" s="340">
        <v>3926909790</v>
      </c>
      <c r="O41" s="339" t="s">
        <v>646</v>
      </c>
      <c r="P41" s="340">
        <v>8</v>
      </c>
      <c r="Q41" s="341" t="s">
        <v>1273</v>
      </c>
      <c r="R41" s="342"/>
      <c r="S41" s="339" t="s">
        <v>1161</v>
      </c>
      <c r="T41" s="397"/>
      <c r="U41" s="345">
        <v>8717332206292</v>
      </c>
    </row>
    <row r="42" spans="1:21" x14ac:dyDescent="0.2">
      <c r="A42" s="311"/>
      <c r="B42" s="349" t="s">
        <v>1274</v>
      </c>
      <c r="C42" s="350" t="s">
        <v>86</v>
      </c>
      <c r="D42" s="351" t="s">
        <v>85</v>
      </c>
      <c r="E42" s="352" t="s">
        <v>1275</v>
      </c>
      <c r="F42" s="353" t="s">
        <v>708</v>
      </c>
      <c r="G42" s="336">
        <v>15.36</v>
      </c>
      <c r="H42" s="337">
        <v>0.05</v>
      </c>
      <c r="I42" s="336">
        <f t="shared" si="2"/>
        <v>16.128</v>
      </c>
      <c r="J42" s="338">
        <f t="shared" si="1"/>
        <v>73</v>
      </c>
      <c r="K42" s="354" t="s">
        <v>237</v>
      </c>
      <c r="L42" s="355">
        <v>1</v>
      </c>
      <c r="M42" s="352" t="s">
        <v>1192</v>
      </c>
      <c r="N42" s="355">
        <v>3926909790</v>
      </c>
      <c r="O42" s="354" t="s">
        <v>646</v>
      </c>
      <c r="P42" s="355">
        <v>400</v>
      </c>
      <c r="Q42" s="356" t="s">
        <v>1276</v>
      </c>
      <c r="R42" s="357"/>
      <c r="S42" s="354" t="s">
        <v>1161</v>
      </c>
      <c r="T42" s="399"/>
      <c r="U42" s="359">
        <v>8717332206605</v>
      </c>
    </row>
    <row r="43" spans="1:21" x14ac:dyDescent="0.2">
      <c r="A43" s="311"/>
      <c r="B43" s="331" t="s">
        <v>1277</v>
      </c>
      <c r="C43" s="332" t="s">
        <v>89</v>
      </c>
      <c r="D43" s="333" t="s">
        <v>88</v>
      </c>
      <c r="E43" s="334" t="s">
        <v>1278</v>
      </c>
      <c r="F43" s="335" t="s">
        <v>708</v>
      </c>
      <c r="G43" s="336">
        <v>76.81</v>
      </c>
      <c r="H43" s="337">
        <v>0.05</v>
      </c>
      <c r="I43" s="336">
        <f t="shared" si="2"/>
        <v>80.650500000000008</v>
      </c>
      <c r="J43" s="338">
        <f t="shared" si="1"/>
        <v>363</v>
      </c>
      <c r="K43" s="339" t="s">
        <v>237</v>
      </c>
      <c r="L43" s="339" t="s">
        <v>3</v>
      </c>
      <c r="M43" s="334" t="s">
        <v>1192</v>
      </c>
      <c r="N43" s="340">
        <v>7326909890</v>
      </c>
      <c r="O43" s="400" t="s">
        <v>646</v>
      </c>
      <c r="P43" s="340">
        <v>15</v>
      </c>
      <c r="Q43" s="341" t="s">
        <v>1279</v>
      </c>
      <c r="R43" s="342"/>
      <c r="S43" s="339" t="s">
        <v>1161</v>
      </c>
      <c r="T43" s="397"/>
      <c r="U43" s="344">
        <v>8717332206766</v>
      </c>
    </row>
    <row r="44" spans="1:21" x14ac:dyDescent="0.2">
      <c r="A44" s="311"/>
      <c r="B44" s="321" t="s">
        <v>1280</v>
      </c>
      <c r="C44" s="324"/>
      <c r="D44" s="385" t="s">
        <v>1205</v>
      </c>
      <c r="E44" s="324"/>
      <c r="F44" s="325"/>
      <c r="G44" s="370" t="s">
        <v>1205</v>
      </c>
      <c r="H44" s="327" t="str">
        <f>IFERROR(VLOOKUP(#REF!,'[8]Fire EN 54'!$I$6:$N$999,6,FALSE),"")</f>
        <v/>
      </c>
      <c r="I44" s="327"/>
      <c r="J44" s="327"/>
      <c r="K44" s="324"/>
      <c r="L44" s="324"/>
      <c r="M44" s="324" t="s">
        <v>1205</v>
      </c>
      <c r="N44" s="324"/>
      <c r="O44" s="324"/>
      <c r="P44" s="386"/>
      <c r="Q44" s="387" t="s">
        <v>1205</v>
      </c>
      <c r="R44" s="388"/>
      <c r="S44" s="329"/>
      <c r="T44" s="389"/>
      <c r="U44" s="330"/>
    </row>
    <row r="45" spans="1:21" x14ac:dyDescent="0.2">
      <c r="A45" s="311"/>
      <c r="B45" s="331" t="s">
        <v>1281</v>
      </c>
      <c r="C45" s="332" t="s">
        <v>92</v>
      </c>
      <c r="D45" s="333" t="s">
        <v>91</v>
      </c>
      <c r="E45" s="334" t="s">
        <v>1282</v>
      </c>
      <c r="F45" s="335" t="s">
        <v>708</v>
      </c>
      <c r="G45" s="336">
        <v>384.01</v>
      </c>
      <c r="H45" s="337">
        <v>0.05</v>
      </c>
      <c r="I45" s="336">
        <f t="shared" ref="I45:I53" si="3">G45*(100%+H45)</f>
        <v>403.21050000000002</v>
      </c>
      <c r="J45" s="338">
        <f t="shared" si="1"/>
        <v>1814</v>
      </c>
      <c r="K45" s="339" t="s">
        <v>237</v>
      </c>
      <c r="L45" s="340">
        <v>1</v>
      </c>
      <c r="M45" s="334" t="s">
        <v>1192</v>
      </c>
      <c r="N45" s="340">
        <v>8529904900</v>
      </c>
      <c r="O45" s="339" t="s">
        <v>646</v>
      </c>
      <c r="P45" s="340">
        <v>25</v>
      </c>
      <c r="Q45" s="341" t="s">
        <v>1283</v>
      </c>
      <c r="R45" s="342"/>
      <c r="S45" s="339" t="s">
        <v>1161</v>
      </c>
      <c r="T45" s="343"/>
      <c r="U45" s="344">
        <v>8717332206087</v>
      </c>
    </row>
    <row r="46" spans="1:21" x14ac:dyDescent="0.2">
      <c r="A46" s="311"/>
      <c r="B46" s="331" t="s">
        <v>1284</v>
      </c>
      <c r="C46" s="332" t="s">
        <v>95</v>
      </c>
      <c r="D46" s="333" t="s">
        <v>94</v>
      </c>
      <c r="E46" s="334" t="s">
        <v>1285</v>
      </c>
      <c r="F46" s="335" t="s">
        <v>708</v>
      </c>
      <c r="G46" s="336">
        <v>576.01</v>
      </c>
      <c r="H46" s="337">
        <v>0.05</v>
      </c>
      <c r="I46" s="336">
        <f t="shared" si="3"/>
        <v>604.81050000000005</v>
      </c>
      <c r="J46" s="338">
        <f t="shared" si="1"/>
        <v>2722</v>
      </c>
      <c r="K46" s="339" t="s">
        <v>237</v>
      </c>
      <c r="L46" s="340">
        <v>1</v>
      </c>
      <c r="M46" s="334" t="s">
        <v>1192</v>
      </c>
      <c r="N46" s="340">
        <v>8529904900</v>
      </c>
      <c r="O46" s="339" t="s">
        <v>646</v>
      </c>
      <c r="P46" s="340">
        <v>50</v>
      </c>
      <c r="Q46" s="341" t="s">
        <v>1286</v>
      </c>
      <c r="R46" s="342"/>
      <c r="S46" s="339" t="s">
        <v>1161</v>
      </c>
      <c r="T46" s="343"/>
      <c r="U46" s="345">
        <v>8717332206094</v>
      </c>
    </row>
    <row r="47" spans="1:21" x14ac:dyDescent="0.2">
      <c r="A47" s="311"/>
      <c r="B47" s="349" t="s">
        <v>1287</v>
      </c>
      <c r="C47" s="350" t="s">
        <v>98</v>
      </c>
      <c r="D47" s="351" t="s">
        <v>97</v>
      </c>
      <c r="E47" s="352" t="s">
        <v>1288</v>
      </c>
      <c r="F47" s="353" t="s">
        <v>708</v>
      </c>
      <c r="G47" s="336">
        <v>978.76</v>
      </c>
      <c r="H47" s="337">
        <v>0.05</v>
      </c>
      <c r="I47" s="336">
        <f t="shared" si="3"/>
        <v>1027.6980000000001</v>
      </c>
      <c r="J47" s="338">
        <f t="shared" si="1"/>
        <v>4625</v>
      </c>
      <c r="K47" s="354" t="s">
        <v>237</v>
      </c>
      <c r="L47" s="354" t="s">
        <v>3</v>
      </c>
      <c r="M47" s="352" t="s">
        <v>1192</v>
      </c>
      <c r="N47" s="355">
        <v>8529904900</v>
      </c>
      <c r="O47" s="354" t="s">
        <v>646</v>
      </c>
      <c r="P47" s="355">
        <v>6</v>
      </c>
      <c r="Q47" s="356" t="s">
        <v>1289</v>
      </c>
      <c r="R47" s="357"/>
      <c r="S47" s="354" t="s">
        <v>1161</v>
      </c>
      <c r="T47" s="358"/>
      <c r="U47" s="360">
        <v>8717332206100</v>
      </c>
    </row>
    <row r="48" spans="1:21" x14ac:dyDescent="0.2">
      <c r="A48" s="311"/>
      <c r="B48" s="331" t="s">
        <v>1290</v>
      </c>
      <c r="C48" s="332" t="s">
        <v>101</v>
      </c>
      <c r="D48" s="333" t="s">
        <v>100</v>
      </c>
      <c r="E48" s="334" t="s">
        <v>1291</v>
      </c>
      <c r="F48" s="335" t="s">
        <v>708</v>
      </c>
      <c r="G48" s="336">
        <v>356.59</v>
      </c>
      <c r="H48" s="337">
        <v>0.05</v>
      </c>
      <c r="I48" s="336">
        <f t="shared" si="3"/>
        <v>374.41949999999997</v>
      </c>
      <c r="J48" s="338">
        <f t="shared" si="1"/>
        <v>1685</v>
      </c>
      <c r="K48" s="339" t="s">
        <v>237</v>
      </c>
      <c r="L48" s="339" t="s">
        <v>3</v>
      </c>
      <c r="M48" s="334" t="s">
        <v>1192</v>
      </c>
      <c r="N48" s="340">
        <v>3926909790</v>
      </c>
      <c r="O48" s="339" t="s">
        <v>646</v>
      </c>
      <c r="P48" s="340">
        <v>10</v>
      </c>
      <c r="Q48" s="341" t="s">
        <v>1292</v>
      </c>
      <c r="R48" s="342"/>
      <c r="S48" s="339" t="s">
        <v>1161</v>
      </c>
      <c r="T48" s="343"/>
      <c r="U48" s="345">
        <v>8717332206117</v>
      </c>
    </row>
    <row r="49" spans="1:21" x14ac:dyDescent="0.2">
      <c r="A49" s="311"/>
      <c r="B49" s="331" t="s">
        <v>1293</v>
      </c>
      <c r="C49" s="332" t="s">
        <v>104</v>
      </c>
      <c r="D49" s="333" t="s">
        <v>103</v>
      </c>
      <c r="E49" s="334" t="s">
        <v>1294</v>
      </c>
      <c r="F49" s="335" t="s">
        <v>708</v>
      </c>
      <c r="G49" s="336">
        <v>576.01</v>
      </c>
      <c r="H49" s="337">
        <v>0.05</v>
      </c>
      <c r="I49" s="336">
        <f t="shared" si="3"/>
        <v>604.81050000000005</v>
      </c>
      <c r="J49" s="338">
        <f t="shared" si="1"/>
        <v>2722</v>
      </c>
      <c r="K49" s="339" t="s">
        <v>237</v>
      </c>
      <c r="L49" s="339" t="s">
        <v>3</v>
      </c>
      <c r="M49" s="334" t="s">
        <v>1192</v>
      </c>
      <c r="N49" s="340">
        <v>3926909790</v>
      </c>
      <c r="O49" s="339" t="s">
        <v>646</v>
      </c>
      <c r="P49" s="340">
        <v>8</v>
      </c>
      <c r="Q49" s="341" t="s">
        <v>1295</v>
      </c>
      <c r="R49" s="342"/>
      <c r="S49" s="339" t="s">
        <v>1161</v>
      </c>
      <c r="T49" s="343"/>
      <c r="U49" s="345">
        <v>8717332206124</v>
      </c>
    </row>
    <row r="50" spans="1:21" x14ac:dyDescent="0.2">
      <c r="A50" s="311"/>
      <c r="B50" s="331" t="s">
        <v>1296</v>
      </c>
      <c r="C50" s="332" t="s">
        <v>1297</v>
      </c>
      <c r="D50" s="333" t="s">
        <v>1298</v>
      </c>
      <c r="E50" s="334" t="s">
        <v>1299</v>
      </c>
      <c r="F50" s="335" t="s">
        <v>708</v>
      </c>
      <c r="G50" s="336">
        <v>178.95</v>
      </c>
      <c r="H50" s="337">
        <v>0.05</v>
      </c>
      <c r="I50" s="336">
        <f t="shared" si="3"/>
        <v>187.89750000000001</v>
      </c>
      <c r="J50" s="338">
        <f t="shared" si="1"/>
        <v>846</v>
      </c>
      <c r="K50" s="339" t="s">
        <v>237</v>
      </c>
      <c r="L50" s="339" t="s">
        <v>3</v>
      </c>
      <c r="M50" s="334" t="s">
        <v>1192</v>
      </c>
      <c r="N50" s="340">
        <v>7326909890</v>
      </c>
      <c r="O50" s="400" t="s">
        <v>691</v>
      </c>
      <c r="P50" s="340">
        <v>3</v>
      </c>
      <c r="Q50" s="341" t="s">
        <v>1300</v>
      </c>
      <c r="R50" s="342"/>
      <c r="S50" s="339" t="s">
        <v>1161</v>
      </c>
      <c r="T50" s="343"/>
      <c r="U50" s="344">
        <v>8717332263493</v>
      </c>
    </row>
    <row r="51" spans="1:21" x14ac:dyDescent="0.2">
      <c r="A51" s="311"/>
      <c r="B51" s="361" t="s">
        <v>1301</v>
      </c>
      <c r="C51" s="362" t="s">
        <v>127</v>
      </c>
      <c r="D51" s="363" t="s">
        <v>126</v>
      </c>
      <c r="E51" s="334" t="s">
        <v>1302</v>
      </c>
      <c r="F51" s="335" t="s">
        <v>708</v>
      </c>
      <c r="G51" s="336">
        <v>357.91</v>
      </c>
      <c r="H51" s="337">
        <v>0.05</v>
      </c>
      <c r="I51" s="336">
        <f t="shared" si="3"/>
        <v>375.80550000000005</v>
      </c>
      <c r="J51" s="338">
        <f t="shared" si="1"/>
        <v>1691</v>
      </c>
      <c r="K51" s="364" t="s">
        <v>237</v>
      </c>
      <c r="L51" s="364" t="s">
        <v>3</v>
      </c>
      <c r="M51" s="334" t="s">
        <v>1192</v>
      </c>
      <c r="N51" s="340">
        <v>8302500000</v>
      </c>
      <c r="O51" s="364" t="s">
        <v>691</v>
      </c>
      <c r="P51" s="340">
        <v>2</v>
      </c>
      <c r="Q51" s="341" t="s">
        <v>1303</v>
      </c>
      <c r="R51" s="364"/>
      <c r="S51" s="364" t="s">
        <v>1161</v>
      </c>
      <c r="T51" s="364"/>
      <c r="U51" s="365">
        <v>8717332875252</v>
      </c>
    </row>
    <row r="52" spans="1:21" x14ac:dyDescent="0.2">
      <c r="A52" s="311"/>
      <c r="B52" s="361" t="s">
        <v>1304</v>
      </c>
      <c r="C52" s="362" t="s">
        <v>130</v>
      </c>
      <c r="D52" s="363" t="s">
        <v>129</v>
      </c>
      <c r="E52" s="334" t="s">
        <v>1305</v>
      </c>
      <c r="F52" s="335" t="s">
        <v>708</v>
      </c>
      <c r="G52" s="336">
        <v>640.41999999999996</v>
      </c>
      <c r="H52" s="337">
        <v>0.05</v>
      </c>
      <c r="I52" s="336">
        <f t="shared" si="3"/>
        <v>672.44100000000003</v>
      </c>
      <c r="J52" s="338">
        <f t="shared" si="1"/>
        <v>3026</v>
      </c>
      <c r="K52" s="364" t="s">
        <v>237</v>
      </c>
      <c r="L52" s="364" t="s">
        <v>3</v>
      </c>
      <c r="M52" s="334" t="s">
        <v>1192</v>
      </c>
      <c r="N52" s="340">
        <v>8504409090</v>
      </c>
      <c r="O52" s="364" t="s">
        <v>1306</v>
      </c>
      <c r="P52" s="364">
        <v>25</v>
      </c>
      <c r="Q52" s="398" t="s">
        <v>1307</v>
      </c>
      <c r="R52" s="364"/>
      <c r="S52" s="364" t="s">
        <v>1161</v>
      </c>
      <c r="T52" s="364"/>
      <c r="U52" s="365">
        <v>8717332871018</v>
      </c>
    </row>
    <row r="53" spans="1:21" x14ac:dyDescent="0.2">
      <c r="A53" s="311"/>
      <c r="B53" s="361" t="s">
        <v>1308</v>
      </c>
      <c r="C53" s="362" t="s">
        <v>133</v>
      </c>
      <c r="D53" s="363" t="s">
        <v>132</v>
      </c>
      <c r="E53" s="334" t="s">
        <v>1309</v>
      </c>
      <c r="F53" s="335" t="s">
        <v>708</v>
      </c>
      <c r="G53" s="336">
        <v>889.83</v>
      </c>
      <c r="H53" s="337">
        <v>0.05</v>
      </c>
      <c r="I53" s="336">
        <f t="shared" si="3"/>
        <v>934.32150000000013</v>
      </c>
      <c r="J53" s="338">
        <f t="shared" si="1"/>
        <v>4204</v>
      </c>
      <c r="K53" s="364" t="s">
        <v>237</v>
      </c>
      <c r="L53" s="364" t="s">
        <v>3</v>
      </c>
      <c r="M53" s="334" t="s">
        <v>1192</v>
      </c>
      <c r="N53" s="340">
        <v>8504409090</v>
      </c>
      <c r="O53" s="364" t="s">
        <v>1306</v>
      </c>
      <c r="P53" s="364">
        <v>4</v>
      </c>
      <c r="Q53" s="398" t="s">
        <v>1307</v>
      </c>
      <c r="R53" s="364"/>
      <c r="S53" s="364" t="s">
        <v>1161</v>
      </c>
      <c r="T53" s="364"/>
      <c r="U53" s="365">
        <v>8717332871032</v>
      </c>
    </row>
    <row r="54" spans="1:21" x14ac:dyDescent="0.2">
      <c r="A54" s="311"/>
      <c r="B54" s="321" t="s">
        <v>1310</v>
      </c>
      <c r="C54" s="324"/>
      <c r="D54" s="385" t="s">
        <v>1205</v>
      </c>
      <c r="E54" s="324"/>
      <c r="F54" s="325"/>
      <c r="G54" s="370" t="s">
        <v>1205</v>
      </c>
      <c r="H54" s="327" t="str">
        <f>IFERROR(VLOOKUP(#REF!,'[8]Fire EN 54'!$I$6:$N$999,6,FALSE),"")</f>
        <v/>
      </c>
      <c r="I54" s="327"/>
      <c r="J54" s="327"/>
      <c r="K54" s="324"/>
      <c r="L54" s="324"/>
      <c r="M54" s="324" t="s">
        <v>1205</v>
      </c>
      <c r="N54" s="324"/>
      <c r="O54" s="324"/>
      <c r="P54" s="324"/>
      <c r="Q54" s="401" t="s">
        <v>1205</v>
      </c>
      <c r="R54" s="388"/>
      <c r="S54" s="329"/>
      <c r="T54" s="389"/>
      <c r="U54" s="330"/>
    </row>
    <row r="55" spans="1:21" x14ac:dyDescent="0.2">
      <c r="A55" s="311"/>
      <c r="B55" s="331" t="s">
        <v>1311</v>
      </c>
      <c r="C55" s="332" t="s">
        <v>698</v>
      </c>
      <c r="D55" s="333" t="s">
        <v>106</v>
      </c>
      <c r="E55" s="334" t="s">
        <v>1312</v>
      </c>
      <c r="F55" s="335" t="s">
        <v>708</v>
      </c>
      <c r="G55" s="336">
        <v>376.33</v>
      </c>
      <c r="H55" s="337">
        <v>0.05</v>
      </c>
      <c r="I55" s="336">
        <f t="shared" ref="I55:I62" si="4">G55*(100%+H55)</f>
        <v>395.1465</v>
      </c>
      <c r="J55" s="338">
        <f t="shared" si="1"/>
        <v>1778</v>
      </c>
      <c r="K55" s="339" t="s">
        <v>237</v>
      </c>
      <c r="L55" s="340">
        <v>1</v>
      </c>
      <c r="M55" s="334" t="s">
        <v>856</v>
      </c>
      <c r="N55" s="340">
        <v>8504403090</v>
      </c>
      <c r="O55" s="339" t="s">
        <v>646</v>
      </c>
      <c r="P55" s="340">
        <v>50</v>
      </c>
      <c r="Q55" s="341" t="s">
        <v>1313</v>
      </c>
      <c r="R55" s="342"/>
      <c r="S55" s="339" t="s">
        <v>1161</v>
      </c>
      <c r="T55" s="343"/>
      <c r="U55" s="345">
        <v>8717332206582</v>
      </c>
    </row>
    <row r="56" spans="1:21" x14ac:dyDescent="0.2">
      <c r="A56" s="311"/>
      <c r="B56" s="331" t="s">
        <v>1314</v>
      </c>
      <c r="C56" s="332" t="s">
        <v>109</v>
      </c>
      <c r="D56" s="333" t="s">
        <v>108</v>
      </c>
      <c r="E56" s="334" t="s">
        <v>1315</v>
      </c>
      <c r="F56" s="335" t="s">
        <v>708</v>
      </c>
      <c r="G56" s="336">
        <v>19.2</v>
      </c>
      <c r="H56" s="337">
        <v>0.05</v>
      </c>
      <c r="I56" s="336">
        <f t="shared" si="4"/>
        <v>20.16</v>
      </c>
      <c r="J56" s="338">
        <f t="shared" si="1"/>
        <v>91</v>
      </c>
      <c r="K56" s="339" t="s">
        <v>237</v>
      </c>
      <c r="L56" s="339" t="s">
        <v>3</v>
      </c>
      <c r="M56" s="334" t="s">
        <v>1192</v>
      </c>
      <c r="N56" s="340">
        <v>8544429090</v>
      </c>
      <c r="O56" s="339" t="s">
        <v>646</v>
      </c>
      <c r="P56" s="340">
        <v>125</v>
      </c>
      <c r="Q56" s="341" t="s">
        <v>1316</v>
      </c>
      <c r="R56" s="342"/>
      <c r="S56" s="339" t="s">
        <v>1161</v>
      </c>
      <c r="T56" s="343"/>
      <c r="U56" s="345">
        <v>8717332206520</v>
      </c>
    </row>
    <row r="57" spans="1:21" x14ac:dyDescent="0.2">
      <c r="A57" s="311"/>
      <c r="B57" s="331" t="s">
        <v>1317</v>
      </c>
      <c r="C57" s="332" t="s">
        <v>112</v>
      </c>
      <c r="D57" s="333" t="s">
        <v>111</v>
      </c>
      <c r="E57" s="334" t="s">
        <v>1318</v>
      </c>
      <c r="F57" s="335" t="s">
        <v>708</v>
      </c>
      <c r="G57" s="336">
        <v>84.48</v>
      </c>
      <c r="H57" s="337">
        <v>0.05</v>
      </c>
      <c r="I57" s="336">
        <f t="shared" si="4"/>
        <v>88.704000000000008</v>
      </c>
      <c r="J57" s="338">
        <f t="shared" si="1"/>
        <v>399</v>
      </c>
      <c r="K57" s="339" t="s">
        <v>237</v>
      </c>
      <c r="L57" s="339" t="s">
        <v>3</v>
      </c>
      <c r="M57" s="334" t="s">
        <v>1192</v>
      </c>
      <c r="N57" s="340">
        <v>3926909790</v>
      </c>
      <c r="O57" s="339" t="s">
        <v>646</v>
      </c>
      <c r="P57" s="340">
        <v>8</v>
      </c>
      <c r="Q57" s="341" t="s">
        <v>1319</v>
      </c>
      <c r="R57" s="342"/>
      <c r="S57" s="339" t="s">
        <v>1161</v>
      </c>
      <c r="T57" s="343"/>
      <c r="U57" s="402">
        <v>8717332342655</v>
      </c>
    </row>
    <row r="58" spans="1:21" x14ac:dyDescent="0.2">
      <c r="A58" s="311"/>
      <c r="B58" s="331" t="s">
        <v>1320</v>
      </c>
      <c r="C58" s="332" t="s">
        <v>115</v>
      </c>
      <c r="D58" s="333" t="s">
        <v>114</v>
      </c>
      <c r="E58" s="334" t="s">
        <v>1321</v>
      </c>
      <c r="F58" s="335" t="s">
        <v>708</v>
      </c>
      <c r="G58" s="336">
        <v>107.53</v>
      </c>
      <c r="H58" s="337">
        <v>0.05</v>
      </c>
      <c r="I58" s="336">
        <f t="shared" si="4"/>
        <v>112.90650000000001</v>
      </c>
      <c r="J58" s="338">
        <f t="shared" si="1"/>
        <v>508</v>
      </c>
      <c r="K58" s="339" t="s">
        <v>237</v>
      </c>
      <c r="L58" s="340">
        <v>1</v>
      </c>
      <c r="M58" s="334" t="s">
        <v>1192</v>
      </c>
      <c r="N58" s="340">
        <v>3926909790</v>
      </c>
      <c r="O58" s="339" t="s">
        <v>646</v>
      </c>
      <c r="P58" s="340">
        <v>80</v>
      </c>
      <c r="Q58" s="341" t="s">
        <v>1322</v>
      </c>
      <c r="R58" s="342"/>
      <c r="S58" s="339" t="s">
        <v>1161</v>
      </c>
      <c r="T58" s="343"/>
      <c r="U58" s="402">
        <v>8717332342679</v>
      </c>
    </row>
    <row r="59" spans="1:21" s="406" customFormat="1" x14ac:dyDescent="0.2">
      <c r="A59" s="311"/>
      <c r="B59" s="349">
        <v>705000398453</v>
      </c>
      <c r="C59" s="350" t="s">
        <v>1323</v>
      </c>
      <c r="D59" s="351" t="s">
        <v>1324</v>
      </c>
      <c r="E59" s="352" t="s">
        <v>1325</v>
      </c>
      <c r="F59" s="353" t="s">
        <v>708</v>
      </c>
      <c r="G59" s="403">
        <v>518.92999999999995</v>
      </c>
      <c r="H59" s="337">
        <v>0.05</v>
      </c>
      <c r="I59" s="336">
        <f t="shared" si="4"/>
        <v>544.87649999999996</v>
      </c>
      <c r="J59" s="338">
        <f t="shared" si="1"/>
        <v>2452</v>
      </c>
      <c r="K59" s="354" t="s">
        <v>237</v>
      </c>
      <c r="L59" s="355"/>
      <c r="M59" s="352" t="s">
        <v>1192</v>
      </c>
      <c r="N59" s="355">
        <v>85044055</v>
      </c>
      <c r="O59" s="354" t="s">
        <v>1326</v>
      </c>
      <c r="P59" s="355"/>
      <c r="Q59" s="356">
        <v>11</v>
      </c>
      <c r="R59" s="404"/>
      <c r="S59" s="354" t="s">
        <v>1161</v>
      </c>
      <c r="T59" s="358"/>
      <c r="U59" s="405">
        <v>4060039146991</v>
      </c>
    </row>
    <row r="60" spans="1:21" x14ac:dyDescent="0.2">
      <c r="A60" s="311"/>
      <c r="B60" s="331" t="s">
        <v>1327</v>
      </c>
      <c r="C60" s="332" t="s">
        <v>1328</v>
      </c>
      <c r="D60" s="333" t="s">
        <v>1329</v>
      </c>
      <c r="E60" s="334" t="s">
        <v>1330</v>
      </c>
      <c r="F60" s="335" t="s">
        <v>708</v>
      </c>
      <c r="G60" s="336">
        <v>1044.5</v>
      </c>
      <c r="H60" s="337">
        <v>0.05</v>
      </c>
      <c r="I60" s="336">
        <f t="shared" si="4"/>
        <v>1096.7250000000001</v>
      </c>
      <c r="J60" s="338">
        <f t="shared" si="1"/>
        <v>4935</v>
      </c>
      <c r="K60" s="339" t="s">
        <v>237</v>
      </c>
      <c r="L60" s="339" t="s">
        <v>34</v>
      </c>
      <c r="M60" s="334" t="s">
        <v>1192</v>
      </c>
      <c r="N60" s="340">
        <v>8504900500</v>
      </c>
      <c r="O60" s="339" t="s">
        <v>1331</v>
      </c>
      <c r="P60" s="340">
        <v>40</v>
      </c>
      <c r="Q60" s="341" t="s">
        <v>1332</v>
      </c>
      <c r="R60" s="393"/>
      <c r="S60" s="339" t="s">
        <v>1333</v>
      </c>
      <c r="T60" s="397"/>
      <c r="U60" s="344">
        <v>8717332206674</v>
      </c>
    </row>
    <row r="61" spans="1:21" x14ac:dyDescent="0.2">
      <c r="A61" s="311"/>
      <c r="B61" s="331" t="s">
        <v>1334</v>
      </c>
      <c r="C61" s="331" t="s">
        <v>1335</v>
      </c>
      <c r="D61" s="333" t="s">
        <v>1336</v>
      </c>
      <c r="E61" s="361" t="s">
        <v>1337</v>
      </c>
      <c r="F61" s="335" t="s">
        <v>708</v>
      </c>
      <c r="G61" s="336">
        <v>107.37</v>
      </c>
      <c r="H61" s="337">
        <v>0.05</v>
      </c>
      <c r="I61" s="336">
        <f t="shared" si="4"/>
        <v>112.73850000000002</v>
      </c>
      <c r="J61" s="338">
        <f t="shared" si="1"/>
        <v>507</v>
      </c>
      <c r="K61" s="397" t="s">
        <v>237</v>
      </c>
      <c r="L61" s="397" t="s">
        <v>3</v>
      </c>
      <c r="M61" s="361" t="s">
        <v>1192</v>
      </c>
      <c r="N61" s="340">
        <v>8531900000</v>
      </c>
      <c r="O61" s="397" t="s">
        <v>646</v>
      </c>
      <c r="P61" s="397">
        <v>54</v>
      </c>
      <c r="Q61" s="407" t="s">
        <v>1184</v>
      </c>
      <c r="R61" s="408"/>
      <c r="S61" s="397" t="s">
        <v>1161</v>
      </c>
      <c r="T61" s="397"/>
      <c r="U61" s="344">
        <v>8717332325597</v>
      </c>
    </row>
    <row r="62" spans="1:21" x14ac:dyDescent="0.2">
      <c r="A62" s="311"/>
      <c r="B62" s="331" t="s">
        <v>1338</v>
      </c>
      <c r="C62" s="409" t="s">
        <v>1339</v>
      </c>
      <c r="D62" s="363" t="s">
        <v>1340</v>
      </c>
      <c r="E62" s="410" t="s">
        <v>1341</v>
      </c>
      <c r="F62" s="335" t="s">
        <v>708</v>
      </c>
      <c r="G62" s="336">
        <v>155.1</v>
      </c>
      <c r="H62" s="337">
        <v>0.05</v>
      </c>
      <c r="I62" s="336">
        <f t="shared" si="4"/>
        <v>162.85499999999999</v>
      </c>
      <c r="J62" s="338">
        <f t="shared" si="1"/>
        <v>733</v>
      </c>
      <c r="K62" s="411" t="s">
        <v>237</v>
      </c>
      <c r="L62" s="411" t="s">
        <v>3</v>
      </c>
      <c r="M62" s="410" t="s">
        <v>850</v>
      </c>
      <c r="N62" s="340">
        <v>8531900000</v>
      </c>
      <c r="O62" s="411" t="s">
        <v>646</v>
      </c>
      <c r="P62" s="412">
        <v>5</v>
      </c>
      <c r="Q62" s="398" t="s">
        <v>1167</v>
      </c>
      <c r="R62" s="411"/>
      <c r="S62" s="411"/>
      <c r="T62" s="411"/>
      <c r="U62" s="344">
        <v>8717332754281</v>
      </c>
    </row>
    <row r="63" spans="1:21" x14ac:dyDescent="0.2">
      <c r="A63" s="311"/>
      <c r="B63" s="321" t="s">
        <v>1342</v>
      </c>
      <c r="C63" s="324"/>
      <c r="D63" s="385" t="s">
        <v>1205</v>
      </c>
      <c r="E63" s="324"/>
      <c r="F63" s="325"/>
      <c r="G63" s="370" t="s">
        <v>1205</v>
      </c>
      <c r="H63" s="327"/>
      <c r="I63" s="327"/>
      <c r="J63" s="327"/>
      <c r="K63" s="324"/>
      <c r="L63" s="324"/>
      <c r="M63" s="324" t="s">
        <v>1205</v>
      </c>
      <c r="N63" s="324"/>
      <c r="O63" s="386"/>
      <c r="P63" s="386"/>
      <c r="Q63" s="387" t="s">
        <v>1205</v>
      </c>
      <c r="R63" s="388"/>
      <c r="S63" s="329"/>
      <c r="T63" s="389"/>
      <c r="U63" s="330"/>
    </row>
    <row r="64" spans="1:21" x14ac:dyDescent="0.2">
      <c r="A64" s="311"/>
      <c r="B64" s="331" t="s">
        <v>1343</v>
      </c>
      <c r="C64" s="332" t="s">
        <v>118</v>
      </c>
      <c r="D64" s="333" t="s">
        <v>117</v>
      </c>
      <c r="E64" s="334" t="s">
        <v>1344</v>
      </c>
      <c r="F64" s="335" t="s">
        <v>708</v>
      </c>
      <c r="G64" s="336">
        <v>24.96</v>
      </c>
      <c r="H64" s="337">
        <v>0.05</v>
      </c>
      <c r="I64" s="336">
        <f>G64*(100%+H64)</f>
        <v>26.208000000000002</v>
      </c>
      <c r="J64" s="338">
        <f t="shared" si="1"/>
        <v>118</v>
      </c>
      <c r="K64" s="339" t="s">
        <v>237</v>
      </c>
      <c r="L64" s="340">
        <v>1</v>
      </c>
      <c r="M64" s="334" t="s">
        <v>1192</v>
      </c>
      <c r="N64" s="340">
        <v>8544429090</v>
      </c>
      <c r="O64" s="339" t="s">
        <v>646</v>
      </c>
      <c r="P64" s="340">
        <v>300</v>
      </c>
      <c r="Q64" s="341" t="s">
        <v>1316</v>
      </c>
      <c r="R64" s="342"/>
      <c r="S64" s="339" t="s">
        <v>1161</v>
      </c>
      <c r="T64" s="343"/>
      <c r="U64" s="344">
        <v>8717332206537</v>
      </c>
    </row>
    <row r="65" spans="1:21" x14ac:dyDescent="0.2">
      <c r="A65" s="311"/>
      <c r="B65" s="331" t="s">
        <v>1345</v>
      </c>
      <c r="C65" s="332" t="s">
        <v>1346</v>
      </c>
      <c r="D65" s="333" t="s">
        <v>1347</v>
      </c>
      <c r="E65" s="334" t="s">
        <v>1348</v>
      </c>
      <c r="F65" s="335" t="s">
        <v>708</v>
      </c>
      <c r="G65" s="336">
        <v>153.6</v>
      </c>
      <c r="H65" s="337">
        <v>0.05</v>
      </c>
      <c r="I65" s="336">
        <f>G65*(100%+H65)</f>
        <v>161.28</v>
      </c>
      <c r="J65" s="338">
        <f t="shared" si="1"/>
        <v>726</v>
      </c>
      <c r="K65" s="339" t="s">
        <v>237</v>
      </c>
      <c r="L65" s="339" t="s">
        <v>3</v>
      </c>
      <c r="M65" s="334" t="s">
        <v>1192</v>
      </c>
      <c r="N65" s="340">
        <v>8537109199</v>
      </c>
      <c r="O65" s="339" t="s">
        <v>646</v>
      </c>
      <c r="P65" s="340">
        <v>30</v>
      </c>
      <c r="Q65" s="341" t="s">
        <v>1349</v>
      </c>
      <c r="R65" s="342"/>
      <c r="S65" s="339" t="s">
        <v>1161</v>
      </c>
      <c r="T65" s="343"/>
      <c r="U65" s="344">
        <v>8717332206551</v>
      </c>
    </row>
    <row r="66" spans="1:21" x14ac:dyDescent="0.2">
      <c r="A66" s="311"/>
      <c r="B66" s="379" t="s">
        <v>1350</v>
      </c>
      <c r="C66" s="380" t="s">
        <v>1014</v>
      </c>
      <c r="D66" s="381" t="s">
        <v>1016</v>
      </c>
      <c r="E66" s="352" t="s">
        <v>1351</v>
      </c>
      <c r="F66" s="353" t="s">
        <v>708</v>
      </c>
      <c r="G66" s="336">
        <v>64.89</v>
      </c>
      <c r="H66" s="337">
        <v>0.05</v>
      </c>
      <c r="I66" s="336">
        <f>G66*(100%+H66)</f>
        <v>68.134500000000003</v>
      </c>
      <c r="J66" s="338">
        <f t="shared" si="1"/>
        <v>307</v>
      </c>
      <c r="K66" s="354" t="s">
        <v>1208</v>
      </c>
      <c r="L66" s="355" t="s">
        <v>3</v>
      </c>
      <c r="M66" s="352" t="s">
        <v>1192</v>
      </c>
      <c r="N66" s="355">
        <v>8544429090</v>
      </c>
      <c r="O66" s="383" t="s">
        <v>645</v>
      </c>
      <c r="P66" s="355">
        <v>10</v>
      </c>
      <c r="Q66" s="356">
        <v>0.64200000000000002</v>
      </c>
      <c r="R66" s="383"/>
      <c r="S66" s="383" t="s">
        <v>1161</v>
      </c>
      <c r="T66" s="358"/>
      <c r="U66" s="384">
        <v>4060039022608</v>
      </c>
    </row>
    <row r="67" spans="1:21" x14ac:dyDescent="0.2">
      <c r="A67" s="311"/>
      <c r="B67" s="379" t="s">
        <v>1352</v>
      </c>
      <c r="C67" s="380" t="s">
        <v>1015</v>
      </c>
      <c r="D67" s="381" t="s">
        <v>1017</v>
      </c>
      <c r="E67" s="352" t="s">
        <v>1353</v>
      </c>
      <c r="F67" s="353" t="s">
        <v>708</v>
      </c>
      <c r="G67" s="336">
        <v>38.93</v>
      </c>
      <c r="H67" s="337">
        <v>0.05</v>
      </c>
      <c r="I67" s="336">
        <f>G67*(100%+H67)</f>
        <v>40.8765</v>
      </c>
      <c r="J67" s="338">
        <f t="shared" si="1"/>
        <v>184</v>
      </c>
      <c r="K67" s="354" t="s">
        <v>1208</v>
      </c>
      <c r="L67" s="355" t="s">
        <v>3</v>
      </c>
      <c r="M67" s="352" t="s">
        <v>1192</v>
      </c>
      <c r="N67" s="355">
        <v>8544429090</v>
      </c>
      <c r="O67" s="383" t="s">
        <v>645</v>
      </c>
      <c r="P67" s="355">
        <v>10</v>
      </c>
      <c r="Q67" s="356">
        <v>0.25800000000000001</v>
      </c>
      <c r="R67" s="383"/>
      <c r="S67" s="383" t="s">
        <v>1161</v>
      </c>
      <c r="T67" s="358"/>
      <c r="U67" s="384">
        <v>4060039022615</v>
      </c>
    </row>
    <row r="68" spans="1:21" x14ac:dyDescent="0.2">
      <c r="A68" s="311"/>
      <c r="B68" s="321" t="s">
        <v>1354</v>
      </c>
      <c r="C68" s="324"/>
      <c r="D68" s="385"/>
      <c r="E68" s="324"/>
      <c r="F68" s="325"/>
      <c r="G68" s="370" t="s">
        <v>1205</v>
      </c>
      <c r="H68" s="327"/>
      <c r="I68" s="327"/>
      <c r="J68" s="327"/>
      <c r="K68" s="324"/>
      <c r="L68" s="324"/>
      <c r="M68" s="324" t="s">
        <v>1205</v>
      </c>
      <c r="N68" s="324"/>
      <c r="O68" s="386"/>
      <c r="P68" s="386"/>
      <c r="Q68" s="387" t="s">
        <v>1205</v>
      </c>
      <c r="R68" s="388"/>
      <c r="S68" s="329"/>
      <c r="T68" s="389"/>
      <c r="U68" s="330"/>
    </row>
    <row r="69" spans="1:21" x14ac:dyDescent="0.2">
      <c r="A69" s="311"/>
      <c r="B69" s="331" t="s">
        <v>1355</v>
      </c>
      <c r="C69" s="332" t="s">
        <v>1356</v>
      </c>
      <c r="D69" s="333" t="s">
        <v>1357</v>
      </c>
      <c r="E69" s="334" t="s">
        <v>1358</v>
      </c>
      <c r="F69" s="335" t="s">
        <v>708</v>
      </c>
      <c r="G69" s="336">
        <v>513.83000000000004</v>
      </c>
      <c r="H69" s="337">
        <v>0.05</v>
      </c>
      <c r="I69" s="336">
        <f>G69*(100%+H69)</f>
        <v>539.52150000000006</v>
      </c>
      <c r="J69" s="338">
        <f t="shared" si="1"/>
        <v>2428</v>
      </c>
      <c r="K69" s="339" t="s">
        <v>237</v>
      </c>
      <c r="L69" s="339" t="s">
        <v>3</v>
      </c>
      <c r="M69" s="334" t="s">
        <v>848</v>
      </c>
      <c r="N69" s="340">
        <v>8537109199</v>
      </c>
      <c r="O69" s="339" t="s">
        <v>691</v>
      </c>
      <c r="P69" s="340">
        <v>0</v>
      </c>
      <c r="Q69" s="341" t="s">
        <v>1359</v>
      </c>
      <c r="R69" s="413"/>
      <c r="S69" s="339" t="s">
        <v>1161</v>
      </c>
      <c r="T69" s="414" t="s">
        <v>1360</v>
      </c>
      <c r="U69" s="345">
        <v>8717332004584</v>
      </c>
    </row>
    <row r="70" spans="1:21" ht="16.5" x14ac:dyDescent="0.2">
      <c r="A70" s="311"/>
      <c r="B70" s="331">
        <v>8717332915347</v>
      </c>
      <c r="C70" s="332" t="s">
        <v>1361</v>
      </c>
      <c r="D70" s="333" t="s">
        <v>1362</v>
      </c>
      <c r="E70" s="334" t="s">
        <v>1363</v>
      </c>
      <c r="F70" s="335" t="s">
        <v>708</v>
      </c>
      <c r="G70" s="336">
        <v>314.14</v>
      </c>
      <c r="H70" s="337">
        <v>0.05</v>
      </c>
      <c r="I70" s="336">
        <f>G70*(100%+H70)</f>
        <v>329.84699999999998</v>
      </c>
      <c r="J70" s="338">
        <f t="shared" si="1"/>
        <v>1484</v>
      </c>
      <c r="K70" s="339" t="s">
        <v>237</v>
      </c>
      <c r="L70" s="339" t="s">
        <v>3</v>
      </c>
      <c r="M70" s="334" t="s">
        <v>1364</v>
      </c>
      <c r="N70" s="340">
        <v>8538909189</v>
      </c>
      <c r="O70" s="339" t="s">
        <v>691</v>
      </c>
      <c r="P70" s="340">
        <v>30</v>
      </c>
      <c r="Q70" s="341" t="s">
        <v>1365</v>
      </c>
      <c r="R70" s="413"/>
      <c r="S70" s="339" t="s">
        <v>1161</v>
      </c>
      <c r="T70" s="414"/>
      <c r="U70" s="345">
        <v>8717332915347</v>
      </c>
    </row>
    <row r="71" spans="1:21" x14ac:dyDescent="0.2">
      <c r="A71" s="311"/>
      <c r="B71" s="331" t="s">
        <v>1366</v>
      </c>
      <c r="C71" s="332" t="s">
        <v>1367</v>
      </c>
      <c r="D71" s="333" t="s">
        <v>1368</v>
      </c>
      <c r="E71" s="334" t="s">
        <v>1369</v>
      </c>
      <c r="F71" s="335" t="s">
        <v>708</v>
      </c>
      <c r="G71" s="336">
        <v>77.55</v>
      </c>
      <c r="H71" s="337">
        <v>0.05</v>
      </c>
      <c r="I71" s="336">
        <f>G71*(100%+H71)</f>
        <v>81.427499999999995</v>
      </c>
      <c r="J71" s="338">
        <f t="shared" si="1"/>
        <v>366</v>
      </c>
      <c r="K71" s="339" t="s">
        <v>237</v>
      </c>
      <c r="L71" s="339" t="s">
        <v>237</v>
      </c>
      <c r="M71" s="334" t="s">
        <v>1192</v>
      </c>
      <c r="N71" s="340">
        <v>3919908099</v>
      </c>
      <c r="O71" s="339" t="s">
        <v>691</v>
      </c>
      <c r="P71" s="340">
        <v>0</v>
      </c>
      <c r="Q71" s="341" t="s">
        <v>1370</v>
      </c>
      <c r="R71" s="413"/>
      <c r="S71" s="339" t="s">
        <v>1161</v>
      </c>
      <c r="T71" s="414"/>
      <c r="U71" s="345">
        <v>8717332019816</v>
      </c>
    </row>
    <row r="72" spans="1:21" x14ac:dyDescent="0.2">
      <c r="A72" s="311"/>
      <c r="B72" s="331">
        <v>8531901000</v>
      </c>
      <c r="C72" s="332" t="s">
        <v>1371</v>
      </c>
      <c r="D72" s="333" t="s">
        <v>1372</v>
      </c>
      <c r="E72" s="334" t="s">
        <v>1373</v>
      </c>
      <c r="F72" s="335" t="s">
        <v>708</v>
      </c>
      <c r="G72" s="336">
        <v>314.14</v>
      </c>
      <c r="H72" s="337">
        <v>0.05</v>
      </c>
      <c r="I72" s="336">
        <f>G72*(100%+H72)</f>
        <v>329.84699999999998</v>
      </c>
      <c r="J72" s="338">
        <f t="shared" ref="J72:J73" si="5">ROUND(ROUND(I72*4.5,2),0)</f>
        <v>1484</v>
      </c>
      <c r="K72" s="339" t="s">
        <v>237</v>
      </c>
      <c r="L72" s="339" t="s">
        <v>237</v>
      </c>
      <c r="M72" s="334" t="s">
        <v>1364</v>
      </c>
      <c r="N72" s="340">
        <v>8531209590</v>
      </c>
      <c r="O72" s="339" t="s">
        <v>646</v>
      </c>
      <c r="P72" s="340">
        <v>0</v>
      </c>
      <c r="Q72" s="341" t="s">
        <v>1374</v>
      </c>
      <c r="R72" s="413"/>
      <c r="S72" s="339" t="s">
        <v>1161</v>
      </c>
      <c r="T72" s="414"/>
      <c r="U72" s="345">
        <v>8717332915330</v>
      </c>
    </row>
    <row r="73" spans="1:21" x14ac:dyDescent="0.2">
      <c r="A73" s="311"/>
      <c r="B73" s="331" t="s">
        <v>1375</v>
      </c>
      <c r="C73" s="332" t="s">
        <v>1376</v>
      </c>
      <c r="D73" s="333" t="s">
        <v>1377</v>
      </c>
      <c r="E73" s="334" t="s">
        <v>1378</v>
      </c>
      <c r="F73" s="335" t="s">
        <v>708</v>
      </c>
      <c r="G73" s="336">
        <v>41.76</v>
      </c>
      <c r="H73" s="337">
        <v>0.05</v>
      </c>
      <c r="I73" s="336">
        <f>G73*(100%+H73)</f>
        <v>43.847999999999999</v>
      </c>
      <c r="J73" s="338">
        <f t="shared" si="5"/>
        <v>197</v>
      </c>
      <c r="K73" s="339" t="s">
        <v>237</v>
      </c>
      <c r="L73" s="339" t="s">
        <v>237</v>
      </c>
      <c r="M73" s="334" t="s">
        <v>1192</v>
      </c>
      <c r="N73" s="340">
        <v>3919908099</v>
      </c>
      <c r="O73" s="339" t="s">
        <v>691</v>
      </c>
      <c r="P73" s="340">
        <v>0</v>
      </c>
      <c r="Q73" s="341" t="s">
        <v>1379</v>
      </c>
      <c r="R73" s="342"/>
      <c r="S73" s="339" t="s">
        <v>615</v>
      </c>
      <c r="T73" s="343"/>
      <c r="U73" s="344" t="s">
        <v>1205</v>
      </c>
    </row>
    <row r="74" spans="1:21" x14ac:dyDescent="0.2">
      <c r="A74" s="311"/>
      <c r="B74" s="321" t="s">
        <v>1380</v>
      </c>
      <c r="C74" s="324" t="s">
        <v>1381</v>
      </c>
      <c r="D74" s="385"/>
      <c r="E74" s="324"/>
      <c r="F74" s="325"/>
      <c r="G74" s="370">
        <v>0</v>
      </c>
      <c r="H74" s="327"/>
      <c r="I74" s="327"/>
      <c r="J74" s="327"/>
      <c r="K74" s="324"/>
      <c r="L74" s="324"/>
      <c r="M74" s="324">
        <v>0</v>
      </c>
      <c r="N74" s="324"/>
      <c r="O74" s="386"/>
      <c r="P74" s="386"/>
      <c r="Q74" s="386"/>
      <c r="R74" s="388"/>
      <c r="S74" s="329"/>
      <c r="T74" s="389"/>
      <c r="U74" s="330"/>
    </row>
    <row r="75" spans="1:21" ht="16.5" x14ac:dyDescent="0.2">
      <c r="A75" s="311"/>
      <c r="B75" s="415" t="s">
        <v>1382</v>
      </c>
      <c r="C75" s="380" t="s">
        <v>886</v>
      </c>
      <c r="D75" s="351" t="s">
        <v>885</v>
      </c>
      <c r="E75" s="352" t="s">
        <v>1383</v>
      </c>
      <c r="F75" s="353" t="s">
        <v>708</v>
      </c>
      <c r="G75" s="336">
        <v>699</v>
      </c>
      <c r="H75" s="337">
        <v>0.05</v>
      </c>
      <c r="I75" s="336">
        <f>G75*(100%+H75)</f>
        <v>733.95</v>
      </c>
      <c r="J75" s="338">
        <f t="shared" ref="J75:J85" si="6">ROUND(ROUND(I75*4.5,2),0)</f>
        <v>3303</v>
      </c>
      <c r="K75" s="355" t="s">
        <v>237</v>
      </c>
      <c r="L75" s="354" t="s">
        <v>3</v>
      </c>
      <c r="M75" s="352" t="s">
        <v>1192</v>
      </c>
      <c r="N75" s="355">
        <v>8517620000</v>
      </c>
      <c r="O75" s="354" t="s">
        <v>691</v>
      </c>
      <c r="P75" s="355">
        <v>10</v>
      </c>
      <c r="Q75" s="355" t="s">
        <v>1384</v>
      </c>
      <c r="R75" s="416" t="s">
        <v>1385</v>
      </c>
      <c r="S75" s="354"/>
      <c r="T75" s="417"/>
      <c r="U75" s="360">
        <v>8717332977307</v>
      </c>
    </row>
    <row r="76" spans="1:21" x14ac:dyDescent="0.2">
      <c r="A76" s="311"/>
      <c r="B76" s="331" t="s">
        <v>1274</v>
      </c>
      <c r="C76" s="332" t="s">
        <v>86</v>
      </c>
      <c r="D76" s="333" t="s">
        <v>85</v>
      </c>
      <c r="E76" s="334" t="s">
        <v>1386</v>
      </c>
      <c r="F76" s="335" t="s">
        <v>708</v>
      </c>
      <c r="G76" s="336">
        <v>15.36</v>
      </c>
      <c r="H76" s="337">
        <v>0.05</v>
      </c>
      <c r="I76" s="336">
        <f>G76*(100%+H76)</f>
        <v>16.128</v>
      </c>
      <c r="J76" s="338">
        <f t="shared" si="6"/>
        <v>73</v>
      </c>
      <c r="K76" s="340" t="s">
        <v>237</v>
      </c>
      <c r="L76" s="340">
        <v>1</v>
      </c>
      <c r="M76" s="334" t="s">
        <v>1192</v>
      </c>
      <c r="N76" s="340">
        <v>3926909790</v>
      </c>
      <c r="O76" s="339" t="s">
        <v>646</v>
      </c>
      <c r="P76" s="340">
        <v>400</v>
      </c>
      <c r="Q76" s="340" t="s">
        <v>1276</v>
      </c>
      <c r="R76" s="342"/>
      <c r="S76" s="339" t="s">
        <v>1161</v>
      </c>
      <c r="T76" s="343"/>
      <c r="U76" s="344">
        <v>8717332206605</v>
      </c>
    </row>
    <row r="77" spans="1:21" x14ac:dyDescent="0.2">
      <c r="A77" s="311"/>
      <c r="B77" s="331" t="s">
        <v>1387</v>
      </c>
      <c r="C77" s="332" t="s">
        <v>1388</v>
      </c>
      <c r="D77" s="333" t="s">
        <v>1389</v>
      </c>
      <c r="E77" s="361" t="s">
        <v>1390</v>
      </c>
      <c r="F77" s="335" t="s">
        <v>708</v>
      </c>
      <c r="G77" s="336">
        <v>104.82</v>
      </c>
      <c r="H77" s="337">
        <v>0.05</v>
      </c>
      <c r="I77" s="336">
        <f>G77*(100%+H77)</f>
        <v>110.06099999999999</v>
      </c>
      <c r="J77" s="338">
        <f t="shared" si="6"/>
        <v>495</v>
      </c>
      <c r="K77" s="340" t="s">
        <v>237</v>
      </c>
      <c r="L77" s="339" t="s">
        <v>3</v>
      </c>
      <c r="M77" s="361" t="s">
        <v>1192</v>
      </c>
      <c r="N77" s="340">
        <v>8531900000</v>
      </c>
      <c r="O77" s="339" t="s">
        <v>691</v>
      </c>
      <c r="P77" s="340">
        <v>40</v>
      </c>
      <c r="Q77" s="340" t="s">
        <v>1391</v>
      </c>
      <c r="R77" s="393"/>
      <c r="S77" s="339" t="s">
        <v>1161</v>
      </c>
      <c r="T77" s="397"/>
      <c r="U77" s="344">
        <v>8717332212309</v>
      </c>
    </row>
    <row r="78" spans="1:21" x14ac:dyDescent="0.2">
      <c r="A78" s="418"/>
      <c r="B78" s="366" t="s">
        <v>1392</v>
      </c>
      <c r="C78" s="367"/>
      <c r="D78" s="368" t="s">
        <v>1205</v>
      </c>
      <c r="E78" s="367"/>
      <c r="F78" s="369"/>
      <c r="G78" s="370" t="s">
        <v>1205</v>
      </c>
      <c r="H78" s="371"/>
      <c r="I78" s="371"/>
      <c r="J78" s="371"/>
      <c r="K78" s="367"/>
      <c r="L78" s="367"/>
      <c r="M78" s="367" t="s">
        <v>1205</v>
      </c>
      <c r="N78" s="367"/>
      <c r="O78" s="372"/>
      <c r="P78" s="372"/>
      <c r="Q78" s="372" t="s">
        <v>1205</v>
      </c>
      <c r="R78" s="375"/>
      <c r="S78" s="373"/>
      <c r="T78" s="377"/>
      <c r="U78" s="378"/>
    </row>
    <row r="79" spans="1:21" x14ac:dyDescent="0.2">
      <c r="A79" s="311"/>
      <c r="B79" s="419" t="s">
        <v>1393</v>
      </c>
      <c r="C79" s="380" t="s">
        <v>1012</v>
      </c>
      <c r="D79" s="381" t="s">
        <v>1011</v>
      </c>
      <c r="E79" s="352" t="s">
        <v>1394</v>
      </c>
      <c r="F79" s="353" t="s">
        <v>708</v>
      </c>
      <c r="G79" s="336">
        <v>1314.02</v>
      </c>
      <c r="H79" s="337">
        <v>0.05</v>
      </c>
      <c r="I79" s="336">
        <f>G79*(100%+H79)</f>
        <v>1379.721</v>
      </c>
      <c r="J79" s="338">
        <f t="shared" si="6"/>
        <v>6209</v>
      </c>
      <c r="K79" s="355" t="s">
        <v>1208</v>
      </c>
      <c r="L79" s="355" t="s">
        <v>3</v>
      </c>
      <c r="M79" s="352" t="s">
        <v>849</v>
      </c>
      <c r="N79" s="355">
        <v>8537109199</v>
      </c>
      <c r="O79" s="383" t="s">
        <v>645</v>
      </c>
      <c r="P79" s="420">
        <v>10</v>
      </c>
      <c r="Q79" s="421">
        <v>3.121</v>
      </c>
      <c r="R79" s="383"/>
      <c r="S79" s="383" t="s">
        <v>1161</v>
      </c>
      <c r="T79" s="358"/>
      <c r="U79" s="384">
        <v>8717332940431</v>
      </c>
    </row>
    <row r="80" spans="1:21" x14ac:dyDescent="0.2">
      <c r="A80" s="311"/>
      <c r="B80" s="321" t="s">
        <v>1395</v>
      </c>
      <c r="C80" s="324"/>
      <c r="D80" s="385" t="s">
        <v>1205</v>
      </c>
      <c r="E80" s="324"/>
      <c r="F80" s="325"/>
      <c r="G80" s="370" t="s">
        <v>1205</v>
      </c>
      <c r="H80" s="327"/>
      <c r="I80" s="327"/>
      <c r="J80" s="327"/>
      <c r="K80" s="324"/>
      <c r="L80" s="324"/>
      <c r="M80" s="324" t="s">
        <v>1205</v>
      </c>
      <c r="N80" s="324"/>
      <c r="O80" s="386"/>
      <c r="P80" s="386"/>
      <c r="Q80" s="386" t="s">
        <v>1205</v>
      </c>
      <c r="R80" s="388"/>
      <c r="S80" s="329"/>
      <c r="T80" s="389"/>
      <c r="U80" s="330"/>
    </row>
    <row r="81" spans="1:21" x14ac:dyDescent="0.2">
      <c r="A81" s="311"/>
      <c r="B81" s="379" t="s">
        <v>1396</v>
      </c>
      <c r="C81" s="380" t="s">
        <v>1397</v>
      </c>
      <c r="D81" s="381" t="s">
        <v>1398</v>
      </c>
      <c r="E81" s="352" t="s">
        <v>1399</v>
      </c>
      <c r="F81" s="353" t="s">
        <v>708</v>
      </c>
      <c r="G81" s="336">
        <v>1312.34</v>
      </c>
      <c r="H81" s="337">
        <v>0.05</v>
      </c>
      <c r="I81" s="336">
        <f>G81*(100%+H81)</f>
        <v>1377.9569999999999</v>
      </c>
      <c r="J81" s="338">
        <f t="shared" si="6"/>
        <v>6201</v>
      </c>
      <c r="K81" s="355" t="s">
        <v>1216</v>
      </c>
      <c r="L81" s="420" t="s">
        <v>34</v>
      </c>
      <c r="M81" s="352" t="s">
        <v>849</v>
      </c>
      <c r="N81" s="355">
        <v>8537109199</v>
      </c>
      <c r="O81" s="383" t="s">
        <v>646</v>
      </c>
      <c r="P81" s="383">
        <v>0</v>
      </c>
      <c r="Q81" s="383" t="s">
        <v>1400</v>
      </c>
      <c r="R81" s="383"/>
      <c r="S81" s="383" t="s">
        <v>1161</v>
      </c>
      <c r="T81" s="383"/>
      <c r="U81" s="422" t="s">
        <v>1401</v>
      </c>
    </row>
    <row r="82" spans="1:21" x14ac:dyDescent="0.2">
      <c r="A82" s="311"/>
      <c r="B82" s="379"/>
      <c r="C82" s="380" t="s">
        <v>1402</v>
      </c>
      <c r="D82" s="381" t="s">
        <v>1403</v>
      </c>
      <c r="E82" s="352" t="s">
        <v>1404</v>
      </c>
      <c r="F82" s="353" t="s">
        <v>708</v>
      </c>
      <c r="G82" s="336">
        <v>1249.1300000000001</v>
      </c>
      <c r="H82" s="337">
        <v>0.05</v>
      </c>
      <c r="I82" s="336">
        <f>G82*(100%+H82)</f>
        <v>1311.5865000000001</v>
      </c>
      <c r="J82" s="338">
        <f t="shared" si="6"/>
        <v>5902</v>
      </c>
      <c r="K82" s="423"/>
      <c r="L82" s="424" t="s">
        <v>34</v>
      </c>
      <c r="M82" s="352" t="s">
        <v>849</v>
      </c>
      <c r="N82" s="423"/>
      <c r="O82" s="425" t="s">
        <v>646</v>
      </c>
      <c r="P82" s="425">
        <v>0</v>
      </c>
      <c r="Q82" s="425">
        <v>3.06</v>
      </c>
      <c r="R82" s="425"/>
      <c r="S82" s="425" t="s">
        <v>1161</v>
      </c>
      <c r="T82" s="425" t="s">
        <v>1405</v>
      </c>
      <c r="U82" s="422" t="s">
        <v>1406</v>
      </c>
    </row>
    <row r="83" spans="1:21" x14ac:dyDescent="0.2">
      <c r="A83" s="426"/>
      <c r="B83" s="366" t="s">
        <v>1407</v>
      </c>
      <c r="C83" s="367"/>
      <c r="D83" s="368" t="s">
        <v>1205</v>
      </c>
      <c r="E83" s="367"/>
      <c r="F83" s="369"/>
      <c r="G83" s="370" t="s">
        <v>1205</v>
      </c>
      <c r="H83" s="371"/>
      <c r="I83" s="371"/>
      <c r="J83" s="371"/>
      <c r="K83" s="367"/>
      <c r="L83" s="367"/>
      <c r="M83" s="367" t="s">
        <v>1205</v>
      </c>
      <c r="N83" s="367"/>
      <c r="O83" s="372"/>
      <c r="P83" s="372"/>
      <c r="Q83" s="372" t="s">
        <v>1205</v>
      </c>
      <c r="R83" s="375"/>
      <c r="S83" s="373"/>
      <c r="T83" s="377"/>
      <c r="U83" s="378"/>
    </row>
    <row r="84" spans="1:21" ht="16.5" x14ac:dyDescent="0.2">
      <c r="A84" s="426"/>
      <c r="B84" s="361" t="s">
        <v>1408</v>
      </c>
      <c r="C84" s="362" t="s">
        <v>1409</v>
      </c>
      <c r="D84" s="363" t="s">
        <v>1410</v>
      </c>
      <c r="E84" s="334" t="s">
        <v>1411</v>
      </c>
      <c r="F84" s="335" t="s">
        <v>708</v>
      </c>
      <c r="G84" s="382">
        <v>746.24</v>
      </c>
      <c r="H84" s="337">
        <v>0.14000000000000001</v>
      </c>
      <c r="I84" s="336">
        <f t="shared" ref="I84:I89" si="7">G84*(100%+H84)</f>
        <v>850.71360000000016</v>
      </c>
      <c r="J84" s="338">
        <f t="shared" si="6"/>
        <v>3828</v>
      </c>
      <c r="K84" s="391" t="s">
        <v>1208</v>
      </c>
      <c r="L84" s="340" t="s">
        <v>3</v>
      </c>
      <c r="M84" s="334" t="s">
        <v>848</v>
      </c>
      <c r="N84" s="340">
        <v>8537109199</v>
      </c>
      <c r="O84" s="364" t="s">
        <v>645</v>
      </c>
      <c r="P84" s="391">
        <v>10</v>
      </c>
      <c r="Q84" s="391">
        <v>3.1909999999999998</v>
      </c>
      <c r="R84" s="364"/>
      <c r="S84" s="364" t="s">
        <v>1161</v>
      </c>
      <c r="T84" s="343"/>
      <c r="U84" s="427">
        <v>8717332940424</v>
      </c>
    </row>
    <row r="85" spans="1:21" ht="16.5" x14ac:dyDescent="0.2">
      <c r="A85" s="426"/>
      <c r="B85" s="361" t="s">
        <v>1412</v>
      </c>
      <c r="C85" s="362" t="s">
        <v>1413</v>
      </c>
      <c r="D85" s="363" t="s">
        <v>1414</v>
      </c>
      <c r="E85" s="334" t="s">
        <v>1415</v>
      </c>
      <c r="F85" s="335" t="s">
        <v>708</v>
      </c>
      <c r="G85" s="382">
        <v>1281.58</v>
      </c>
      <c r="H85" s="337">
        <v>0.09</v>
      </c>
      <c r="I85" s="336">
        <f t="shared" si="7"/>
        <v>1396.9222</v>
      </c>
      <c r="J85" s="338">
        <f t="shared" si="6"/>
        <v>6286</v>
      </c>
      <c r="K85" s="391" t="s">
        <v>1208</v>
      </c>
      <c r="L85" s="340" t="s">
        <v>3</v>
      </c>
      <c r="M85" s="334" t="s">
        <v>848</v>
      </c>
      <c r="N85" s="340">
        <v>8537109199</v>
      </c>
      <c r="O85" s="364" t="s">
        <v>645</v>
      </c>
      <c r="P85" s="391">
        <v>10</v>
      </c>
      <c r="Q85" s="391">
        <v>3.1909999999999998</v>
      </c>
      <c r="R85" s="364"/>
      <c r="S85" s="364" t="s">
        <v>1161</v>
      </c>
      <c r="T85" s="343"/>
      <c r="U85" s="365">
        <v>4060039031181</v>
      </c>
    </row>
    <row r="86" spans="1:21" x14ac:dyDescent="0.2">
      <c r="A86" s="426"/>
      <c r="B86" s="379" t="s">
        <v>1416</v>
      </c>
      <c r="C86" s="380" t="s">
        <v>989</v>
      </c>
      <c r="D86" s="381" t="s">
        <v>993</v>
      </c>
      <c r="E86" s="352" t="s">
        <v>1417</v>
      </c>
      <c r="F86" s="353" t="s">
        <v>708</v>
      </c>
      <c r="G86" s="428">
        <v>1438.4</v>
      </c>
      <c r="H86" s="337">
        <v>0.14000000000000001</v>
      </c>
      <c r="I86" s="336">
        <f t="shared" si="7"/>
        <v>1639.7760000000003</v>
      </c>
      <c r="J86" s="429">
        <f>ROUND(ROUND(I86*4.5*1.05, 0),0)</f>
        <v>7748</v>
      </c>
      <c r="K86" s="425" t="s">
        <v>1208</v>
      </c>
      <c r="L86" s="355" t="s">
        <v>3</v>
      </c>
      <c r="M86" s="352" t="s">
        <v>1192</v>
      </c>
      <c r="N86" s="355">
        <v>8537109199</v>
      </c>
      <c r="O86" s="383" t="s">
        <v>645</v>
      </c>
      <c r="P86" s="425">
        <v>3</v>
      </c>
      <c r="Q86" s="425">
        <v>19.7</v>
      </c>
      <c r="R86" s="383"/>
      <c r="S86" s="383" t="s">
        <v>1161</v>
      </c>
      <c r="T86" s="358"/>
      <c r="U86" s="384">
        <v>4060039107411</v>
      </c>
    </row>
    <row r="87" spans="1:21" x14ac:dyDescent="0.2">
      <c r="A87" s="426"/>
      <c r="B87" s="379" t="s">
        <v>1418</v>
      </c>
      <c r="C87" s="380" t="s">
        <v>990</v>
      </c>
      <c r="D87" s="381" t="s">
        <v>994</v>
      </c>
      <c r="E87" s="352" t="s">
        <v>1419</v>
      </c>
      <c r="F87" s="353" t="s">
        <v>708</v>
      </c>
      <c r="G87" s="428">
        <v>1546.55</v>
      </c>
      <c r="H87" s="337">
        <v>0.14000000000000001</v>
      </c>
      <c r="I87" s="336">
        <f t="shared" si="7"/>
        <v>1763.0670000000002</v>
      </c>
      <c r="J87" s="429">
        <f t="shared" ref="J87:J89" si="8">ROUND(ROUND(I87*4.5*1.05, 0),0)</f>
        <v>8330</v>
      </c>
      <c r="K87" s="425" t="s">
        <v>1208</v>
      </c>
      <c r="L87" s="355" t="s">
        <v>3</v>
      </c>
      <c r="M87" s="352" t="s">
        <v>1192</v>
      </c>
      <c r="N87" s="355">
        <v>8537109199</v>
      </c>
      <c r="O87" s="383" t="s">
        <v>645</v>
      </c>
      <c r="P87" s="425">
        <v>3</v>
      </c>
      <c r="Q87" s="425">
        <v>22.8</v>
      </c>
      <c r="R87" s="383"/>
      <c r="S87" s="383" t="s">
        <v>1161</v>
      </c>
      <c r="T87" s="358"/>
      <c r="U87" s="384">
        <v>4060039107428</v>
      </c>
    </row>
    <row r="88" spans="1:21" x14ac:dyDescent="0.2">
      <c r="A88" s="426"/>
      <c r="B88" s="379" t="s">
        <v>1420</v>
      </c>
      <c r="C88" s="380" t="s">
        <v>991</v>
      </c>
      <c r="D88" s="381" t="s">
        <v>995</v>
      </c>
      <c r="E88" s="352" t="s">
        <v>1421</v>
      </c>
      <c r="F88" s="353" t="s">
        <v>708</v>
      </c>
      <c r="G88" s="428">
        <v>1973.74</v>
      </c>
      <c r="H88" s="337">
        <v>0.09</v>
      </c>
      <c r="I88" s="336">
        <f t="shared" si="7"/>
        <v>2151.3766000000001</v>
      </c>
      <c r="J88" s="429">
        <f t="shared" si="8"/>
        <v>10165</v>
      </c>
      <c r="K88" s="425" t="s">
        <v>1208</v>
      </c>
      <c r="L88" s="355" t="s">
        <v>3</v>
      </c>
      <c r="M88" s="352" t="s">
        <v>1192</v>
      </c>
      <c r="N88" s="355">
        <v>8537109199</v>
      </c>
      <c r="O88" s="383" t="s">
        <v>645</v>
      </c>
      <c r="P88" s="425">
        <v>3</v>
      </c>
      <c r="Q88" s="425">
        <v>19.7</v>
      </c>
      <c r="R88" s="383"/>
      <c r="S88" s="383" t="s">
        <v>1161</v>
      </c>
      <c r="T88" s="358"/>
      <c r="U88" s="384">
        <v>4090039107435</v>
      </c>
    </row>
    <row r="89" spans="1:21" x14ac:dyDescent="0.2">
      <c r="A89" s="426"/>
      <c r="B89" s="379" t="s">
        <v>1422</v>
      </c>
      <c r="C89" s="380" t="s">
        <v>992</v>
      </c>
      <c r="D89" s="381" t="s">
        <v>996</v>
      </c>
      <c r="E89" s="352" t="s">
        <v>1423</v>
      </c>
      <c r="F89" s="353" t="s">
        <v>708</v>
      </c>
      <c r="G89" s="428">
        <v>2081.89</v>
      </c>
      <c r="H89" s="337">
        <v>0.09</v>
      </c>
      <c r="I89" s="336">
        <f t="shared" si="7"/>
        <v>2269.2601</v>
      </c>
      <c r="J89" s="429">
        <f t="shared" si="8"/>
        <v>10722</v>
      </c>
      <c r="K89" s="425" t="s">
        <v>1208</v>
      </c>
      <c r="L89" s="355" t="s">
        <v>3</v>
      </c>
      <c r="M89" s="352" t="s">
        <v>1192</v>
      </c>
      <c r="N89" s="355">
        <v>8537109199</v>
      </c>
      <c r="O89" s="383" t="s">
        <v>645</v>
      </c>
      <c r="P89" s="425">
        <v>3</v>
      </c>
      <c r="Q89" s="425">
        <v>22.8</v>
      </c>
      <c r="R89" s="383"/>
      <c r="S89" s="383" t="s">
        <v>1161</v>
      </c>
      <c r="T89" s="358"/>
      <c r="U89" s="384">
        <v>4060039107442</v>
      </c>
    </row>
    <row r="90" spans="1:21" x14ac:dyDescent="0.2">
      <c r="A90" s="311"/>
      <c r="B90" s="321" t="s">
        <v>1424</v>
      </c>
      <c r="C90" s="324"/>
      <c r="D90" s="385" t="s">
        <v>1205</v>
      </c>
      <c r="E90" s="324"/>
      <c r="F90" s="325"/>
      <c r="G90" s="370" t="s">
        <v>1205</v>
      </c>
      <c r="H90" s="327"/>
      <c r="I90" s="327"/>
      <c r="J90" s="327"/>
      <c r="K90" s="324"/>
      <c r="L90" s="324"/>
      <c r="M90" s="324" t="s">
        <v>1205</v>
      </c>
      <c r="N90" s="324"/>
      <c r="O90" s="386"/>
      <c r="P90" s="386"/>
      <c r="Q90" s="386" t="s">
        <v>1205</v>
      </c>
      <c r="R90" s="388"/>
      <c r="S90" s="329"/>
      <c r="T90" s="389"/>
      <c r="U90" s="330"/>
    </row>
    <row r="91" spans="1:21" ht="13.5" thickBot="1" x14ac:dyDescent="0.25">
      <c r="A91" s="311"/>
      <c r="B91" s="349" t="s">
        <v>1425</v>
      </c>
      <c r="C91" s="349" t="s">
        <v>1426</v>
      </c>
      <c r="D91" s="351" t="s">
        <v>1427</v>
      </c>
      <c r="E91" s="430" t="s">
        <v>1428</v>
      </c>
      <c r="F91" s="353" t="s">
        <v>708</v>
      </c>
      <c r="G91" s="336">
        <v>1535.73</v>
      </c>
      <c r="H91" s="337">
        <v>0.05</v>
      </c>
      <c r="I91" s="336">
        <f>G91*(100%+H91)</f>
        <v>1612.5165000000002</v>
      </c>
      <c r="J91" s="338">
        <f t="shared" ref="J91" si="9">ROUND(ROUND(I91*4.5,2),0)</f>
        <v>7256</v>
      </c>
      <c r="K91" s="425" t="s">
        <v>1216</v>
      </c>
      <c r="L91" s="420" t="s">
        <v>34</v>
      </c>
      <c r="M91" s="430" t="s">
        <v>1192</v>
      </c>
      <c r="N91" s="355">
        <v>8537109199</v>
      </c>
      <c r="O91" s="354" t="s">
        <v>646</v>
      </c>
      <c r="P91" s="423">
        <v>0</v>
      </c>
      <c r="Q91" s="423" t="s">
        <v>1429</v>
      </c>
      <c r="R91" s="431"/>
      <c r="S91" s="354" t="s">
        <v>1161</v>
      </c>
      <c r="T91" s="432"/>
      <c r="U91" s="359" t="s">
        <v>1430</v>
      </c>
    </row>
    <row r="92" spans="1:21" ht="13.5" thickBot="1" x14ac:dyDescent="0.25">
      <c r="A92" s="311"/>
      <c r="B92" s="433" t="s">
        <v>1431</v>
      </c>
      <c r="C92" s="434"/>
      <c r="D92" s="434" t="s">
        <v>1205</v>
      </c>
      <c r="E92" s="434"/>
      <c r="F92" s="435"/>
      <c r="G92" s="436" t="s">
        <v>1205</v>
      </c>
      <c r="H92" s="437"/>
      <c r="I92" s="437"/>
      <c r="J92" s="437"/>
      <c r="K92" s="438"/>
      <c r="L92" s="438"/>
      <c r="M92" s="434" t="s">
        <v>1205</v>
      </c>
      <c r="N92" s="438"/>
      <c r="O92" s="438"/>
      <c r="P92" s="438"/>
      <c r="Q92" s="438" t="s">
        <v>1205</v>
      </c>
      <c r="R92" s="438"/>
      <c r="S92" s="439"/>
      <c r="T92" s="439"/>
      <c r="U92" s="440"/>
    </row>
    <row r="93" spans="1:21" x14ac:dyDescent="0.2">
      <c r="A93" s="441"/>
      <c r="B93" s="362" t="s">
        <v>1432</v>
      </c>
      <c r="C93" s="334" t="s">
        <v>425</v>
      </c>
      <c r="D93" s="363" t="s">
        <v>1433</v>
      </c>
      <c r="E93" s="442" t="s">
        <v>1434</v>
      </c>
      <c r="F93" s="443" t="s">
        <v>708</v>
      </c>
      <c r="G93" s="382">
        <v>4646.25</v>
      </c>
      <c r="H93" s="337">
        <v>0.05</v>
      </c>
      <c r="I93" s="336">
        <f t="shared" ref="I93:I99" si="10">G93*(100%+H93)</f>
        <v>4878.5625</v>
      </c>
      <c r="J93" s="338">
        <f t="shared" ref="J93:J106" si="11">ROUND(ROUND(I93*4.5,2),0)</f>
        <v>21954</v>
      </c>
      <c r="K93" s="340" t="s">
        <v>237</v>
      </c>
      <c r="L93" s="339" t="s">
        <v>237</v>
      </c>
      <c r="M93" s="442" t="s">
        <v>1192</v>
      </c>
      <c r="N93" s="364">
        <v>4911990000</v>
      </c>
      <c r="O93" s="391" t="s">
        <v>696</v>
      </c>
      <c r="P93" s="341">
        <v>0</v>
      </c>
      <c r="Q93" s="341" t="s">
        <v>1435</v>
      </c>
      <c r="R93" s="444" t="s">
        <v>1436</v>
      </c>
      <c r="S93" s="343" t="s">
        <v>1437</v>
      </c>
      <c r="T93" s="444" t="s">
        <v>1436</v>
      </c>
      <c r="U93" s="365">
        <v>8717332995257</v>
      </c>
    </row>
    <row r="94" spans="1:21" x14ac:dyDescent="0.2">
      <c r="A94" s="441"/>
      <c r="B94" s="331" t="s">
        <v>1438</v>
      </c>
      <c r="C94" s="332" t="s">
        <v>426</v>
      </c>
      <c r="D94" s="445" t="s">
        <v>1439</v>
      </c>
      <c r="E94" s="334" t="s">
        <v>1440</v>
      </c>
      <c r="F94" s="335" t="s">
        <v>708</v>
      </c>
      <c r="G94" s="382">
        <v>3150</v>
      </c>
      <c r="H94" s="337">
        <v>0.05</v>
      </c>
      <c r="I94" s="336">
        <f t="shared" si="10"/>
        <v>3307.5</v>
      </c>
      <c r="J94" s="338">
        <f t="shared" si="11"/>
        <v>14884</v>
      </c>
      <c r="K94" s="411" t="s">
        <v>237</v>
      </c>
      <c r="L94" s="411" t="s">
        <v>237</v>
      </c>
      <c r="M94" s="334" t="s">
        <v>1192</v>
      </c>
      <c r="N94" s="340">
        <v>4911990000</v>
      </c>
      <c r="O94" s="411" t="s">
        <v>696</v>
      </c>
      <c r="P94" s="340">
        <v>0</v>
      </c>
      <c r="Q94" s="340" t="s">
        <v>1435</v>
      </c>
      <c r="R94" s="444" t="s">
        <v>1436</v>
      </c>
      <c r="S94" s="339" t="s">
        <v>1437</v>
      </c>
      <c r="T94" s="444" t="s">
        <v>1436</v>
      </c>
      <c r="U94" s="365">
        <v>8717332995240</v>
      </c>
    </row>
    <row r="95" spans="1:21" x14ac:dyDescent="0.2">
      <c r="A95" s="441"/>
      <c r="B95" s="362"/>
      <c r="C95" s="334" t="s">
        <v>1441</v>
      </c>
      <c r="D95" s="446" t="s">
        <v>1073</v>
      </c>
      <c r="E95" s="442" t="s">
        <v>1442</v>
      </c>
      <c r="F95" s="443" t="s">
        <v>708</v>
      </c>
      <c r="G95" s="382">
        <v>8400</v>
      </c>
      <c r="H95" s="337">
        <v>0.05</v>
      </c>
      <c r="I95" s="336">
        <f t="shared" si="10"/>
        <v>8820</v>
      </c>
      <c r="J95" s="338">
        <f t="shared" si="11"/>
        <v>39690</v>
      </c>
      <c r="K95" s="340" t="s">
        <v>237</v>
      </c>
      <c r="L95" s="339" t="s">
        <v>237</v>
      </c>
      <c r="M95" s="442" t="s">
        <v>1192</v>
      </c>
      <c r="N95" s="340">
        <v>4911990000</v>
      </c>
      <c r="O95" s="391" t="s">
        <v>696</v>
      </c>
      <c r="P95" s="341">
        <v>0</v>
      </c>
      <c r="Q95" s="341" t="s">
        <v>1435</v>
      </c>
      <c r="R95" s="444" t="s">
        <v>1443</v>
      </c>
      <c r="S95" s="343" t="s">
        <v>1437</v>
      </c>
      <c r="T95" s="444" t="s">
        <v>1443</v>
      </c>
      <c r="U95" s="365">
        <v>4060039091192</v>
      </c>
    </row>
    <row r="96" spans="1:21" x14ac:dyDescent="0.2">
      <c r="A96" s="441"/>
      <c r="B96" s="362"/>
      <c r="C96" s="334" t="s">
        <v>425</v>
      </c>
      <c r="D96" s="447" t="s">
        <v>1444</v>
      </c>
      <c r="E96" s="442" t="s">
        <v>1434</v>
      </c>
      <c r="F96" s="443" t="s">
        <v>708</v>
      </c>
      <c r="G96" s="382">
        <v>4646.25</v>
      </c>
      <c r="H96" s="337">
        <v>0.05</v>
      </c>
      <c r="I96" s="336">
        <f t="shared" si="10"/>
        <v>4878.5625</v>
      </c>
      <c r="J96" s="338">
        <f t="shared" si="11"/>
        <v>21954</v>
      </c>
      <c r="K96" s="340" t="s">
        <v>237</v>
      </c>
      <c r="L96" s="339" t="s">
        <v>237</v>
      </c>
      <c r="M96" s="442" t="s">
        <v>1192</v>
      </c>
      <c r="N96" s="340">
        <v>4911990000</v>
      </c>
      <c r="O96" s="391" t="s">
        <v>696</v>
      </c>
      <c r="P96" s="341">
        <v>0</v>
      </c>
      <c r="Q96" s="341" t="s">
        <v>1435</v>
      </c>
      <c r="R96" s="444" t="s">
        <v>1443</v>
      </c>
      <c r="S96" s="343" t="s">
        <v>1437</v>
      </c>
      <c r="T96" s="444" t="s">
        <v>1443</v>
      </c>
      <c r="U96" s="365">
        <v>4060039091437</v>
      </c>
    </row>
    <row r="97" spans="1:21" x14ac:dyDescent="0.2">
      <c r="A97" s="441"/>
      <c r="B97" s="362"/>
      <c r="C97" s="334" t="s">
        <v>426</v>
      </c>
      <c r="D97" s="447" t="s">
        <v>1445</v>
      </c>
      <c r="E97" s="442" t="s">
        <v>1440</v>
      </c>
      <c r="F97" s="443" t="s">
        <v>708</v>
      </c>
      <c r="G97" s="382">
        <v>3150</v>
      </c>
      <c r="H97" s="337">
        <v>0.05</v>
      </c>
      <c r="I97" s="336">
        <f t="shared" si="10"/>
        <v>3307.5</v>
      </c>
      <c r="J97" s="338">
        <f t="shared" si="11"/>
        <v>14884</v>
      </c>
      <c r="K97" s="340" t="s">
        <v>237</v>
      </c>
      <c r="L97" s="339" t="s">
        <v>237</v>
      </c>
      <c r="M97" s="442" t="s">
        <v>1192</v>
      </c>
      <c r="N97" s="340">
        <v>4911990000</v>
      </c>
      <c r="O97" s="391" t="s">
        <v>696</v>
      </c>
      <c r="P97" s="341">
        <v>0</v>
      </c>
      <c r="Q97" s="341" t="s">
        <v>1435</v>
      </c>
      <c r="R97" s="444" t="s">
        <v>1443</v>
      </c>
      <c r="S97" s="343" t="s">
        <v>1437</v>
      </c>
      <c r="T97" s="444" t="s">
        <v>1443</v>
      </c>
      <c r="U97" s="365">
        <v>4060039091420</v>
      </c>
    </row>
    <row r="98" spans="1:21" x14ac:dyDescent="0.2">
      <c r="A98" s="311"/>
      <c r="B98" s="331" t="s">
        <v>1446</v>
      </c>
      <c r="C98" s="332" t="s">
        <v>1447</v>
      </c>
      <c r="D98" s="445" t="s">
        <v>1448</v>
      </c>
      <c r="E98" s="334" t="s">
        <v>1449</v>
      </c>
      <c r="F98" s="335" t="s">
        <v>708</v>
      </c>
      <c r="G98" s="336">
        <v>453.39</v>
      </c>
      <c r="H98" s="337">
        <v>0.05</v>
      </c>
      <c r="I98" s="336">
        <f t="shared" si="10"/>
        <v>476.05950000000001</v>
      </c>
      <c r="J98" s="338">
        <f t="shared" si="11"/>
        <v>2142</v>
      </c>
      <c r="K98" s="411" t="s">
        <v>237</v>
      </c>
      <c r="L98" s="411" t="s">
        <v>237</v>
      </c>
      <c r="M98" s="334" t="s">
        <v>1192</v>
      </c>
      <c r="N98" s="340">
        <v>4911990000</v>
      </c>
      <c r="O98" s="411" t="s">
        <v>696</v>
      </c>
      <c r="P98" s="340">
        <v>0</v>
      </c>
      <c r="Q98" s="340" t="s">
        <v>1435</v>
      </c>
      <c r="R98" s="342"/>
      <c r="S98" s="339" t="s">
        <v>1437</v>
      </c>
      <c r="T98" s="343"/>
      <c r="U98" s="365">
        <v>8717332995264</v>
      </c>
    </row>
    <row r="99" spans="1:21" x14ac:dyDescent="0.2">
      <c r="A99" s="311"/>
      <c r="B99" s="331" t="s">
        <v>1450</v>
      </c>
      <c r="C99" s="332" t="s">
        <v>1451</v>
      </c>
      <c r="D99" s="445" t="s">
        <v>1452</v>
      </c>
      <c r="E99" s="334" t="s">
        <v>1453</v>
      </c>
      <c r="F99" s="335" t="s">
        <v>708</v>
      </c>
      <c r="G99" s="336">
        <v>316.60000000000002</v>
      </c>
      <c r="H99" s="337">
        <v>0.05</v>
      </c>
      <c r="I99" s="336">
        <f t="shared" si="10"/>
        <v>332.43000000000006</v>
      </c>
      <c r="J99" s="338">
        <f t="shared" si="11"/>
        <v>1496</v>
      </c>
      <c r="K99" s="411" t="s">
        <v>237</v>
      </c>
      <c r="L99" s="411" t="s">
        <v>237</v>
      </c>
      <c r="M99" s="334" t="s">
        <v>1192</v>
      </c>
      <c r="N99" s="340">
        <v>4911990000</v>
      </c>
      <c r="O99" s="411" t="s">
        <v>696</v>
      </c>
      <c r="P99" s="340">
        <v>0</v>
      </c>
      <c r="Q99" s="340" t="s">
        <v>1435</v>
      </c>
      <c r="R99" s="342"/>
      <c r="S99" s="339" t="s">
        <v>1437</v>
      </c>
      <c r="T99" s="343"/>
      <c r="U99" s="365">
        <v>8717332995288</v>
      </c>
    </row>
    <row r="100" spans="1:21" x14ac:dyDescent="0.2">
      <c r="A100" s="311"/>
      <c r="B100" s="321" t="s">
        <v>1454</v>
      </c>
      <c r="C100" s="448"/>
      <c r="D100" s="448" t="s">
        <v>1205</v>
      </c>
      <c r="E100" s="448"/>
      <c r="F100" s="449"/>
      <c r="G100" s="370" t="s">
        <v>1205</v>
      </c>
      <c r="H100" s="450"/>
      <c r="I100" s="450"/>
      <c r="J100" s="450"/>
      <c r="K100" s="451"/>
      <c r="L100" s="451"/>
      <c r="M100" s="448" t="s">
        <v>1205</v>
      </c>
      <c r="N100" s="324"/>
      <c r="O100" s="451"/>
      <c r="P100" s="451"/>
      <c r="Q100" s="451" t="s">
        <v>1205</v>
      </c>
      <c r="R100" s="452"/>
      <c r="S100" s="451"/>
      <c r="T100" s="453"/>
      <c r="U100" s="365"/>
    </row>
    <row r="101" spans="1:21" x14ac:dyDescent="0.2">
      <c r="A101" s="311"/>
      <c r="B101" s="331">
        <v>705000164791</v>
      </c>
      <c r="C101" s="332" t="s">
        <v>560</v>
      </c>
      <c r="D101" s="333" t="s">
        <v>559</v>
      </c>
      <c r="E101" s="454" t="s">
        <v>1455</v>
      </c>
      <c r="F101" s="335" t="s">
        <v>708</v>
      </c>
      <c r="G101" s="336">
        <v>346.28</v>
      </c>
      <c r="H101" s="337">
        <v>0.05</v>
      </c>
      <c r="I101" s="336">
        <f t="shared" ref="I101:I106" si="12">G101*(100%+H101)</f>
        <v>363.59399999999999</v>
      </c>
      <c r="J101" s="338">
        <f t="shared" si="11"/>
        <v>1636</v>
      </c>
      <c r="K101" s="364" t="s">
        <v>237</v>
      </c>
      <c r="L101" s="339" t="s">
        <v>3</v>
      </c>
      <c r="M101" s="454" t="s">
        <v>854</v>
      </c>
      <c r="N101" s="340">
        <v>8531103000</v>
      </c>
      <c r="O101" s="339" t="s">
        <v>646</v>
      </c>
      <c r="P101" s="340">
        <v>35</v>
      </c>
      <c r="Q101" s="340" t="s">
        <v>1456</v>
      </c>
      <c r="R101" s="413"/>
      <c r="S101" s="339"/>
      <c r="T101" s="455"/>
      <c r="U101" s="365">
        <v>8717332759385</v>
      </c>
    </row>
    <row r="102" spans="1:21" x14ac:dyDescent="0.2">
      <c r="A102" s="311"/>
      <c r="B102" s="331">
        <v>705000164792</v>
      </c>
      <c r="C102" s="332" t="s">
        <v>563</v>
      </c>
      <c r="D102" s="333" t="s">
        <v>562</v>
      </c>
      <c r="E102" s="454" t="s">
        <v>1457</v>
      </c>
      <c r="F102" s="335" t="s">
        <v>708</v>
      </c>
      <c r="G102" s="336">
        <v>426.8</v>
      </c>
      <c r="H102" s="337">
        <v>0.05</v>
      </c>
      <c r="I102" s="336">
        <f t="shared" si="12"/>
        <v>448.14000000000004</v>
      </c>
      <c r="J102" s="338">
        <f t="shared" si="11"/>
        <v>2017</v>
      </c>
      <c r="K102" s="364" t="s">
        <v>237</v>
      </c>
      <c r="L102" s="339" t="s">
        <v>3</v>
      </c>
      <c r="M102" s="454" t="s">
        <v>854</v>
      </c>
      <c r="N102" s="340">
        <v>8531103000</v>
      </c>
      <c r="O102" s="339" t="s">
        <v>646</v>
      </c>
      <c r="P102" s="340">
        <v>50</v>
      </c>
      <c r="Q102" s="340" t="s">
        <v>1458</v>
      </c>
      <c r="R102" s="413"/>
      <c r="S102" s="339"/>
      <c r="T102" s="455"/>
      <c r="U102" s="365">
        <v>8717332759392</v>
      </c>
    </row>
    <row r="103" spans="1:21" x14ac:dyDescent="0.2">
      <c r="A103" s="311"/>
      <c r="B103" s="331">
        <v>705000164793</v>
      </c>
      <c r="C103" s="332" t="s">
        <v>566</v>
      </c>
      <c r="D103" s="333" t="s">
        <v>565</v>
      </c>
      <c r="E103" s="454" t="s">
        <v>1459</v>
      </c>
      <c r="F103" s="335" t="s">
        <v>708</v>
      </c>
      <c r="G103" s="336">
        <v>534.17999999999995</v>
      </c>
      <c r="H103" s="337">
        <v>0.05</v>
      </c>
      <c r="I103" s="336">
        <f t="shared" si="12"/>
        <v>560.88900000000001</v>
      </c>
      <c r="J103" s="338">
        <f t="shared" si="11"/>
        <v>2524</v>
      </c>
      <c r="K103" s="364" t="s">
        <v>237</v>
      </c>
      <c r="L103" s="339" t="s">
        <v>3</v>
      </c>
      <c r="M103" s="454" t="s">
        <v>854</v>
      </c>
      <c r="N103" s="340">
        <v>8531103000</v>
      </c>
      <c r="O103" s="339" t="s">
        <v>646</v>
      </c>
      <c r="P103" s="340">
        <v>45</v>
      </c>
      <c r="Q103" s="340" t="s">
        <v>1460</v>
      </c>
      <c r="R103" s="413"/>
      <c r="S103" s="339"/>
      <c r="T103" s="455"/>
      <c r="U103" s="365">
        <v>8717332759408</v>
      </c>
    </row>
    <row r="104" spans="1:21" x14ac:dyDescent="0.2">
      <c r="A104" s="311"/>
      <c r="B104" s="331">
        <v>705000164794</v>
      </c>
      <c r="C104" s="332" t="s">
        <v>569</v>
      </c>
      <c r="D104" s="333" t="s">
        <v>568</v>
      </c>
      <c r="E104" s="454" t="s">
        <v>1461</v>
      </c>
      <c r="F104" s="335" t="s">
        <v>708</v>
      </c>
      <c r="G104" s="336">
        <v>40.270000000000003</v>
      </c>
      <c r="H104" s="337">
        <v>0.05</v>
      </c>
      <c r="I104" s="336">
        <f t="shared" si="12"/>
        <v>42.283500000000004</v>
      </c>
      <c r="J104" s="338">
        <f t="shared" si="11"/>
        <v>190</v>
      </c>
      <c r="K104" s="364" t="s">
        <v>237</v>
      </c>
      <c r="L104" s="339" t="s">
        <v>3</v>
      </c>
      <c r="M104" s="454" t="s">
        <v>1192</v>
      </c>
      <c r="N104" s="340">
        <v>8531900000</v>
      </c>
      <c r="O104" s="339" t="s">
        <v>646</v>
      </c>
      <c r="P104" s="340">
        <v>15</v>
      </c>
      <c r="Q104" s="340" t="s">
        <v>1276</v>
      </c>
      <c r="R104" s="413"/>
      <c r="S104" s="339"/>
      <c r="T104" s="455"/>
      <c r="U104" s="365">
        <v>8717332759415</v>
      </c>
    </row>
    <row r="105" spans="1:21" x14ac:dyDescent="0.2">
      <c r="A105" s="311"/>
      <c r="B105" s="331">
        <v>705000164795</v>
      </c>
      <c r="C105" s="332" t="s">
        <v>572</v>
      </c>
      <c r="D105" s="333" t="s">
        <v>571</v>
      </c>
      <c r="E105" s="454" t="s">
        <v>1462</v>
      </c>
      <c r="F105" s="335" t="s">
        <v>708</v>
      </c>
      <c r="G105" s="336">
        <v>75.16</v>
      </c>
      <c r="H105" s="337">
        <v>0.05</v>
      </c>
      <c r="I105" s="336">
        <f t="shared" si="12"/>
        <v>78.918000000000006</v>
      </c>
      <c r="J105" s="338">
        <f t="shared" si="11"/>
        <v>355</v>
      </c>
      <c r="K105" s="364" t="s">
        <v>237</v>
      </c>
      <c r="L105" s="339" t="s">
        <v>3</v>
      </c>
      <c r="M105" s="454" t="s">
        <v>1192</v>
      </c>
      <c r="N105" s="340">
        <v>8531900000</v>
      </c>
      <c r="O105" s="339" t="s">
        <v>646</v>
      </c>
      <c r="P105" s="340">
        <v>40</v>
      </c>
      <c r="Q105" s="340" t="s">
        <v>1276</v>
      </c>
      <c r="R105" s="413"/>
      <c r="S105" s="339"/>
      <c r="T105" s="455"/>
      <c r="U105" s="365">
        <v>8717332759422</v>
      </c>
    </row>
    <row r="106" spans="1:21" ht="13.5" thickBot="1" x14ac:dyDescent="0.25">
      <c r="A106" s="311"/>
      <c r="B106" s="331">
        <v>705000164844</v>
      </c>
      <c r="C106" s="332" t="s">
        <v>575</v>
      </c>
      <c r="D106" s="333" t="s">
        <v>574</v>
      </c>
      <c r="E106" s="454" t="s">
        <v>1463</v>
      </c>
      <c r="F106" s="335" t="s">
        <v>708</v>
      </c>
      <c r="G106" s="336">
        <v>26.85</v>
      </c>
      <c r="H106" s="337">
        <v>0.05</v>
      </c>
      <c r="I106" s="336">
        <f t="shared" si="12"/>
        <v>28.192500000000003</v>
      </c>
      <c r="J106" s="338">
        <f t="shared" si="11"/>
        <v>127</v>
      </c>
      <c r="K106" s="364" t="s">
        <v>237</v>
      </c>
      <c r="L106" s="339" t="s">
        <v>3</v>
      </c>
      <c r="M106" s="454" t="s">
        <v>1192</v>
      </c>
      <c r="N106" s="340">
        <v>3926909790</v>
      </c>
      <c r="O106" s="339" t="s">
        <v>646</v>
      </c>
      <c r="P106" s="340">
        <v>15</v>
      </c>
      <c r="Q106" s="340" t="s">
        <v>1464</v>
      </c>
      <c r="R106" s="456"/>
      <c r="S106" s="339"/>
      <c r="T106" s="457"/>
      <c r="U106" s="365">
        <v>8717332759859</v>
      </c>
    </row>
    <row r="107" spans="1:21" ht="13.5" thickBot="1" x14ac:dyDescent="0.25">
      <c r="A107" s="311"/>
      <c r="B107" s="433" t="s">
        <v>1465</v>
      </c>
      <c r="C107" s="434"/>
      <c r="D107" s="434" t="s">
        <v>1205</v>
      </c>
      <c r="E107" s="434"/>
      <c r="F107" s="435"/>
      <c r="G107" s="436" t="s">
        <v>1205</v>
      </c>
      <c r="H107" s="437"/>
      <c r="I107" s="437"/>
      <c r="J107" s="437"/>
      <c r="K107" s="439"/>
      <c r="L107" s="439"/>
      <c r="M107" s="434" t="s">
        <v>1205</v>
      </c>
      <c r="N107" s="438"/>
      <c r="O107" s="439"/>
      <c r="P107" s="439"/>
      <c r="Q107" s="439" t="s">
        <v>1205</v>
      </c>
      <c r="R107" s="438"/>
      <c r="S107" s="439"/>
      <c r="T107" s="458"/>
      <c r="U107" s="365"/>
    </row>
    <row r="108" spans="1:21" x14ac:dyDescent="0.2">
      <c r="A108" s="311"/>
      <c r="B108" s="321" t="s">
        <v>1466</v>
      </c>
      <c r="C108" s="324"/>
      <c r="D108" s="385" t="s">
        <v>1205</v>
      </c>
      <c r="E108" s="324"/>
      <c r="F108" s="325"/>
      <c r="G108" s="370" t="s">
        <v>1205</v>
      </c>
      <c r="H108" s="327"/>
      <c r="I108" s="327"/>
      <c r="J108" s="327"/>
      <c r="K108" s="328"/>
      <c r="L108" s="328"/>
      <c r="M108" s="324" t="s">
        <v>1205</v>
      </c>
      <c r="N108" s="328"/>
      <c r="O108" s="328"/>
      <c r="P108" s="328"/>
      <c r="Q108" s="328" t="s">
        <v>1205</v>
      </c>
      <c r="R108" s="396"/>
      <c r="S108" s="328"/>
      <c r="T108" s="389"/>
      <c r="U108" s="365"/>
    </row>
    <row r="109" spans="1:21" x14ac:dyDescent="0.2">
      <c r="A109" s="311"/>
      <c r="B109" s="459"/>
      <c r="C109" s="460" t="s">
        <v>1467</v>
      </c>
      <c r="D109" s="445" t="s">
        <v>1468</v>
      </c>
      <c r="E109" s="461" t="s">
        <v>1469</v>
      </c>
      <c r="F109" s="335"/>
      <c r="G109" s="462">
        <v>0</v>
      </c>
      <c r="H109" s="463"/>
      <c r="I109" s="463"/>
      <c r="J109" s="463"/>
      <c r="K109" s="411"/>
      <c r="L109" s="411"/>
      <c r="M109" s="461">
        <v>0</v>
      </c>
      <c r="N109" s="340"/>
      <c r="O109" s="411"/>
      <c r="P109" s="411"/>
      <c r="Q109" s="411" t="s">
        <v>1470</v>
      </c>
      <c r="R109" s="464"/>
      <c r="S109" s="339"/>
      <c r="T109" s="343" t="s">
        <v>1471</v>
      </c>
      <c r="U109" s="365">
        <v>8717332016648</v>
      </c>
    </row>
    <row r="110" spans="1:21" x14ac:dyDescent="0.2">
      <c r="A110" s="311"/>
      <c r="B110" s="465"/>
      <c r="C110" s="460" t="s">
        <v>1472</v>
      </c>
      <c r="D110" s="445" t="s">
        <v>1473</v>
      </c>
      <c r="E110" s="461" t="s">
        <v>1474</v>
      </c>
      <c r="F110" s="335"/>
      <c r="G110" s="462">
        <v>0</v>
      </c>
      <c r="H110" s="463"/>
      <c r="I110" s="463"/>
      <c r="J110" s="463"/>
      <c r="K110" s="466"/>
      <c r="L110" s="466"/>
      <c r="M110" s="461">
        <v>0</v>
      </c>
      <c r="N110" s="340"/>
      <c r="O110" s="466"/>
      <c r="P110" s="411"/>
      <c r="Q110" s="411" t="s">
        <v>1475</v>
      </c>
      <c r="R110" s="464"/>
      <c r="S110" s="339"/>
      <c r="T110" s="343" t="s">
        <v>1471</v>
      </c>
      <c r="U110" s="365">
        <v>8717332016655</v>
      </c>
    </row>
    <row r="111" spans="1:21" ht="13.5" thickBot="1" x14ac:dyDescent="0.25">
      <c r="A111" s="311"/>
      <c r="B111" s="467"/>
      <c r="C111" s="460" t="s">
        <v>1476</v>
      </c>
      <c r="D111" s="445" t="s">
        <v>1477</v>
      </c>
      <c r="E111" s="461" t="s">
        <v>1478</v>
      </c>
      <c r="F111" s="335"/>
      <c r="G111" s="462">
        <v>0</v>
      </c>
      <c r="H111" s="463"/>
      <c r="I111" s="463"/>
      <c r="J111" s="463"/>
      <c r="K111" s="466"/>
      <c r="L111" s="466"/>
      <c r="M111" s="461">
        <v>0</v>
      </c>
      <c r="N111" s="340"/>
      <c r="O111" s="466"/>
      <c r="P111" s="340"/>
      <c r="Q111" s="340" t="s">
        <v>1479</v>
      </c>
      <c r="R111" s="464"/>
      <c r="S111" s="339"/>
      <c r="T111" s="343" t="s">
        <v>1471</v>
      </c>
      <c r="U111" s="365">
        <v>8717332016204</v>
      </c>
    </row>
    <row r="112" spans="1:21" ht="13.5" thickBot="1" x14ac:dyDescent="0.25">
      <c r="A112" s="311"/>
      <c r="B112" s="468" t="s">
        <v>1480</v>
      </c>
      <c r="C112" s="469"/>
      <c r="D112" s="469" t="s">
        <v>1205</v>
      </c>
      <c r="E112" s="469"/>
      <c r="F112" s="470"/>
      <c r="G112" s="436" t="s">
        <v>1205</v>
      </c>
      <c r="H112" s="471"/>
      <c r="I112" s="471"/>
      <c r="J112" s="471"/>
      <c r="K112" s="472"/>
      <c r="L112" s="472"/>
      <c r="M112" s="469" t="s">
        <v>1205</v>
      </c>
      <c r="N112" s="472"/>
      <c r="O112" s="472"/>
      <c r="P112" s="472"/>
      <c r="Q112" s="472" t="s">
        <v>1205</v>
      </c>
      <c r="R112" s="473"/>
      <c r="S112" s="472"/>
      <c r="T112" s="474"/>
      <c r="U112" s="384"/>
    </row>
    <row r="113" spans="1:21" x14ac:dyDescent="0.2">
      <c r="A113" s="311"/>
      <c r="B113" s="475" t="s">
        <v>1481</v>
      </c>
      <c r="C113" s="476"/>
      <c r="D113" s="477" t="s">
        <v>1205</v>
      </c>
      <c r="E113" s="476"/>
      <c r="F113" s="478"/>
      <c r="G113" s="479" t="s">
        <v>1205</v>
      </c>
      <c r="H113" s="480"/>
      <c r="I113" s="480"/>
      <c r="J113" s="480"/>
      <c r="K113" s="481"/>
      <c r="L113" s="481"/>
      <c r="M113" s="476" t="s">
        <v>1205</v>
      </c>
      <c r="N113" s="376"/>
      <c r="O113" s="481"/>
      <c r="P113" s="482"/>
      <c r="Q113" s="482" t="s">
        <v>1205</v>
      </c>
      <c r="R113" s="483"/>
      <c r="S113" s="481"/>
      <c r="T113" s="484"/>
      <c r="U113" s="384"/>
    </row>
    <row r="114" spans="1:21" x14ac:dyDescent="0.2">
      <c r="A114" s="311"/>
      <c r="B114" s="349" t="s">
        <v>1482</v>
      </c>
      <c r="C114" s="350" t="s">
        <v>138</v>
      </c>
      <c r="D114" s="485" t="s">
        <v>137</v>
      </c>
      <c r="E114" s="486" t="s">
        <v>1483</v>
      </c>
      <c r="F114" s="353" t="s">
        <v>708</v>
      </c>
      <c r="G114" s="336">
        <v>178.84</v>
      </c>
      <c r="H114" s="337">
        <v>0.05</v>
      </c>
      <c r="I114" s="336">
        <f>G114*(100%+H114)</f>
        <v>187.78200000000001</v>
      </c>
      <c r="J114" s="338">
        <f t="shared" ref="J114:J117" si="13">ROUND(ROUND(I114*4.5,2),0)</f>
        <v>845</v>
      </c>
      <c r="K114" s="354" t="s">
        <v>237</v>
      </c>
      <c r="L114" s="354" t="s">
        <v>3</v>
      </c>
      <c r="M114" s="486" t="s">
        <v>853</v>
      </c>
      <c r="N114" s="355">
        <v>8531103000</v>
      </c>
      <c r="O114" s="354" t="s">
        <v>646</v>
      </c>
      <c r="P114" s="355">
        <v>150</v>
      </c>
      <c r="Q114" s="355" t="s">
        <v>1484</v>
      </c>
      <c r="R114" s="487"/>
      <c r="S114" s="354" t="s">
        <v>1161</v>
      </c>
      <c r="T114" s="488"/>
      <c r="U114" s="384">
        <v>8717332265121</v>
      </c>
    </row>
    <row r="115" spans="1:21" x14ac:dyDescent="0.2">
      <c r="A115" s="311"/>
      <c r="B115" s="349" t="s">
        <v>1485</v>
      </c>
      <c r="C115" s="350" t="s">
        <v>141</v>
      </c>
      <c r="D115" s="485" t="s">
        <v>140</v>
      </c>
      <c r="E115" s="486" t="s">
        <v>1486</v>
      </c>
      <c r="F115" s="353" t="s">
        <v>708</v>
      </c>
      <c r="G115" s="336">
        <v>286.20999999999998</v>
      </c>
      <c r="H115" s="337">
        <v>0.05</v>
      </c>
      <c r="I115" s="336">
        <f>G115*(100%+H115)</f>
        <v>300.52049999999997</v>
      </c>
      <c r="J115" s="338">
        <f t="shared" si="13"/>
        <v>1352</v>
      </c>
      <c r="K115" s="354" t="s">
        <v>237</v>
      </c>
      <c r="L115" s="354" t="s">
        <v>3</v>
      </c>
      <c r="M115" s="486" t="s">
        <v>853</v>
      </c>
      <c r="N115" s="355">
        <v>8531103000</v>
      </c>
      <c r="O115" s="354" t="s">
        <v>646</v>
      </c>
      <c r="P115" s="355">
        <v>54</v>
      </c>
      <c r="Q115" s="355" t="s">
        <v>1487</v>
      </c>
      <c r="R115" s="487"/>
      <c r="S115" s="354" t="s">
        <v>1161</v>
      </c>
      <c r="T115" s="488"/>
      <c r="U115" s="384">
        <v>8717332265138</v>
      </c>
    </row>
    <row r="116" spans="1:21" x14ac:dyDescent="0.2">
      <c r="A116" s="311"/>
      <c r="B116" s="349" t="s">
        <v>1488</v>
      </c>
      <c r="C116" s="350" t="s">
        <v>144</v>
      </c>
      <c r="D116" s="485" t="s">
        <v>143</v>
      </c>
      <c r="E116" s="486" t="s">
        <v>1489</v>
      </c>
      <c r="F116" s="353" t="s">
        <v>708</v>
      </c>
      <c r="G116" s="336">
        <v>202.69</v>
      </c>
      <c r="H116" s="337">
        <v>0.05</v>
      </c>
      <c r="I116" s="336">
        <f>G116*(100%+H116)</f>
        <v>212.8245</v>
      </c>
      <c r="J116" s="338">
        <f t="shared" si="13"/>
        <v>958</v>
      </c>
      <c r="K116" s="354" t="s">
        <v>237</v>
      </c>
      <c r="L116" s="354" t="s">
        <v>3</v>
      </c>
      <c r="M116" s="486" t="s">
        <v>853</v>
      </c>
      <c r="N116" s="355">
        <v>8531103000</v>
      </c>
      <c r="O116" s="354" t="s">
        <v>646</v>
      </c>
      <c r="P116" s="355">
        <v>72</v>
      </c>
      <c r="Q116" s="355" t="s">
        <v>1484</v>
      </c>
      <c r="R116" s="487"/>
      <c r="S116" s="354" t="s">
        <v>1161</v>
      </c>
      <c r="T116" s="488"/>
      <c r="U116" s="384">
        <v>8717332265190</v>
      </c>
    </row>
    <row r="117" spans="1:21" x14ac:dyDescent="0.2">
      <c r="A117" s="311"/>
      <c r="B117" s="349" t="s">
        <v>1490</v>
      </c>
      <c r="C117" s="350" t="s">
        <v>147</v>
      </c>
      <c r="D117" s="485" t="s">
        <v>146</v>
      </c>
      <c r="E117" s="486" t="s">
        <v>1491</v>
      </c>
      <c r="F117" s="353" t="s">
        <v>708</v>
      </c>
      <c r="G117" s="336">
        <v>292.3</v>
      </c>
      <c r="H117" s="337">
        <v>0.05</v>
      </c>
      <c r="I117" s="336">
        <f>G117*(100%+H117)</f>
        <v>306.91500000000002</v>
      </c>
      <c r="J117" s="338">
        <f t="shared" si="13"/>
        <v>1381</v>
      </c>
      <c r="K117" s="354" t="s">
        <v>237</v>
      </c>
      <c r="L117" s="354" t="s">
        <v>3</v>
      </c>
      <c r="M117" s="486" t="s">
        <v>853</v>
      </c>
      <c r="N117" s="355">
        <v>8531103000</v>
      </c>
      <c r="O117" s="354" t="s">
        <v>646</v>
      </c>
      <c r="P117" s="355">
        <v>25</v>
      </c>
      <c r="Q117" s="355" t="s">
        <v>1487</v>
      </c>
      <c r="R117" s="487"/>
      <c r="S117" s="354" t="s">
        <v>1161</v>
      </c>
      <c r="T117" s="488"/>
      <c r="U117" s="384">
        <v>8717332265213</v>
      </c>
    </row>
    <row r="118" spans="1:21" x14ac:dyDescent="0.2">
      <c r="A118" s="311"/>
      <c r="B118" s="366" t="s">
        <v>169</v>
      </c>
      <c r="C118" s="367"/>
      <c r="D118" s="368" t="s">
        <v>1205</v>
      </c>
      <c r="E118" s="367"/>
      <c r="F118" s="369"/>
      <c r="G118" s="370" t="s">
        <v>1205</v>
      </c>
      <c r="H118" s="371"/>
      <c r="I118" s="371"/>
      <c r="J118" s="371"/>
      <c r="K118" s="372"/>
      <c r="L118" s="372"/>
      <c r="M118" s="367" t="s">
        <v>1205</v>
      </c>
      <c r="N118" s="376"/>
      <c r="O118" s="372"/>
      <c r="P118" s="372"/>
      <c r="Q118" s="372" t="s">
        <v>1205</v>
      </c>
      <c r="R118" s="375"/>
      <c r="S118" s="372"/>
      <c r="T118" s="377"/>
      <c r="U118" s="384"/>
    </row>
    <row r="119" spans="1:21" x14ac:dyDescent="0.2">
      <c r="A119" s="311"/>
      <c r="B119" s="349" t="s">
        <v>1492</v>
      </c>
      <c r="C119" s="489" t="s">
        <v>171</v>
      </c>
      <c r="D119" s="490" t="s">
        <v>1064</v>
      </c>
      <c r="E119" s="486" t="s">
        <v>1493</v>
      </c>
      <c r="F119" s="353" t="s">
        <v>708</v>
      </c>
      <c r="G119" s="336">
        <v>79.12</v>
      </c>
      <c r="H119" s="337">
        <v>0.05</v>
      </c>
      <c r="I119" s="336">
        <f t="shared" ref="I119:I126" si="14">G119*(100%+H119)</f>
        <v>83.076000000000008</v>
      </c>
      <c r="J119" s="429">
        <f>ROUND(ROUND(I119*4.5*0.72, 0),0)</f>
        <v>269</v>
      </c>
      <c r="K119" s="491" t="s">
        <v>237</v>
      </c>
      <c r="L119" s="491" t="s">
        <v>3</v>
      </c>
      <c r="M119" s="486" t="s">
        <v>855</v>
      </c>
      <c r="N119" s="355">
        <v>8531103000</v>
      </c>
      <c r="O119" s="491" t="s">
        <v>645</v>
      </c>
      <c r="P119" s="492" t="s">
        <v>1494</v>
      </c>
      <c r="Q119" s="492" t="s">
        <v>1495</v>
      </c>
      <c r="R119" s="493"/>
      <c r="S119" s="492" t="s">
        <v>1161</v>
      </c>
      <c r="T119" s="494"/>
      <c r="U119" s="384">
        <v>8717332972968</v>
      </c>
    </row>
    <row r="120" spans="1:21" x14ac:dyDescent="0.2">
      <c r="A120" s="311"/>
      <c r="B120" s="349" t="s">
        <v>1496</v>
      </c>
      <c r="C120" s="489" t="s">
        <v>175</v>
      </c>
      <c r="D120" s="490" t="s">
        <v>647</v>
      </c>
      <c r="E120" s="486" t="s">
        <v>1497</v>
      </c>
      <c r="F120" s="353" t="s">
        <v>708</v>
      </c>
      <c r="G120" s="336">
        <v>91.8</v>
      </c>
      <c r="H120" s="337">
        <v>0.05</v>
      </c>
      <c r="I120" s="336">
        <f t="shared" si="14"/>
        <v>96.39</v>
      </c>
      <c r="J120" s="429">
        <f>ROUND(ROUND(I120*4.5*0.72, 0),0)</f>
        <v>312</v>
      </c>
      <c r="K120" s="491" t="s">
        <v>237</v>
      </c>
      <c r="L120" s="491" t="s">
        <v>3</v>
      </c>
      <c r="M120" s="486" t="s">
        <v>855</v>
      </c>
      <c r="N120" s="355">
        <v>8531103000</v>
      </c>
      <c r="O120" s="491" t="s">
        <v>645</v>
      </c>
      <c r="P120" s="492" t="s">
        <v>1494</v>
      </c>
      <c r="Q120" s="492" t="s">
        <v>1495</v>
      </c>
      <c r="R120" s="493"/>
      <c r="S120" s="492" t="s">
        <v>1161</v>
      </c>
      <c r="T120" s="494"/>
      <c r="U120" s="384">
        <v>8717332972982</v>
      </c>
    </row>
    <row r="121" spans="1:21" x14ac:dyDescent="0.2">
      <c r="A121" s="311"/>
      <c r="B121" s="349" t="s">
        <v>1498</v>
      </c>
      <c r="C121" s="489" t="s">
        <v>177</v>
      </c>
      <c r="D121" s="490" t="s">
        <v>1068</v>
      </c>
      <c r="E121" s="486" t="s">
        <v>1499</v>
      </c>
      <c r="F121" s="353" t="s">
        <v>708</v>
      </c>
      <c r="G121" s="336">
        <v>72.08</v>
      </c>
      <c r="H121" s="337">
        <v>0.05</v>
      </c>
      <c r="I121" s="336">
        <f t="shared" si="14"/>
        <v>75.683999999999997</v>
      </c>
      <c r="J121" s="429">
        <f>ROUND(ROUND(I121*4.5*0.82, 0),0)</f>
        <v>279</v>
      </c>
      <c r="K121" s="491" t="s">
        <v>237</v>
      </c>
      <c r="L121" s="491" t="s">
        <v>3</v>
      </c>
      <c r="M121" s="486" t="s">
        <v>855</v>
      </c>
      <c r="N121" s="355">
        <v>8531103000</v>
      </c>
      <c r="O121" s="491" t="s">
        <v>645</v>
      </c>
      <c r="P121" s="492" t="s">
        <v>1500</v>
      </c>
      <c r="Q121" s="492" t="s">
        <v>1495</v>
      </c>
      <c r="R121" s="493"/>
      <c r="S121" s="492" t="s">
        <v>1161</v>
      </c>
      <c r="T121" s="494"/>
      <c r="U121" s="384">
        <v>8717332973026</v>
      </c>
    </row>
    <row r="122" spans="1:21" x14ac:dyDescent="0.2">
      <c r="A122" s="311"/>
      <c r="B122" s="349" t="s">
        <v>1501</v>
      </c>
      <c r="C122" s="489" t="s">
        <v>173</v>
      </c>
      <c r="D122" s="490" t="s">
        <v>1065</v>
      </c>
      <c r="E122" s="486" t="s">
        <v>1502</v>
      </c>
      <c r="F122" s="353" t="s">
        <v>708</v>
      </c>
      <c r="G122" s="336">
        <v>85.51</v>
      </c>
      <c r="H122" s="337">
        <v>0.05</v>
      </c>
      <c r="I122" s="336">
        <f t="shared" si="14"/>
        <v>89.785500000000013</v>
      </c>
      <c r="J122" s="429">
        <f>ROUND(ROUND(I122*4.5*0.72, 0),0)</f>
        <v>291</v>
      </c>
      <c r="K122" s="491" t="s">
        <v>237</v>
      </c>
      <c r="L122" s="491" t="s">
        <v>3</v>
      </c>
      <c r="M122" s="486" t="s">
        <v>855</v>
      </c>
      <c r="N122" s="355">
        <v>8531103000</v>
      </c>
      <c r="O122" s="491" t="s">
        <v>645</v>
      </c>
      <c r="P122" s="492" t="s">
        <v>1494</v>
      </c>
      <c r="Q122" s="492" t="s">
        <v>1495</v>
      </c>
      <c r="R122" s="493"/>
      <c r="S122" s="492" t="s">
        <v>1161</v>
      </c>
      <c r="T122" s="494"/>
      <c r="U122" s="384">
        <v>8717332972999</v>
      </c>
    </row>
    <row r="123" spans="1:21" x14ac:dyDescent="0.2">
      <c r="A123" s="311"/>
      <c r="B123" s="349" t="s">
        <v>1503</v>
      </c>
      <c r="C123" s="489" t="s">
        <v>176</v>
      </c>
      <c r="D123" s="490" t="s">
        <v>1067</v>
      </c>
      <c r="E123" s="486" t="s">
        <v>1504</v>
      </c>
      <c r="F123" s="353" t="s">
        <v>708</v>
      </c>
      <c r="G123" s="336">
        <v>99.02</v>
      </c>
      <c r="H123" s="337">
        <v>0.05</v>
      </c>
      <c r="I123" s="336">
        <f t="shared" si="14"/>
        <v>103.971</v>
      </c>
      <c r="J123" s="429">
        <f>ROUND(ROUND(I123*4.5*0.72, 0),0)</f>
        <v>337</v>
      </c>
      <c r="K123" s="491" t="s">
        <v>237</v>
      </c>
      <c r="L123" s="491" t="s">
        <v>3</v>
      </c>
      <c r="M123" s="486" t="s">
        <v>855</v>
      </c>
      <c r="N123" s="355">
        <v>8531103000</v>
      </c>
      <c r="O123" s="491" t="s">
        <v>645</v>
      </c>
      <c r="P123" s="492" t="s">
        <v>1505</v>
      </c>
      <c r="Q123" s="492" t="s">
        <v>1495</v>
      </c>
      <c r="R123" s="493"/>
      <c r="S123" s="492" t="s">
        <v>1161</v>
      </c>
      <c r="T123" s="494"/>
      <c r="U123" s="384">
        <v>8717332973002</v>
      </c>
    </row>
    <row r="124" spans="1:21" ht="16.5" x14ac:dyDescent="0.2">
      <c r="A124" s="311"/>
      <c r="B124" s="349" t="s">
        <v>1506</v>
      </c>
      <c r="C124" s="489" t="s">
        <v>179</v>
      </c>
      <c r="D124" s="490" t="s">
        <v>1069</v>
      </c>
      <c r="E124" s="486" t="s">
        <v>1507</v>
      </c>
      <c r="F124" s="353" t="s">
        <v>708</v>
      </c>
      <c r="G124" s="336">
        <v>165.47</v>
      </c>
      <c r="H124" s="337">
        <v>0.05</v>
      </c>
      <c r="I124" s="336">
        <f t="shared" si="14"/>
        <v>173.74350000000001</v>
      </c>
      <c r="J124" s="429">
        <f>ROUND(ROUND(I124*4.5*0.75, 0),0)</f>
        <v>586</v>
      </c>
      <c r="K124" s="491" t="s">
        <v>237</v>
      </c>
      <c r="L124" s="491" t="s">
        <v>3</v>
      </c>
      <c r="M124" s="486" t="s">
        <v>855</v>
      </c>
      <c r="N124" s="355">
        <v>8531103000</v>
      </c>
      <c r="O124" s="491" t="s">
        <v>645</v>
      </c>
      <c r="P124" s="492" t="s">
        <v>1508</v>
      </c>
      <c r="Q124" s="492" t="s">
        <v>1509</v>
      </c>
      <c r="R124" s="493"/>
      <c r="S124" s="492" t="s">
        <v>1161</v>
      </c>
      <c r="T124" s="494"/>
      <c r="U124" s="384">
        <v>8717332973019</v>
      </c>
    </row>
    <row r="125" spans="1:21" x14ac:dyDescent="0.2">
      <c r="A125" s="311"/>
      <c r="B125" s="349" t="s">
        <v>1510</v>
      </c>
      <c r="C125" s="489" t="s">
        <v>170</v>
      </c>
      <c r="D125" s="490" t="s">
        <v>1063</v>
      </c>
      <c r="E125" s="486" t="s">
        <v>1511</v>
      </c>
      <c r="F125" s="353" t="s">
        <v>708</v>
      </c>
      <c r="G125" s="336">
        <v>76.510000000000005</v>
      </c>
      <c r="H125" s="337">
        <v>0.05</v>
      </c>
      <c r="I125" s="336">
        <f t="shared" si="14"/>
        <v>80.33550000000001</v>
      </c>
      <c r="J125" s="429">
        <f>ROUND(ROUND(I125*4.5*0.72, 0),0)</f>
        <v>260</v>
      </c>
      <c r="K125" s="491" t="s">
        <v>237</v>
      </c>
      <c r="L125" s="491" t="s">
        <v>3</v>
      </c>
      <c r="M125" s="486" t="s">
        <v>855</v>
      </c>
      <c r="N125" s="355">
        <v>8531103000</v>
      </c>
      <c r="O125" s="491" t="s">
        <v>645</v>
      </c>
      <c r="P125" s="492" t="s">
        <v>1512</v>
      </c>
      <c r="Q125" s="492" t="s">
        <v>1513</v>
      </c>
      <c r="R125" s="493"/>
      <c r="S125" s="492" t="s">
        <v>1161</v>
      </c>
      <c r="T125" s="494"/>
      <c r="U125" s="384">
        <v>8717332972951</v>
      </c>
    </row>
    <row r="126" spans="1:21" ht="13.5" thickBot="1" x14ac:dyDescent="0.25">
      <c r="A126" s="311"/>
      <c r="B126" s="349" t="s">
        <v>1514</v>
      </c>
      <c r="C126" s="489" t="s">
        <v>174</v>
      </c>
      <c r="D126" s="490" t="s">
        <v>1066</v>
      </c>
      <c r="E126" s="486" t="s">
        <v>1515</v>
      </c>
      <c r="F126" s="353" t="s">
        <v>708</v>
      </c>
      <c r="G126" s="336">
        <v>89.9</v>
      </c>
      <c r="H126" s="337">
        <v>0.05</v>
      </c>
      <c r="I126" s="336">
        <f t="shared" si="14"/>
        <v>94.39500000000001</v>
      </c>
      <c r="J126" s="429">
        <f>ROUND(ROUND(I126*4.5*0.72, 0),0)</f>
        <v>306</v>
      </c>
      <c r="K126" s="491" t="s">
        <v>237</v>
      </c>
      <c r="L126" s="491" t="s">
        <v>3</v>
      </c>
      <c r="M126" s="486" t="s">
        <v>855</v>
      </c>
      <c r="N126" s="355">
        <v>8531103000</v>
      </c>
      <c r="O126" s="491" t="s">
        <v>645</v>
      </c>
      <c r="P126" s="492" t="s">
        <v>1516</v>
      </c>
      <c r="Q126" s="492" t="s">
        <v>1513</v>
      </c>
      <c r="R126" s="493"/>
      <c r="S126" s="492" t="s">
        <v>1161</v>
      </c>
      <c r="T126" s="494"/>
      <c r="U126" s="384">
        <v>8717332972975</v>
      </c>
    </row>
    <row r="127" spans="1:21" ht="13.5" thickBot="1" x14ac:dyDescent="0.25">
      <c r="A127" s="311"/>
      <c r="B127" s="495" t="s">
        <v>1517</v>
      </c>
      <c r="C127" s="469"/>
      <c r="D127" s="469" t="s">
        <v>1205</v>
      </c>
      <c r="E127" s="469"/>
      <c r="F127" s="470"/>
      <c r="G127" s="436" t="s">
        <v>1205</v>
      </c>
      <c r="H127" s="471"/>
      <c r="I127" s="471"/>
      <c r="J127" s="471"/>
      <c r="K127" s="496"/>
      <c r="L127" s="496"/>
      <c r="M127" s="469" t="s">
        <v>1205</v>
      </c>
      <c r="N127" s="496"/>
      <c r="O127" s="496"/>
      <c r="P127" s="496"/>
      <c r="Q127" s="496" t="s">
        <v>1205</v>
      </c>
      <c r="R127" s="497"/>
      <c r="S127" s="496"/>
      <c r="T127" s="496"/>
      <c r="U127" s="384"/>
    </row>
    <row r="128" spans="1:21" x14ac:dyDescent="0.2">
      <c r="A128" s="311"/>
      <c r="B128" s="366" t="s">
        <v>1518</v>
      </c>
      <c r="C128" s="367"/>
      <c r="D128" s="498" t="s">
        <v>1205</v>
      </c>
      <c r="E128" s="499"/>
      <c r="F128" s="500"/>
      <c r="G128" s="501" t="s">
        <v>1205</v>
      </c>
      <c r="H128" s="502"/>
      <c r="I128" s="502"/>
      <c r="J128" s="502"/>
      <c r="K128" s="372"/>
      <c r="L128" s="372"/>
      <c r="M128" s="499" t="s">
        <v>1205</v>
      </c>
      <c r="N128" s="372"/>
      <c r="O128" s="372"/>
      <c r="P128" s="372"/>
      <c r="Q128" s="372" t="s">
        <v>1205</v>
      </c>
      <c r="R128" s="375"/>
      <c r="S128" s="376"/>
      <c r="T128" s="376"/>
      <c r="U128" s="384"/>
    </row>
    <row r="129" spans="1:21" x14ac:dyDescent="0.2">
      <c r="A129" s="311"/>
      <c r="B129" s="349" t="s">
        <v>1519</v>
      </c>
      <c r="C129" s="350" t="s">
        <v>202</v>
      </c>
      <c r="D129" s="351" t="s">
        <v>201</v>
      </c>
      <c r="E129" s="352" t="s">
        <v>1520</v>
      </c>
      <c r="F129" s="353" t="s">
        <v>708</v>
      </c>
      <c r="G129" s="336">
        <v>64.22</v>
      </c>
      <c r="H129" s="337">
        <v>0.05</v>
      </c>
      <c r="I129" s="336">
        <f t="shared" ref="I129:I136" si="15">G129*(100%+H129)</f>
        <v>67.430999999999997</v>
      </c>
      <c r="J129" s="338">
        <f t="shared" ref="J129:J156" si="16">ROUND(ROUND(I129*4.5,2),0)</f>
        <v>303</v>
      </c>
      <c r="K129" s="503" t="s">
        <v>237</v>
      </c>
      <c r="L129" s="503" t="s">
        <v>34</v>
      </c>
      <c r="M129" s="352" t="s">
        <v>1192</v>
      </c>
      <c r="N129" s="355">
        <v>3926909790</v>
      </c>
      <c r="O129" s="354" t="s">
        <v>691</v>
      </c>
      <c r="P129" s="355">
        <v>15</v>
      </c>
      <c r="Q129" s="355" t="s">
        <v>1521</v>
      </c>
      <c r="R129" s="504"/>
      <c r="S129" s="354" t="s">
        <v>615</v>
      </c>
      <c r="T129" s="384"/>
      <c r="U129" s="384">
        <v>4060039033000</v>
      </c>
    </row>
    <row r="130" spans="1:21" x14ac:dyDescent="0.2">
      <c r="A130" s="311"/>
      <c r="B130" s="349" t="s">
        <v>1522</v>
      </c>
      <c r="C130" s="350" t="s">
        <v>183</v>
      </c>
      <c r="D130" s="351" t="s">
        <v>182</v>
      </c>
      <c r="E130" s="352" t="s">
        <v>1523</v>
      </c>
      <c r="F130" s="353" t="s">
        <v>708</v>
      </c>
      <c r="G130" s="336">
        <v>23.74</v>
      </c>
      <c r="H130" s="337">
        <v>0.05</v>
      </c>
      <c r="I130" s="336">
        <v>50</v>
      </c>
      <c r="J130" s="338">
        <f t="shared" si="16"/>
        <v>225</v>
      </c>
      <c r="K130" s="354" t="s">
        <v>237</v>
      </c>
      <c r="L130" s="354" t="s">
        <v>3</v>
      </c>
      <c r="M130" s="352" t="s">
        <v>1192</v>
      </c>
      <c r="N130" s="355">
        <v>8536909599</v>
      </c>
      <c r="O130" s="354" t="s">
        <v>646</v>
      </c>
      <c r="P130" s="355">
        <v>120</v>
      </c>
      <c r="Q130" s="355" t="s">
        <v>1524</v>
      </c>
      <c r="R130" s="505"/>
      <c r="S130" s="354" t="s">
        <v>1161</v>
      </c>
      <c r="T130" s="506"/>
      <c r="U130" s="384">
        <v>8717332097494</v>
      </c>
    </row>
    <row r="131" spans="1:21" x14ac:dyDescent="0.2">
      <c r="A131" s="311"/>
      <c r="B131" s="349" t="s">
        <v>1525</v>
      </c>
      <c r="C131" s="350" t="s">
        <v>186</v>
      </c>
      <c r="D131" s="351" t="s">
        <v>185</v>
      </c>
      <c r="E131" s="352" t="s">
        <v>1526</v>
      </c>
      <c r="F131" s="353" t="s">
        <v>708</v>
      </c>
      <c r="G131" s="336">
        <v>13.52</v>
      </c>
      <c r="H131" s="337">
        <v>0.05</v>
      </c>
      <c r="I131" s="336">
        <f t="shared" si="15"/>
        <v>14.196</v>
      </c>
      <c r="J131" s="338">
        <f t="shared" si="16"/>
        <v>64</v>
      </c>
      <c r="K131" s="354" t="s">
        <v>237</v>
      </c>
      <c r="L131" s="354" t="s">
        <v>3</v>
      </c>
      <c r="M131" s="352" t="s">
        <v>1192</v>
      </c>
      <c r="N131" s="355">
        <v>3926909790</v>
      </c>
      <c r="O131" s="354" t="s">
        <v>646</v>
      </c>
      <c r="P131" s="355">
        <v>200</v>
      </c>
      <c r="Q131" s="355" t="s">
        <v>1527</v>
      </c>
      <c r="R131" s="505"/>
      <c r="S131" s="354" t="s">
        <v>1161</v>
      </c>
      <c r="T131" s="384"/>
      <c r="U131" s="384">
        <v>8717332097487</v>
      </c>
    </row>
    <row r="132" spans="1:21" x14ac:dyDescent="0.2">
      <c r="A132" s="311"/>
      <c r="B132" s="349" t="s">
        <v>1528</v>
      </c>
      <c r="C132" s="350" t="s">
        <v>189</v>
      </c>
      <c r="D132" s="351" t="s">
        <v>188</v>
      </c>
      <c r="E132" s="352" t="s">
        <v>1529</v>
      </c>
      <c r="F132" s="353" t="s">
        <v>708</v>
      </c>
      <c r="G132" s="336">
        <v>21.36</v>
      </c>
      <c r="H132" s="337">
        <v>0.05</v>
      </c>
      <c r="I132" s="336">
        <f t="shared" si="15"/>
        <v>22.428000000000001</v>
      </c>
      <c r="J132" s="338">
        <f t="shared" si="16"/>
        <v>101</v>
      </c>
      <c r="K132" s="354" t="s">
        <v>237</v>
      </c>
      <c r="L132" s="354" t="s">
        <v>3</v>
      </c>
      <c r="M132" s="352" t="s">
        <v>1192</v>
      </c>
      <c r="N132" s="355">
        <v>3926909790</v>
      </c>
      <c r="O132" s="354" t="s">
        <v>646</v>
      </c>
      <c r="P132" s="355">
        <v>80</v>
      </c>
      <c r="Q132" s="355" t="s">
        <v>1530</v>
      </c>
      <c r="R132" s="505"/>
      <c r="S132" s="354" t="s">
        <v>1161</v>
      </c>
      <c r="T132" s="506"/>
      <c r="U132" s="384">
        <v>8717332097562</v>
      </c>
    </row>
    <row r="133" spans="1:21" x14ac:dyDescent="0.2">
      <c r="A133" s="311"/>
      <c r="B133" s="349" t="s">
        <v>1531</v>
      </c>
      <c r="C133" s="350" t="s">
        <v>192</v>
      </c>
      <c r="D133" s="351" t="s">
        <v>191</v>
      </c>
      <c r="E133" s="352" t="s">
        <v>1532</v>
      </c>
      <c r="F133" s="353" t="s">
        <v>708</v>
      </c>
      <c r="G133" s="336">
        <v>5.37</v>
      </c>
      <c r="H133" s="337">
        <v>0.05</v>
      </c>
      <c r="I133" s="336">
        <f t="shared" si="15"/>
        <v>5.6385000000000005</v>
      </c>
      <c r="J133" s="338">
        <f t="shared" si="16"/>
        <v>25</v>
      </c>
      <c r="K133" s="354" t="s">
        <v>237</v>
      </c>
      <c r="L133" s="354" t="s">
        <v>3</v>
      </c>
      <c r="M133" s="352" t="s">
        <v>1192</v>
      </c>
      <c r="N133" s="355">
        <v>3926909790</v>
      </c>
      <c r="O133" s="354" t="s">
        <v>646</v>
      </c>
      <c r="P133" s="355">
        <v>100</v>
      </c>
      <c r="Q133" s="355" t="s">
        <v>1533</v>
      </c>
      <c r="R133" s="505"/>
      <c r="S133" s="354" t="s">
        <v>1161</v>
      </c>
      <c r="T133" s="506"/>
      <c r="U133" s="384">
        <v>8717332097555</v>
      </c>
    </row>
    <row r="134" spans="1:21" ht="16.5" x14ac:dyDescent="0.2">
      <c r="A134" s="311"/>
      <c r="B134" s="349" t="s">
        <v>1534</v>
      </c>
      <c r="C134" s="350" t="s">
        <v>194</v>
      </c>
      <c r="D134" s="351" t="s">
        <v>711</v>
      </c>
      <c r="E134" s="352" t="s">
        <v>1535</v>
      </c>
      <c r="F134" s="353" t="s">
        <v>708</v>
      </c>
      <c r="G134" s="336">
        <v>11.81</v>
      </c>
      <c r="H134" s="337">
        <v>0.05</v>
      </c>
      <c r="I134" s="336">
        <f t="shared" si="15"/>
        <v>12.400500000000001</v>
      </c>
      <c r="J134" s="338">
        <f t="shared" si="16"/>
        <v>56</v>
      </c>
      <c r="K134" s="354" t="s">
        <v>237</v>
      </c>
      <c r="L134" s="354" t="s">
        <v>3</v>
      </c>
      <c r="M134" s="352" t="s">
        <v>1192</v>
      </c>
      <c r="N134" s="355">
        <v>3926909790</v>
      </c>
      <c r="O134" s="354" t="s">
        <v>646</v>
      </c>
      <c r="P134" s="355">
        <v>20</v>
      </c>
      <c r="Q134" s="355" t="s">
        <v>1370</v>
      </c>
      <c r="R134" s="504"/>
      <c r="S134" s="354" t="s">
        <v>1161</v>
      </c>
      <c r="T134" s="358"/>
      <c r="U134" s="384" t="s">
        <v>1536</v>
      </c>
    </row>
    <row r="135" spans="1:21" x14ac:dyDescent="0.2">
      <c r="A135" s="311"/>
      <c r="B135" s="349" t="s">
        <v>1537</v>
      </c>
      <c r="C135" s="350" t="s">
        <v>197</v>
      </c>
      <c r="D135" s="351" t="s">
        <v>196</v>
      </c>
      <c r="E135" s="352" t="s">
        <v>1538</v>
      </c>
      <c r="F135" s="353" t="s">
        <v>708</v>
      </c>
      <c r="G135" s="336">
        <v>8.23</v>
      </c>
      <c r="H135" s="337">
        <v>0.05</v>
      </c>
      <c r="I135" s="336">
        <f t="shared" si="15"/>
        <v>8.6415000000000006</v>
      </c>
      <c r="J135" s="338">
        <f t="shared" si="16"/>
        <v>39</v>
      </c>
      <c r="K135" s="354" t="s">
        <v>237</v>
      </c>
      <c r="L135" s="354" t="s">
        <v>3</v>
      </c>
      <c r="M135" s="352" t="s">
        <v>1192</v>
      </c>
      <c r="N135" s="355">
        <v>7320208990</v>
      </c>
      <c r="O135" s="354" t="s">
        <v>646</v>
      </c>
      <c r="P135" s="355">
        <v>20</v>
      </c>
      <c r="Q135" s="355" t="s">
        <v>1539</v>
      </c>
      <c r="R135" s="507" t="s">
        <v>1540</v>
      </c>
      <c r="S135" s="354" t="s">
        <v>615</v>
      </c>
      <c r="T135" s="358"/>
      <c r="U135" s="384" t="s">
        <v>1541</v>
      </c>
    </row>
    <row r="136" spans="1:21" x14ac:dyDescent="0.2">
      <c r="A136" s="311"/>
      <c r="B136" s="349" t="s">
        <v>1542</v>
      </c>
      <c r="C136" s="350" t="s">
        <v>199</v>
      </c>
      <c r="D136" s="485" t="s">
        <v>198</v>
      </c>
      <c r="E136" s="486" t="s">
        <v>1543</v>
      </c>
      <c r="F136" s="353" t="s">
        <v>708</v>
      </c>
      <c r="G136" s="336">
        <v>47.6</v>
      </c>
      <c r="H136" s="337">
        <v>0.05</v>
      </c>
      <c r="I136" s="336">
        <f t="shared" si="15"/>
        <v>49.980000000000004</v>
      </c>
      <c r="J136" s="338">
        <f t="shared" si="16"/>
        <v>225</v>
      </c>
      <c r="K136" s="354" t="s">
        <v>237</v>
      </c>
      <c r="L136" s="354" t="s">
        <v>3</v>
      </c>
      <c r="M136" s="486" t="s">
        <v>1192</v>
      </c>
      <c r="N136" s="355">
        <v>8536909599</v>
      </c>
      <c r="O136" s="354" t="s">
        <v>646</v>
      </c>
      <c r="P136" s="355">
        <v>3</v>
      </c>
      <c r="Q136" s="355" t="s">
        <v>1544</v>
      </c>
      <c r="R136" s="487"/>
      <c r="S136" s="354" t="s">
        <v>1161</v>
      </c>
      <c r="T136" s="488"/>
      <c r="U136" s="384" t="s">
        <v>1545</v>
      </c>
    </row>
    <row r="137" spans="1:21" x14ac:dyDescent="0.2">
      <c r="A137" s="311"/>
      <c r="B137" s="508" t="s">
        <v>1546</v>
      </c>
      <c r="C137" s="509"/>
      <c r="D137" s="510" t="s">
        <v>1205</v>
      </c>
      <c r="E137" s="509"/>
      <c r="F137" s="511"/>
      <c r="G137" s="512" t="s">
        <v>1205</v>
      </c>
      <c r="H137" s="513"/>
      <c r="I137" s="513"/>
      <c r="J137" s="513"/>
      <c r="K137" s="514"/>
      <c r="L137" s="514"/>
      <c r="M137" s="509" t="s">
        <v>1205</v>
      </c>
      <c r="N137" s="514"/>
      <c r="O137" s="514"/>
      <c r="P137" s="514"/>
      <c r="Q137" s="514" t="s">
        <v>1205</v>
      </c>
      <c r="R137" s="515"/>
      <c r="S137" s="514"/>
      <c r="T137" s="514"/>
      <c r="U137" s="384"/>
    </row>
    <row r="138" spans="1:21" x14ac:dyDescent="0.2">
      <c r="A138" s="311"/>
      <c r="B138" s="349" t="s">
        <v>1547</v>
      </c>
      <c r="C138" s="350" t="s">
        <v>1548</v>
      </c>
      <c r="D138" s="351" t="s">
        <v>211</v>
      </c>
      <c r="E138" s="352" t="s">
        <v>1549</v>
      </c>
      <c r="F138" s="353" t="s">
        <v>708</v>
      </c>
      <c r="G138" s="336">
        <v>37.81</v>
      </c>
      <c r="H138" s="337">
        <v>0.05</v>
      </c>
      <c r="I138" s="336">
        <f t="shared" ref="I138:I156" si="17">G138*(100%+H138)</f>
        <v>39.700500000000005</v>
      </c>
      <c r="J138" s="338">
        <f t="shared" si="16"/>
        <v>179</v>
      </c>
      <c r="K138" s="354" t="s">
        <v>237</v>
      </c>
      <c r="L138" s="354" t="s">
        <v>3</v>
      </c>
      <c r="M138" s="352" t="s">
        <v>1192</v>
      </c>
      <c r="N138" s="355">
        <v>8536909599</v>
      </c>
      <c r="O138" s="354" t="s">
        <v>646</v>
      </c>
      <c r="P138" s="355">
        <v>24</v>
      </c>
      <c r="Q138" s="355" t="s">
        <v>1550</v>
      </c>
      <c r="R138" s="516"/>
      <c r="S138" s="354" t="s">
        <v>1161</v>
      </c>
      <c r="T138" s="506"/>
      <c r="U138" s="384" t="s">
        <v>1551</v>
      </c>
    </row>
    <row r="139" spans="1:21" ht="16.5" x14ac:dyDescent="0.2">
      <c r="A139" s="311"/>
      <c r="B139" s="349" t="s">
        <v>1552</v>
      </c>
      <c r="C139" s="350" t="s">
        <v>1553</v>
      </c>
      <c r="D139" s="351" t="s">
        <v>1554</v>
      </c>
      <c r="E139" s="352" t="s">
        <v>1555</v>
      </c>
      <c r="F139" s="353" t="s">
        <v>708</v>
      </c>
      <c r="G139" s="382">
        <v>68.05</v>
      </c>
      <c r="H139" s="337">
        <v>0.05</v>
      </c>
      <c r="I139" s="336">
        <f t="shared" si="17"/>
        <v>71.452500000000001</v>
      </c>
      <c r="J139" s="338">
        <f t="shared" si="16"/>
        <v>322</v>
      </c>
      <c r="K139" s="354" t="s">
        <v>237</v>
      </c>
      <c r="L139" s="354" t="s">
        <v>3</v>
      </c>
      <c r="M139" s="352" t="s">
        <v>1192</v>
      </c>
      <c r="N139" s="355">
        <v>8531103000</v>
      </c>
      <c r="O139" s="354" t="s">
        <v>692</v>
      </c>
      <c r="P139" s="355">
        <v>50</v>
      </c>
      <c r="Q139" s="355" t="s">
        <v>1556</v>
      </c>
      <c r="R139" s="517"/>
      <c r="S139" s="354" t="s">
        <v>1161</v>
      </c>
      <c r="T139" s="506"/>
      <c r="U139" s="384">
        <v>8717332003273</v>
      </c>
    </row>
    <row r="140" spans="1:21" x14ac:dyDescent="0.2">
      <c r="A140" s="311"/>
      <c r="B140" s="349" t="s">
        <v>1557</v>
      </c>
      <c r="C140" s="350" t="s">
        <v>1558</v>
      </c>
      <c r="D140" s="351" t="s">
        <v>1559</v>
      </c>
      <c r="E140" s="352" t="s">
        <v>1560</v>
      </c>
      <c r="F140" s="353" t="s">
        <v>708</v>
      </c>
      <c r="G140" s="382">
        <v>64.959999999999994</v>
      </c>
      <c r="H140" s="337">
        <v>0.05</v>
      </c>
      <c r="I140" s="336">
        <f t="shared" si="17"/>
        <v>68.207999999999998</v>
      </c>
      <c r="J140" s="338">
        <f t="shared" si="16"/>
        <v>307</v>
      </c>
      <c r="K140" s="354" t="s">
        <v>237</v>
      </c>
      <c r="L140" s="354" t="s">
        <v>3</v>
      </c>
      <c r="M140" s="352" t="s">
        <v>1192</v>
      </c>
      <c r="N140" s="355">
        <v>8531103000</v>
      </c>
      <c r="O140" s="354" t="s">
        <v>692</v>
      </c>
      <c r="P140" s="355">
        <v>50</v>
      </c>
      <c r="Q140" s="355" t="s">
        <v>1561</v>
      </c>
      <c r="R140" s="517"/>
      <c r="S140" s="354" t="s">
        <v>1161</v>
      </c>
      <c r="T140" s="506"/>
      <c r="U140" s="384">
        <v>8717332003822</v>
      </c>
    </row>
    <row r="141" spans="1:21" x14ac:dyDescent="0.2">
      <c r="A141" s="311"/>
      <c r="B141" s="349" t="s">
        <v>1562</v>
      </c>
      <c r="C141" s="350" t="s">
        <v>205</v>
      </c>
      <c r="D141" s="351" t="s">
        <v>204</v>
      </c>
      <c r="E141" s="352" t="s">
        <v>1563</v>
      </c>
      <c r="F141" s="353" t="s">
        <v>708</v>
      </c>
      <c r="G141" s="336">
        <v>4.84</v>
      </c>
      <c r="H141" s="337">
        <v>0.05</v>
      </c>
      <c r="I141" s="336">
        <f t="shared" si="17"/>
        <v>5.0819999999999999</v>
      </c>
      <c r="J141" s="604">
        <f>ROUND(ROUND(I141*4.5*1.28, 0),0)</f>
        <v>29</v>
      </c>
      <c r="K141" s="354" t="s">
        <v>237</v>
      </c>
      <c r="L141" s="355">
        <v>1</v>
      </c>
      <c r="M141" s="352" t="s">
        <v>1192</v>
      </c>
      <c r="N141" s="355">
        <v>8536909599</v>
      </c>
      <c r="O141" s="354" t="s">
        <v>646</v>
      </c>
      <c r="P141" s="355">
        <v>7500</v>
      </c>
      <c r="Q141" s="355" t="s">
        <v>1564</v>
      </c>
      <c r="R141" s="517"/>
      <c r="S141" s="354" t="s">
        <v>1161</v>
      </c>
      <c r="T141" s="506"/>
      <c r="U141" s="384">
        <v>8717332019878</v>
      </c>
    </row>
    <row r="142" spans="1:21" x14ac:dyDescent="0.2">
      <c r="A142" s="311"/>
      <c r="B142" s="349" t="s">
        <v>1565</v>
      </c>
      <c r="C142" s="350" t="s">
        <v>207</v>
      </c>
      <c r="D142" s="351" t="s">
        <v>748</v>
      </c>
      <c r="E142" s="352" t="s">
        <v>1566</v>
      </c>
      <c r="F142" s="353" t="s">
        <v>708</v>
      </c>
      <c r="G142" s="336">
        <v>4.54</v>
      </c>
      <c r="H142" s="337">
        <v>0.05</v>
      </c>
      <c r="I142" s="336">
        <f t="shared" si="17"/>
        <v>4.7670000000000003</v>
      </c>
      <c r="J142" s="604">
        <f>ROUND(ROUND(I142*4.5*1.37, 0),0)</f>
        <v>29</v>
      </c>
      <c r="K142" s="354" t="s">
        <v>237</v>
      </c>
      <c r="L142" s="354" t="s">
        <v>3</v>
      </c>
      <c r="M142" s="352" t="s">
        <v>1192</v>
      </c>
      <c r="N142" s="355">
        <v>8536909599</v>
      </c>
      <c r="O142" s="354" t="s">
        <v>646</v>
      </c>
      <c r="P142" s="355">
        <v>5000</v>
      </c>
      <c r="Q142" s="355" t="s">
        <v>1550</v>
      </c>
      <c r="R142" s="517"/>
      <c r="S142" s="354" t="s">
        <v>1161</v>
      </c>
      <c r="T142" s="506"/>
      <c r="U142" s="384">
        <v>8717332019878</v>
      </c>
    </row>
    <row r="143" spans="1:21" x14ac:dyDescent="0.2">
      <c r="A143" s="311"/>
      <c r="B143" s="349" t="s">
        <v>1567</v>
      </c>
      <c r="C143" s="350" t="s">
        <v>210</v>
      </c>
      <c r="D143" s="351" t="s">
        <v>209</v>
      </c>
      <c r="E143" s="352" t="s">
        <v>1568</v>
      </c>
      <c r="F143" s="353" t="s">
        <v>708</v>
      </c>
      <c r="G143" s="336">
        <v>108.92</v>
      </c>
      <c r="H143" s="337">
        <v>0.05</v>
      </c>
      <c r="I143" s="336">
        <f t="shared" si="17"/>
        <v>114.366</v>
      </c>
      <c r="J143" s="338">
        <f t="shared" si="16"/>
        <v>515</v>
      </c>
      <c r="K143" s="354" t="s">
        <v>237</v>
      </c>
      <c r="L143" s="354" t="s">
        <v>3</v>
      </c>
      <c r="M143" s="352" t="s">
        <v>1192</v>
      </c>
      <c r="N143" s="355">
        <v>8536909599</v>
      </c>
      <c r="O143" s="354" t="s">
        <v>646</v>
      </c>
      <c r="P143" s="355">
        <v>250</v>
      </c>
      <c r="Q143" s="355" t="s">
        <v>1569</v>
      </c>
      <c r="R143" s="381" t="s">
        <v>1570</v>
      </c>
      <c r="S143" s="354" t="s">
        <v>1161</v>
      </c>
      <c r="T143" s="506"/>
      <c r="U143" s="384">
        <v>8717332808830</v>
      </c>
    </row>
    <row r="144" spans="1:21" x14ac:dyDescent="0.2">
      <c r="A144" s="311"/>
      <c r="B144" s="349" t="s">
        <v>1571</v>
      </c>
      <c r="C144" s="350" t="s">
        <v>215</v>
      </c>
      <c r="D144" s="351" t="s">
        <v>214</v>
      </c>
      <c r="E144" s="352" t="s">
        <v>1572</v>
      </c>
      <c r="F144" s="353" t="s">
        <v>708</v>
      </c>
      <c r="G144" s="336">
        <v>6.15</v>
      </c>
      <c r="H144" s="337">
        <v>0.05</v>
      </c>
      <c r="I144" s="336">
        <f t="shared" si="17"/>
        <v>6.4575000000000005</v>
      </c>
      <c r="J144" s="338">
        <f t="shared" si="16"/>
        <v>29</v>
      </c>
      <c r="K144" s="354" t="s">
        <v>237</v>
      </c>
      <c r="L144" s="354" t="s">
        <v>3</v>
      </c>
      <c r="M144" s="352" t="s">
        <v>1192</v>
      </c>
      <c r="N144" s="355">
        <v>3926909790</v>
      </c>
      <c r="O144" s="354" t="s">
        <v>646</v>
      </c>
      <c r="P144" s="355">
        <v>1980</v>
      </c>
      <c r="Q144" s="355" t="s">
        <v>1276</v>
      </c>
      <c r="R144" s="517"/>
      <c r="S144" s="354" t="s">
        <v>615</v>
      </c>
      <c r="T144" s="506"/>
      <c r="U144" s="384">
        <v>8717332020461</v>
      </c>
    </row>
    <row r="145" spans="1:21" x14ac:dyDescent="0.2">
      <c r="A145" s="311"/>
      <c r="B145" s="349" t="s">
        <v>1573</v>
      </c>
      <c r="C145" s="350" t="s">
        <v>218</v>
      </c>
      <c r="D145" s="351" t="s">
        <v>217</v>
      </c>
      <c r="E145" s="352" t="s">
        <v>1574</v>
      </c>
      <c r="F145" s="353" t="s">
        <v>708</v>
      </c>
      <c r="G145" s="336">
        <v>26.89</v>
      </c>
      <c r="H145" s="337">
        <v>0.05</v>
      </c>
      <c r="I145" s="336">
        <f t="shared" si="17"/>
        <v>28.234500000000001</v>
      </c>
      <c r="J145" s="338">
        <f t="shared" si="16"/>
        <v>127</v>
      </c>
      <c r="K145" s="354" t="s">
        <v>237</v>
      </c>
      <c r="L145" s="355">
        <v>1</v>
      </c>
      <c r="M145" s="352" t="s">
        <v>1192</v>
      </c>
      <c r="N145" s="355">
        <v>8536909599</v>
      </c>
      <c r="O145" s="354" t="s">
        <v>646</v>
      </c>
      <c r="P145" s="355">
        <v>168</v>
      </c>
      <c r="Q145" s="355" t="s">
        <v>1575</v>
      </c>
      <c r="R145" s="517"/>
      <c r="S145" s="354" t="s">
        <v>1161</v>
      </c>
      <c r="T145" s="506"/>
      <c r="U145" s="384">
        <v>8717332022519</v>
      </c>
    </row>
    <row r="146" spans="1:21" ht="16.5" x14ac:dyDescent="0.2">
      <c r="A146" s="311"/>
      <c r="B146" s="349" t="s">
        <v>1576</v>
      </c>
      <c r="C146" s="350" t="s">
        <v>221</v>
      </c>
      <c r="D146" s="351" t="s">
        <v>220</v>
      </c>
      <c r="E146" s="352" t="s">
        <v>1577</v>
      </c>
      <c r="F146" s="353" t="s">
        <v>708</v>
      </c>
      <c r="G146" s="336">
        <v>43.01</v>
      </c>
      <c r="H146" s="337">
        <v>0.05</v>
      </c>
      <c r="I146" s="336">
        <f t="shared" si="17"/>
        <v>45.160499999999999</v>
      </c>
      <c r="J146" s="338">
        <f t="shared" si="16"/>
        <v>203</v>
      </c>
      <c r="K146" s="354" t="s">
        <v>237</v>
      </c>
      <c r="L146" s="354" t="s">
        <v>3</v>
      </c>
      <c r="M146" s="352" t="s">
        <v>1192</v>
      </c>
      <c r="N146" s="355">
        <v>7326909890</v>
      </c>
      <c r="O146" s="354" t="s">
        <v>691</v>
      </c>
      <c r="P146" s="355">
        <v>50</v>
      </c>
      <c r="Q146" s="355" t="s">
        <v>1578</v>
      </c>
      <c r="R146" s="517"/>
      <c r="S146" s="354" t="s">
        <v>1161</v>
      </c>
      <c r="T146" s="506"/>
      <c r="U146" s="384">
        <v>8717332003266</v>
      </c>
    </row>
    <row r="147" spans="1:21" x14ac:dyDescent="0.2">
      <c r="A147" s="311"/>
      <c r="B147" s="349" t="s">
        <v>1579</v>
      </c>
      <c r="C147" s="350" t="s">
        <v>224</v>
      </c>
      <c r="D147" s="351" t="s">
        <v>223</v>
      </c>
      <c r="E147" s="352" t="s">
        <v>1580</v>
      </c>
      <c r="F147" s="353" t="s">
        <v>708</v>
      </c>
      <c r="G147" s="336">
        <v>23.17</v>
      </c>
      <c r="H147" s="337">
        <v>0.05</v>
      </c>
      <c r="I147" s="336">
        <f t="shared" si="17"/>
        <v>24.328500000000002</v>
      </c>
      <c r="J147" s="338">
        <f t="shared" si="16"/>
        <v>109</v>
      </c>
      <c r="K147" s="354" t="s">
        <v>237</v>
      </c>
      <c r="L147" s="354" t="s">
        <v>3</v>
      </c>
      <c r="M147" s="352" t="s">
        <v>1192</v>
      </c>
      <c r="N147" s="355">
        <v>3926909790</v>
      </c>
      <c r="O147" s="354" t="s">
        <v>691</v>
      </c>
      <c r="P147" s="355">
        <v>1000</v>
      </c>
      <c r="Q147" s="355" t="s">
        <v>1581</v>
      </c>
      <c r="R147" s="381" t="s">
        <v>1570</v>
      </c>
      <c r="S147" s="354" t="s">
        <v>1161</v>
      </c>
      <c r="T147" s="506"/>
      <c r="U147" s="384">
        <v>8717332003310</v>
      </c>
    </row>
    <row r="148" spans="1:21" ht="16.5" x14ac:dyDescent="0.2">
      <c r="A148" s="311" t="s">
        <v>1582</v>
      </c>
      <c r="B148" s="349" t="s">
        <v>1583</v>
      </c>
      <c r="C148" s="350" t="s">
        <v>226</v>
      </c>
      <c r="D148" s="351" t="s">
        <v>225</v>
      </c>
      <c r="E148" s="352" t="s">
        <v>1584</v>
      </c>
      <c r="F148" s="353" t="s">
        <v>708</v>
      </c>
      <c r="G148" s="336">
        <v>0.47</v>
      </c>
      <c r="H148" s="337">
        <v>0.05</v>
      </c>
      <c r="I148" s="336">
        <f t="shared" si="17"/>
        <v>0.49349999999999999</v>
      </c>
      <c r="J148" s="338">
        <f t="shared" si="16"/>
        <v>2</v>
      </c>
      <c r="K148" s="354" t="s">
        <v>237</v>
      </c>
      <c r="L148" s="354" t="s">
        <v>3</v>
      </c>
      <c r="M148" s="352" t="s">
        <v>1192</v>
      </c>
      <c r="N148" s="355">
        <v>3926909790</v>
      </c>
      <c r="O148" s="354" t="s">
        <v>691</v>
      </c>
      <c r="P148" s="355">
        <v>4900</v>
      </c>
      <c r="Q148" s="355" t="s">
        <v>1585</v>
      </c>
      <c r="R148" s="507" t="s">
        <v>1586</v>
      </c>
      <c r="S148" s="354" t="s">
        <v>615</v>
      </c>
      <c r="T148" s="506"/>
      <c r="U148" s="384">
        <v>8717332003396</v>
      </c>
    </row>
    <row r="149" spans="1:21" ht="16.5" x14ac:dyDescent="0.2">
      <c r="A149" s="311" t="s">
        <v>1582</v>
      </c>
      <c r="B149" s="349" t="s">
        <v>1587</v>
      </c>
      <c r="C149" s="350" t="s">
        <v>228</v>
      </c>
      <c r="D149" s="351" t="s">
        <v>227</v>
      </c>
      <c r="E149" s="352" t="s">
        <v>1588</v>
      </c>
      <c r="F149" s="353" t="s">
        <v>708</v>
      </c>
      <c r="G149" s="336">
        <v>0.5</v>
      </c>
      <c r="H149" s="337">
        <v>0.05</v>
      </c>
      <c r="I149" s="336">
        <f t="shared" si="17"/>
        <v>0.52500000000000002</v>
      </c>
      <c r="J149" s="338">
        <f t="shared" si="16"/>
        <v>2</v>
      </c>
      <c r="K149" s="354" t="s">
        <v>237</v>
      </c>
      <c r="L149" s="354" t="s">
        <v>3</v>
      </c>
      <c r="M149" s="352" t="s">
        <v>1192</v>
      </c>
      <c r="N149" s="355">
        <v>3926909790</v>
      </c>
      <c r="O149" s="354" t="s">
        <v>691</v>
      </c>
      <c r="P149" s="355">
        <v>4200</v>
      </c>
      <c r="Q149" s="355" t="s">
        <v>1564</v>
      </c>
      <c r="R149" s="507" t="s">
        <v>1586</v>
      </c>
      <c r="S149" s="354" t="s">
        <v>615</v>
      </c>
      <c r="T149" s="506"/>
      <c r="U149" s="384">
        <v>8717332003402</v>
      </c>
    </row>
    <row r="150" spans="1:21" x14ac:dyDescent="0.2">
      <c r="A150" s="518"/>
      <c r="B150" s="349" t="s">
        <v>1589</v>
      </c>
      <c r="C150" s="350" t="s">
        <v>230</v>
      </c>
      <c r="D150" s="351" t="s">
        <v>229</v>
      </c>
      <c r="E150" s="352" t="s">
        <v>1590</v>
      </c>
      <c r="F150" s="353" t="s">
        <v>708</v>
      </c>
      <c r="G150" s="336">
        <v>43.25</v>
      </c>
      <c r="H150" s="337">
        <v>0.05</v>
      </c>
      <c r="I150" s="336">
        <f t="shared" si="17"/>
        <v>45.412500000000001</v>
      </c>
      <c r="J150" s="338">
        <f t="shared" si="16"/>
        <v>204</v>
      </c>
      <c r="K150" s="354" t="s">
        <v>237</v>
      </c>
      <c r="L150" s="354" t="s">
        <v>3</v>
      </c>
      <c r="M150" s="352" t="s">
        <v>1192</v>
      </c>
      <c r="N150" s="355">
        <v>8531900000</v>
      </c>
      <c r="O150" s="354" t="s">
        <v>691</v>
      </c>
      <c r="P150" s="355">
        <v>100</v>
      </c>
      <c r="Q150" s="355" t="s">
        <v>1591</v>
      </c>
      <c r="R150" s="517"/>
      <c r="S150" s="354" t="s">
        <v>615</v>
      </c>
      <c r="T150" s="506"/>
      <c r="U150" s="384">
        <v>8717332003280</v>
      </c>
    </row>
    <row r="151" spans="1:21" x14ac:dyDescent="0.2">
      <c r="A151" s="311"/>
      <c r="B151" s="349" t="s">
        <v>1592</v>
      </c>
      <c r="C151" s="350" t="s">
        <v>232</v>
      </c>
      <c r="D151" s="351" t="s">
        <v>679</v>
      </c>
      <c r="E151" s="352" t="s">
        <v>1593</v>
      </c>
      <c r="F151" s="353" t="s">
        <v>708</v>
      </c>
      <c r="G151" s="336">
        <v>38.409999999999997</v>
      </c>
      <c r="H151" s="337">
        <v>0.05</v>
      </c>
      <c r="I151" s="336">
        <f t="shared" si="17"/>
        <v>40.330500000000001</v>
      </c>
      <c r="J151" s="338">
        <f t="shared" si="16"/>
        <v>181</v>
      </c>
      <c r="K151" s="354" t="s">
        <v>237</v>
      </c>
      <c r="L151" s="354" t="s">
        <v>3</v>
      </c>
      <c r="M151" s="352" t="s">
        <v>1192</v>
      </c>
      <c r="N151" s="355">
        <v>3926909790</v>
      </c>
      <c r="O151" s="354" t="s">
        <v>691</v>
      </c>
      <c r="P151" s="355">
        <v>40</v>
      </c>
      <c r="Q151" s="355" t="s">
        <v>1594</v>
      </c>
      <c r="R151" s="517"/>
      <c r="S151" s="354" t="s">
        <v>615</v>
      </c>
      <c r="T151" s="506"/>
      <c r="U151" s="384">
        <v>8717332003426</v>
      </c>
    </row>
    <row r="152" spans="1:21" x14ac:dyDescent="0.2">
      <c r="A152" s="311"/>
      <c r="B152" s="349" t="s">
        <v>1595</v>
      </c>
      <c r="C152" s="350" t="s">
        <v>235</v>
      </c>
      <c r="D152" s="351" t="s">
        <v>236</v>
      </c>
      <c r="E152" s="352" t="s">
        <v>1596</v>
      </c>
      <c r="F152" s="353" t="s">
        <v>708</v>
      </c>
      <c r="G152" s="336">
        <v>41.73</v>
      </c>
      <c r="H152" s="337">
        <v>0.05</v>
      </c>
      <c r="I152" s="336">
        <f t="shared" si="17"/>
        <v>43.816499999999998</v>
      </c>
      <c r="J152" s="338">
        <f t="shared" si="16"/>
        <v>197</v>
      </c>
      <c r="K152" s="354" t="s">
        <v>237</v>
      </c>
      <c r="L152" s="355">
        <v>1</v>
      </c>
      <c r="M152" s="352" t="s">
        <v>1192</v>
      </c>
      <c r="N152" s="355">
        <v>8531900000</v>
      </c>
      <c r="O152" s="354" t="s">
        <v>645</v>
      </c>
      <c r="P152" s="355">
        <v>700</v>
      </c>
      <c r="Q152" s="355" t="s">
        <v>1597</v>
      </c>
      <c r="R152" s="517"/>
      <c r="S152" s="354" t="s">
        <v>1161</v>
      </c>
      <c r="T152" s="506"/>
      <c r="U152" s="384">
        <v>8717332927982</v>
      </c>
    </row>
    <row r="153" spans="1:21" x14ac:dyDescent="0.2">
      <c r="A153" s="311"/>
      <c r="B153" s="349" t="s">
        <v>1598</v>
      </c>
      <c r="C153" s="350" t="s">
        <v>238</v>
      </c>
      <c r="D153" s="351" t="s">
        <v>239</v>
      </c>
      <c r="E153" s="352" t="s">
        <v>1596</v>
      </c>
      <c r="F153" s="353" t="s">
        <v>708</v>
      </c>
      <c r="G153" s="336">
        <v>13.9</v>
      </c>
      <c r="H153" s="337">
        <v>0.05</v>
      </c>
      <c r="I153" s="336">
        <f t="shared" si="17"/>
        <v>14.595000000000001</v>
      </c>
      <c r="J153" s="338">
        <f t="shared" si="16"/>
        <v>66</v>
      </c>
      <c r="K153" s="354" t="s">
        <v>237</v>
      </c>
      <c r="L153" s="354" t="s">
        <v>3</v>
      </c>
      <c r="M153" s="352" t="s">
        <v>1192</v>
      </c>
      <c r="N153" s="355">
        <v>8531900000</v>
      </c>
      <c r="O153" s="354" t="s">
        <v>645</v>
      </c>
      <c r="P153" s="355">
        <v>400</v>
      </c>
      <c r="Q153" s="355" t="s">
        <v>1599</v>
      </c>
      <c r="R153" s="517"/>
      <c r="S153" s="354" t="s">
        <v>1161</v>
      </c>
      <c r="T153" s="506"/>
      <c r="U153" s="384">
        <v>8717332926756</v>
      </c>
    </row>
    <row r="154" spans="1:21" x14ac:dyDescent="0.2">
      <c r="A154" s="311"/>
      <c r="B154" s="349" t="s">
        <v>1600</v>
      </c>
      <c r="C154" s="350" t="s">
        <v>882</v>
      </c>
      <c r="D154" s="351" t="s">
        <v>881</v>
      </c>
      <c r="E154" s="352" t="s">
        <v>1601</v>
      </c>
      <c r="F154" s="353" t="s">
        <v>708</v>
      </c>
      <c r="G154" s="336">
        <v>22.05</v>
      </c>
      <c r="H154" s="337">
        <v>0.05</v>
      </c>
      <c r="I154" s="336">
        <f t="shared" si="17"/>
        <v>23.152500000000003</v>
      </c>
      <c r="J154" s="338">
        <f t="shared" si="16"/>
        <v>104</v>
      </c>
      <c r="K154" s="354" t="s">
        <v>237</v>
      </c>
      <c r="L154" s="354" t="s">
        <v>3</v>
      </c>
      <c r="M154" s="352" t="s">
        <v>1192</v>
      </c>
      <c r="N154" s="355">
        <v>3926909790</v>
      </c>
      <c r="O154" s="354" t="s">
        <v>691</v>
      </c>
      <c r="P154" s="355">
        <v>350</v>
      </c>
      <c r="Q154" s="355" t="s">
        <v>1550</v>
      </c>
      <c r="R154" s="517"/>
      <c r="S154" s="354" t="s">
        <v>615</v>
      </c>
      <c r="T154" s="506"/>
      <c r="U154" s="384">
        <v>8717332018994</v>
      </c>
    </row>
    <row r="155" spans="1:21" ht="16.5" x14ac:dyDescent="0.2">
      <c r="A155" s="518"/>
      <c r="B155" s="349" t="s">
        <v>1602</v>
      </c>
      <c r="C155" s="350" t="s">
        <v>1603</v>
      </c>
      <c r="D155" s="351" t="s">
        <v>1604</v>
      </c>
      <c r="E155" s="352" t="s">
        <v>1605</v>
      </c>
      <c r="F155" s="353" t="s">
        <v>708</v>
      </c>
      <c r="G155" s="336">
        <v>378.53</v>
      </c>
      <c r="H155" s="337">
        <v>0.05</v>
      </c>
      <c r="I155" s="336">
        <f t="shared" si="17"/>
        <v>397.45650000000001</v>
      </c>
      <c r="J155" s="338">
        <f t="shared" si="16"/>
        <v>1789</v>
      </c>
      <c r="K155" s="354" t="s">
        <v>237</v>
      </c>
      <c r="L155" s="354" t="s">
        <v>237</v>
      </c>
      <c r="M155" s="352" t="s">
        <v>1192</v>
      </c>
      <c r="N155" s="355"/>
      <c r="O155" s="354" t="s">
        <v>646</v>
      </c>
      <c r="P155" s="355" t="s">
        <v>1218</v>
      </c>
      <c r="Q155" s="355" t="s">
        <v>1606</v>
      </c>
      <c r="R155" s="517" t="s">
        <v>1607</v>
      </c>
      <c r="S155" s="354" t="s">
        <v>615</v>
      </c>
      <c r="T155" s="506" t="s">
        <v>1608</v>
      </c>
      <c r="U155" s="384">
        <v>8717332822423</v>
      </c>
    </row>
    <row r="156" spans="1:21" ht="13.5" thickBot="1" x14ac:dyDescent="0.25">
      <c r="A156" s="518"/>
      <c r="B156" s="349" t="s">
        <v>1609</v>
      </c>
      <c r="C156" s="349" t="s">
        <v>1610</v>
      </c>
      <c r="D156" s="351" t="s">
        <v>1611</v>
      </c>
      <c r="E156" s="379" t="s">
        <v>1612</v>
      </c>
      <c r="F156" s="353" t="s">
        <v>708</v>
      </c>
      <c r="G156" s="336">
        <v>9.0299999999999994</v>
      </c>
      <c r="H156" s="337">
        <v>0.05</v>
      </c>
      <c r="I156" s="336">
        <f t="shared" si="17"/>
        <v>9.4815000000000005</v>
      </c>
      <c r="J156" s="338">
        <f t="shared" si="16"/>
        <v>43</v>
      </c>
      <c r="K156" s="354" t="s">
        <v>237</v>
      </c>
      <c r="L156" s="354" t="s">
        <v>237</v>
      </c>
      <c r="M156" s="379" t="s">
        <v>1192</v>
      </c>
      <c r="N156" s="355"/>
      <c r="O156" s="404" t="s">
        <v>646</v>
      </c>
      <c r="P156" s="355" t="s">
        <v>1218</v>
      </c>
      <c r="Q156" s="355" t="s">
        <v>1613</v>
      </c>
      <c r="R156" s="517"/>
      <c r="S156" s="354" t="s">
        <v>615</v>
      </c>
      <c r="T156" s="506" t="s">
        <v>1608</v>
      </c>
      <c r="U156" s="384">
        <v>8717332808199</v>
      </c>
    </row>
    <row r="157" spans="1:21" ht="13.5" thickBot="1" x14ac:dyDescent="0.25">
      <c r="A157" s="311"/>
      <c r="B157" s="468" t="s">
        <v>1614</v>
      </c>
      <c r="C157" s="469"/>
      <c r="D157" s="469" t="s">
        <v>1205</v>
      </c>
      <c r="E157" s="469"/>
      <c r="F157" s="470"/>
      <c r="G157" s="436" t="s">
        <v>1205</v>
      </c>
      <c r="H157" s="471"/>
      <c r="I157" s="471"/>
      <c r="J157" s="471"/>
      <c r="K157" s="496"/>
      <c r="L157" s="496"/>
      <c r="M157" s="469" t="s">
        <v>1205</v>
      </c>
      <c r="N157" s="496"/>
      <c r="O157" s="496"/>
      <c r="P157" s="496"/>
      <c r="Q157" s="496" t="s">
        <v>1205</v>
      </c>
      <c r="R157" s="497"/>
      <c r="S157" s="496"/>
      <c r="T157" s="474"/>
      <c r="U157" s="384"/>
    </row>
    <row r="158" spans="1:21" x14ac:dyDescent="0.2">
      <c r="A158" s="311"/>
      <c r="B158" s="366" t="s">
        <v>1615</v>
      </c>
      <c r="C158" s="367"/>
      <c r="D158" s="368" t="s">
        <v>1205</v>
      </c>
      <c r="E158" s="367"/>
      <c r="F158" s="369"/>
      <c r="G158" s="370" t="s">
        <v>1205</v>
      </c>
      <c r="H158" s="371"/>
      <c r="I158" s="371"/>
      <c r="J158" s="371"/>
      <c r="K158" s="372"/>
      <c r="L158" s="372"/>
      <c r="M158" s="367" t="s">
        <v>1205</v>
      </c>
      <c r="N158" s="372"/>
      <c r="O158" s="372"/>
      <c r="P158" s="372"/>
      <c r="Q158" s="372" t="s">
        <v>1205</v>
      </c>
      <c r="R158" s="375"/>
      <c r="S158" s="372"/>
      <c r="T158" s="372"/>
      <c r="U158" s="384"/>
    </row>
    <row r="159" spans="1:21" x14ac:dyDescent="0.2">
      <c r="A159" s="311"/>
      <c r="B159" s="519" t="s">
        <v>1616</v>
      </c>
      <c r="C159" s="349" t="s">
        <v>579</v>
      </c>
      <c r="D159" s="351" t="s">
        <v>1058</v>
      </c>
      <c r="E159" s="352" t="s">
        <v>1617</v>
      </c>
      <c r="F159" s="353" t="s">
        <v>708</v>
      </c>
      <c r="G159" s="336">
        <v>35.67</v>
      </c>
      <c r="H159" s="337">
        <v>0.05</v>
      </c>
      <c r="I159" s="336">
        <f t="shared" ref="I159:I169" si="18">G159*(100%+H159)</f>
        <v>37.453500000000005</v>
      </c>
      <c r="J159" s="338">
        <f t="shared" ref="J159:J204" si="19">ROUND(ROUND(I159*4.5,2),0)</f>
        <v>169</v>
      </c>
      <c r="K159" s="354" t="s">
        <v>237</v>
      </c>
      <c r="L159" s="354" t="s">
        <v>3</v>
      </c>
      <c r="M159" s="352" t="s">
        <v>855</v>
      </c>
      <c r="N159" s="355">
        <v>8531103000</v>
      </c>
      <c r="O159" s="354" t="s">
        <v>646</v>
      </c>
      <c r="P159" s="355">
        <v>480</v>
      </c>
      <c r="Q159" s="355" t="s">
        <v>1618</v>
      </c>
      <c r="R159" s="383"/>
      <c r="S159" s="354" t="s">
        <v>1161</v>
      </c>
      <c r="T159" s="347"/>
      <c r="U159" s="384">
        <v>8717332253180</v>
      </c>
    </row>
    <row r="160" spans="1:21" x14ac:dyDescent="0.2">
      <c r="A160" s="311"/>
      <c r="B160" s="519" t="s">
        <v>1619</v>
      </c>
      <c r="C160" s="349" t="s">
        <v>581</v>
      </c>
      <c r="D160" s="351" t="s">
        <v>1059</v>
      </c>
      <c r="E160" s="352" t="s">
        <v>1620</v>
      </c>
      <c r="F160" s="353" t="s">
        <v>708</v>
      </c>
      <c r="G160" s="336">
        <v>157.07</v>
      </c>
      <c r="H160" s="337">
        <v>0.05</v>
      </c>
      <c r="I160" s="336">
        <f t="shared" si="18"/>
        <v>164.92349999999999</v>
      </c>
      <c r="J160" s="338">
        <f t="shared" si="19"/>
        <v>742</v>
      </c>
      <c r="K160" s="354" t="s">
        <v>237</v>
      </c>
      <c r="L160" s="354" t="s">
        <v>3</v>
      </c>
      <c r="M160" s="352" t="s">
        <v>855</v>
      </c>
      <c r="N160" s="355">
        <v>8531103000</v>
      </c>
      <c r="O160" s="354" t="s">
        <v>646</v>
      </c>
      <c r="P160" s="355">
        <v>15</v>
      </c>
      <c r="Q160" s="355" t="s">
        <v>1276</v>
      </c>
      <c r="R160" s="383"/>
      <c r="S160" s="354" t="s">
        <v>1161</v>
      </c>
      <c r="T160" s="347"/>
      <c r="U160" s="384">
        <v>8717332253173</v>
      </c>
    </row>
    <row r="161" spans="1:21" x14ac:dyDescent="0.2">
      <c r="A161" s="311"/>
      <c r="B161" s="519" t="s">
        <v>1621</v>
      </c>
      <c r="C161" s="349" t="s">
        <v>583</v>
      </c>
      <c r="D161" s="351" t="s">
        <v>1060</v>
      </c>
      <c r="E161" s="352" t="s">
        <v>1622</v>
      </c>
      <c r="F161" s="353" t="s">
        <v>708</v>
      </c>
      <c r="G161" s="336">
        <v>61.45</v>
      </c>
      <c r="H161" s="337">
        <v>0.05</v>
      </c>
      <c r="I161" s="336">
        <f t="shared" si="18"/>
        <v>64.522500000000008</v>
      </c>
      <c r="J161" s="338">
        <f t="shared" si="19"/>
        <v>290</v>
      </c>
      <c r="K161" s="354" t="s">
        <v>237</v>
      </c>
      <c r="L161" s="354" t="s">
        <v>3</v>
      </c>
      <c r="M161" s="352" t="s">
        <v>855</v>
      </c>
      <c r="N161" s="355">
        <v>8531103000</v>
      </c>
      <c r="O161" s="354" t="s">
        <v>646</v>
      </c>
      <c r="P161" s="355">
        <v>120</v>
      </c>
      <c r="Q161" s="355" t="s">
        <v>1550</v>
      </c>
      <c r="R161" s="383"/>
      <c r="S161" s="354" t="s">
        <v>1161</v>
      </c>
      <c r="T161" s="347"/>
      <c r="U161" s="384">
        <v>8717332253210</v>
      </c>
    </row>
    <row r="162" spans="1:21" x14ac:dyDescent="0.2">
      <c r="A162" s="311"/>
      <c r="B162" s="519" t="s">
        <v>1623</v>
      </c>
      <c r="C162" s="349" t="s">
        <v>585</v>
      </c>
      <c r="D162" s="351" t="s">
        <v>1061</v>
      </c>
      <c r="E162" s="352" t="s">
        <v>1624</v>
      </c>
      <c r="F162" s="353" t="s">
        <v>708</v>
      </c>
      <c r="G162" s="336">
        <v>27.27</v>
      </c>
      <c r="H162" s="337">
        <v>0.05</v>
      </c>
      <c r="I162" s="336">
        <f t="shared" si="18"/>
        <v>28.633500000000002</v>
      </c>
      <c r="J162" s="338">
        <f t="shared" si="19"/>
        <v>129</v>
      </c>
      <c r="K162" s="354" t="s">
        <v>237</v>
      </c>
      <c r="L162" s="354" t="s">
        <v>3</v>
      </c>
      <c r="M162" s="352" t="s">
        <v>855</v>
      </c>
      <c r="N162" s="355">
        <v>8531103000</v>
      </c>
      <c r="O162" s="354" t="s">
        <v>646</v>
      </c>
      <c r="P162" s="355">
        <v>240</v>
      </c>
      <c r="Q162" s="355" t="s">
        <v>1625</v>
      </c>
      <c r="R162" s="383"/>
      <c r="S162" s="354" t="s">
        <v>1161</v>
      </c>
      <c r="T162" s="347"/>
      <c r="U162" s="384">
        <v>8717332253166</v>
      </c>
    </row>
    <row r="163" spans="1:21" x14ac:dyDescent="0.2">
      <c r="A163" s="311"/>
      <c r="B163" s="519" t="s">
        <v>1626</v>
      </c>
      <c r="C163" s="349" t="s">
        <v>1627</v>
      </c>
      <c r="D163" s="351" t="s">
        <v>1628</v>
      </c>
      <c r="E163" s="352" t="s">
        <v>1629</v>
      </c>
      <c r="F163" s="353" t="s">
        <v>708</v>
      </c>
      <c r="G163" s="336">
        <v>53.39</v>
      </c>
      <c r="H163" s="337">
        <v>0.05</v>
      </c>
      <c r="I163" s="336">
        <f t="shared" si="18"/>
        <v>56.0595</v>
      </c>
      <c r="J163" s="338">
        <f t="shared" si="19"/>
        <v>252</v>
      </c>
      <c r="K163" s="354" t="s">
        <v>237</v>
      </c>
      <c r="L163" s="354" t="s">
        <v>3</v>
      </c>
      <c r="M163" s="352" t="s">
        <v>855</v>
      </c>
      <c r="N163" s="355">
        <v>8531103000</v>
      </c>
      <c r="O163" s="354" t="s">
        <v>646</v>
      </c>
      <c r="P163" s="355">
        <v>5</v>
      </c>
      <c r="Q163" s="355" t="s">
        <v>1550</v>
      </c>
      <c r="R163" s="383"/>
      <c r="S163" s="354" t="s">
        <v>1161</v>
      </c>
      <c r="T163" s="347"/>
      <c r="U163" s="384">
        <v>8717332253203</v>
      </c>
    </row>
    <row r="164" spans="1:21" x14ac:dyDescent="0.2">
      <c r="A164" s="311"/>
      <c r="B164" s="519" t="s">
        <v>1630</v>
      </c>
      <c r="C164" s="349" t="s">
        <v>587</v>
      </c>
      <c r="D164" s="351" t="s">
        <v>586</v>
      </c>
      <c r="E164" s="352" t="s">
        <v>1631</v>
      </c>
      <c r="F164" s="353" t="s">
        <v>708</v>
      </c>
      <c r="G164" s="336">
        <v>35.67</v>
      </c>
      <c r="H164" s="337">
        <v>0.05</v>
      </c>
      <c r="I164" s="336">
        <f t="shared" si="18"/>
        <v>37.453500000000005</v>
      </c>
      <c r="J164" s="338">
        <f t="shared" si="19"/>
        <v>169</v>
      </c>
      <c r="K164" s="354" t="s">
        <v>237</v>
      </c>
      <c r="L164" s="354" t="s">
        <v>3</v>
      </c>
      <c r="M164" s="352" t="s">
        <v>855</v>
      </c>
      <c r="N164" s="355">
        <v>8531900000</v>
      </c>
      <c r="O164" s="354" t="s">
        <v>646</v>
      </c>
      <c r="P164" s="355">
        <v>120</v>
      </c>
      <c r="Q164" s="355" t="s">
        <v>1550</v>
      </c>
      <c r="R164" s="383"/>
      <c r="S164" s="354" t="s">
        <v>1161</v>
      </c>
      <c r="T164" s="347"/>
      <c r="U164" s="384">
        <v>800549091664</v>
      </c>
    </row>
    <row r="165" spans="1:21" x14ac:dyDescent="0.2">
      <c r="A165" s="311"/>
      <c r="B165" s="519" t="s">
        <v>1632</v>
      </c>
      <c r="C165" s="349" t="s">
        <v>589</v>
      </c>
      <c r="D165" s="351" t="s">
        <v>588</v>
      </c>
      <c r="E165" s="352" t="s">
        <v>1633</v>
      </c>
      <c r="F165" s="353" t="s">
        <v>708</v>
      </c>
      <c r="G165" s="336">
        <v>157.07</v>
      </c>
      <c r="H165" s="337">
        <v>0.05</v>
      </c>
      <c r="I165" s="336">
        <f t="shared" si="18"/>
        <v>164.92349999999999</v>
      </c>
      <c r="J165" s="338">
        <f t="shared" si="19"/>
        <v>742</v>
      </c>
      <c r="K165" s="354" t="s">
        <v>237</v>
      </c>
      <c r="L165" s="354" t="s">
        <v>3</v>
      </c>
      <c r="M165" s="352" t="s">
        <v>855</v>
      </c>
      <c r="N165" s="355">
        <v>8531103000</v>
      </c>
      <c r="O165" s="354" t="s">
        <v>646</v>
      </c>
      <c r="P165" s="355">
        <v>5</v>
      </c>
      <c r="Q165" s="355" t="s">
        <v>1550</v>
      </c>
      <c r="R165" s="383"/>
      <c r="S165" s="354" t="s">
        <v>1161</v>
      </c>
      <c r="T165" s="347"/>
      <c r="U165" s="384">
        <v>800549091718</v>
      </c>
    </row>
    <row r="166" spans="1:21" x14ac:dyDescent="0.2">
      <c r="A166" s="311"/>
      <c r="B166" s="519" t="s">
        <v>1634</v>
      </c>
      <c r="C166" s="349" t="s">
        <v>591</v>
      </c>
      <c r="D166" s="351" t="s">
        <v>590</v>
      </c>
      <c r="E166" s="352" t="s">
        <v>1635</v>
      </c>
      <c r="F166" s="353" t="s">
        <v>708</v>
      </c>
      <c r="G166" s="336">
        <v>61.45</v>
      </c>
      <c r="H166" s="337">
        <v>0.05</v>
      </c>
      <c r="I166" s="336">
        <f t="shared" si="18"/>
        <v>64.522500000000008</v>
      </c>
      <c r="J166" s="338">
        <f t="shared" si="19"/>
        <v>290</v>
      </c>
      <c r="K166" s="354" t="s">
        <v>237</v>
      </c>
      <c r="L166" s="354" t="s">
        <v>3</v>
      </c>
      <c r="M166" s="352" t="s">
        <v>855</v>
      </c>
      <c r="N166" s="355">
        <v>8531103000</v>
      </c>
      <c r="O166" s="354" t="s">
        <v>646</v>
      </c>
      <c r="P166" s="355">
        <v>15</v>
      </c>
      <c r="Q166" s="355" t="s">
        <v>1636</v>
      </c>
      <c r="R166" s="383"/>
      <c r="S166" s="354" t="s">
        <v>1161</v>
      </c>
      <c r="T166" s="347"/>
      <c r="U166" s="384">
        <v>800549091701</v>
      </c>
    </row>
    <row r="167" spans="1:21" x14ac:dyDescent="0.2">
      <c r="A167" s="311"/>
      <c r="B167" s="519" t="s">
        <v>1637</v>
      </c>
      <c r="C167" s="349" t="s">
        <v>593</v>
      </c>
      <c r="D167" s="351" t="s">
        <v>592</v>
      </c>
      <c r="E167" s="352" t="s">
        <v>1638</v>
      </c>
      <c r="F167" s="353" t="s">
        <v>708</v>
      </c>
      <c r="G167" s="336">
        <v>27.27</v>
      </c>
      <c r="H167" s="337">
        <v>0.05</v>
      </c>
      <c r="I167" s="336">
        <f t="shared" si="18"/>
        <v>28.633500000000002</v>
      </c>
      <c r="J167" s="338">
        <f t="shared" si="19"/>
        <v>129</v>
      </c>
      <c r="K167" s="354" t="s">
        <v>237</v>
      </c>
      <c r="L167" s="354" t="s">
        <v>3</v>
      </c>
      <c r="M167" s="352" t="s">
        <v>855</v>
      </c>
      <c r="N167" s="355">
        <v>8531103000</v>
      </c>
      <c r="O167" s="354" t="s">
        <v>646</v>
      </c>
      <c r="P167" s="355">
        <v>25</v>
      </c>
      <c r="Q167" s="355" t="s">
        <v>1639</v>
      </c>
      <c r="R167" s="383"/>
      <c r="S167" s="354" t="s">
        <v>1161</v>
      </c>
      <c r="T167" s="347"/>
      <c r="U167" s="384">
        <v>800549091695</v>
      </c>
    </row>
    <row r="168" spans="1:21" x14ac:dyDescent="0.2">
      <c r="A168" s="311"/>
      <c r="B168" s="520" t="s">
        <v>1640</v>
      </c>
      <c r="C168" s="349" t="s">
        <v>1641</v>
      </c>
      <c r="D168" s="521" t="s">
        <v>1642</v>
      </c>
      <c r="E168" s="380" t="s">
        <v>1643</v>
      </c>
      <c r="F168" s="353" t="s">
        <v>708</v>
      </c>
      <c r="G168" s="336">
        <v>29.83</v>
      </c>
      <c r="H168" s="337">
        <v>0.05</v>
      </c>
      <c r="I168" s="336">
        <f t="shared" si="18"/>
        <v>31.3215</v>
      </c>
      <c r="J168" s="338">
        <f t="shared" si="19"/>
        <v>141</v>
      </c>
      <c r="K168" s="383" t="s">
        <v>237</v>
      </c>
      <c r="L168" s="503" t="s">
        <v>3</v>
      </c>
      <c r="M168" s="380" t="s">
        <v>1192</v>
      </c>
      <c r="N168" s="355">
        <v>8537109199</v>
      </c>
      <c r="O168" s="503" t="s">
        <v>646</v>
      </c>
      <c r="P168" s="522">
        <v>72</v>
      </c>
      <c r="Q168" s="522" t="s">
        <v>1533</v>
      </c>
      <c r="R168" s="425"/>
      <c r="S168" s="354" t="s">
        <v>1161</v>
      </c>
      <c r="T168" s="523"/>
      <c r="U168" s="384">
        <v>800549189309</v>
      </c>
    </row>
    <row r="169" spans="1:21" x14ac:dyDescent="0.2">
      <c r="A169" s="311"/>
      <c r="B169" s="519">
        <v>705000083620</v>
      </c>
      <c r="C169" s="349" t="s">
        <v>1644</v>
      </c>
      <c r="D169" s="351" t="s">
        <v>1645</v>
      </c>
      <c r="E169" s="349" t="s">
        <v>1646</v>
      </c>
      <c r="F169" s="353" t="s">
        <v>708</v>
      </c>
      <c r="G169" s="336">
        <v>131.22999999999999</v>
      </c>
      <c r="H169" s="337">
        <v>0.05</v>
      </c>
      <c r="I169" s="336">
        <f t="shared" si="18"/>
        <v>137.79149999999998</v>
      </c>
      <c r="J169" s="338">
        <f t="shared" si="19"/>
        <v>620</v>
      </c>
      <c r="K169" s="383" t="s">
        <v>237</v>
      </c>
      <c r="L169" s="354" t="s">
        <v>3</v>
      </c>
      <c r="M169" s="349" t="s">
        <v>850</v>
      </c>
      <c r="N169" s="355">
        <v>8536501999</v>
      </c>
      <c r="O169" s="354" t="s">
        <v>646</v>
      </c>
      <c r="P169" s="355">
        <v>50</v>
      </c>
      <c r="Q169" s="355" t="s">
        <v>1647</v>
      </c>
      <c r="R169" s="383"/>
      <c r="S169" s="404" t="s">
        <v>1161</v>
      </c>
      <c r="T169" s="347"/>
      <c r="U169" s="384">
        <v>8717332361120</v>
      </c>
    </row>
    <row r="170" spans="1:21" x14ac:dyDescent="0.2">
      <c r="A170" s="311"/>
      <c r="B170" s="366" t="s">
        <v>1481</v>
      </c>
      <c r="C170" s="367"/>
      <c r="D170" s="368" t="s">
        <v>1205</v>
      </c>
      <c r="E170" s="367"/>
      <c r="F170" s="369"/>
      <c r="G170" s="370" t="s">
        <v>1205</v>
      </c>
      <c r="H170" s="371"/>
      <c r="I170" s="371"/>
      <c r="J170" s="371"/>
      <c r="K170" s="372"/>
      <c r="L170" s="372"/>
      <c r="M170" s="367" t="s">
        <v>1205</v>
      </c>
      <c r="N170" s="372"/>
      <c r="O170" s="372"/>
      <c r="P170" s="372"/>
      <c r="Q170" s="372" t="s">
        <v>1205</v>
      </c>
      <c r="R170" s="375"/>
      <c r="S170" s="372"/>
      <c r="T170" s="377"/>
      <c r="U170" s="384"/>
    </row>
    <row r="171" spans="1:21" x14ac:dyDescent="0.2">
      <c r="A171" s="311"/>
      <c r="B171" s="349" t="s">
        <v>1648</v>
      </c>
      <c r="C171" s="350" t="s">
        <v>1649</v>
      </c>
      <c r="D171" s="351" t="s">
        <v>1650</v>
      </c>
      <c r="E171" s="352" t="s">
        <v>1651</v>
      </c>
      <c r="F171" s="353" t="s">
        <v>708</v>
      </c>
      <c r="G171" s="336">
        <v>55.29</v>
      </c>
      <c r="H171" s="337">
        <v>0.05</v>
      </c>
      <c r="I171" s="336">
        <f t="shared" ref="I171:I176" si="20">G171*(100%+H171)</f>
        <v>58.054500000000004</v>
      </c>
      <c r="J171" s="338">
        <f t="shared" si="19"/>
        <v>261</v>
      </c>
      <c r="K171" s="354" t="s">
        <v>237</v>
      </c>
      <c r="L171" s="354" t="s">
        <v>3</v>
      </c>
      <c r="M171" s="352" t="s">
        <v>1192</v>
      </c>
      <c r="N171" s="355">
        <v>8536909599</v>
      </c>
      <c r="O171" s="354" t="s">
        <v>646</v>
      </c>
      <c r="P171" s="355">
        <v>48</v>
      </c>
      <c r="Q171" s="355" t="s">
        <v>1652</v>
      </c>
      <c r="R171" s="524"/>
      <c r="S171" s="354" t="s">
        <v>1161</v>
      </c>
      <c r="T171" s="506"/>
      <c r="U171" s="384">
        <v>8717332251490</v>
      </c>
    </row>
    <row r="172" spans="1:21" x14ac:dyDescent="0.2">
      <c r="A172" s="311"/>
      <c r="B172" s="349" t="s">
        <v>1653</v>
      </c>
      <c r="C172" s="350" t="s">
        <v>1654</v>
      </c>
      <c r="D172" s="351" t="s">
        <v>1655</v>
      </c>
      <c r="E172" s="352" t="s">
        <v>1656</v>
      </c>
      <c r="F172" s="353" t="s">
        <v>708</v>
      </c>
      <c r="G172" s="336">
        <v>67.58</v>
      </c>
      <c r="H172" s="337">
        <v>0.05</v>
      </c>
      <c r="I172" s="336">
        <f t="shared" si="20"/>
        <v>70.959000000000003</v>
      </c>
      <c r="J172" s="338">
        <f t="shared" si="19"/>
        <v>319</v>
      </c>
      <c r="K172" s="354" t="s">
        <v>237</v>
      </c>
      <c r="L172" s="354" t="s">
        <v>3</v>
      </c>
      <c r="M172" s="352" t="s">
        <v>1192</v>
      </c>
      <c r="N172" s="355">
        <v>8536909599</v>
      </c>
      <c r="O172" s="354" t="s">
        <v>646</v>
      </c>
      <c r="P172" s="355">
        <v>12</v>
      </c>
      <c r="Q172" s="355" t="s">
        <v>1524</v>
      </c>
      <c r="R172" s="524"/>
      <c r="S172" s="354" t="s">
        <v>1161</v>
      </c>
      <c r="T172" s="506"/>
      <c r="U172" s="384">
        <v>8717332256228</v>
      </c>
    </row>
    <row r="173" spans="1:21" x14ac:dyDescent="0.2">
      <c r="A173" s="311"/>
      <c r="B173" s="349" t="s">
        <v>1657</v>
      </c>
      <c r="C173" s="350" t="s">
        <v>1658</v>
      </c>
      <c r="D173" s="351" t="s">
        <v>1659</v>
      </c>
      <c r="E173" s="352" t="s">
        <v>1660</v>
      </c>
      <c r="F173" s="353" t="s">
        <v>708</v>
      </c>
      <c r="G173" s="336">
        <v>276.49</v>
      </c>
      <c r="H173" s="337">
        <v>0.05</v>
      </c>
      <c r="I173" s="336">
        <f t="shared" si="20"/>
        <v>290.31450000000001</v>
      </c>
      <c r="J173" s="338">
        <f t="shared" si="19"/>
        <v>1306</v>
      </c>
      <c r="K173" s="354" t="s">
        <v>237</v>
      </c>
      <c r="L173" s="355">
        <v>1</v>
      </c>
      <c r="M173" s="352" t="s">
        <v>1661</v>
      </c>
      <c r="N173" s="355">
        <v>8531103000</v>
      </c>
      <c r="O173" s="354" t="s">
        <v>646</v>
      </c>
      <c r="P173" s="355">
        <v>35</v>
      </c>
      <c r="Q173" s="355" t="s">
        <v>1662</v>
      </c>
      <c r="R173" s="524"/>
      <c r="S173" s="354" t="s">
        <v>1161</v>
      </c>
      <c r="T173" s="506"/>
      <c r="U173" s="384">
        <v>8717332251445</v>
      </c>
    </row>
    <row r="174" spans="1:21" x14ac:dyDescent="0.2">
      <c r="A174" s="311"/>
      <c r="B174" s="349" t="s">
        <v>1663</v>
      </c>
      <c r="C174" s="350" t="s">
        <v>1664</v>
      </c>
      <c r="D174" s="351" t="s">
        <v>1665</v>
      </c>
      <c r="E174" s="352" t="s">
        <v>1666</v>
      </c>
      <c r="F174" s="353" t="s">
        <v>708</v>
      </c>
      <c r="G174" s="336">
        <v>399.37</v>
      </c>
      <c r="H174" s="337">
        <v>0.05</v>
      </c>
      <c r="I174" s="336">
        <f t="shared" si="20"/>
        <v>419.33850000000001</v>
      </c>
      <c r="J174" s="338">
        <f t="shared" si="19"/>
        <v>1887</v>
      </c>
      <c r="K174" s="354" t="s">
        <v>237</v>
      </c>
      <c r="L174" s="354" t="s">
        <v>3</v>
      </c>
      <c r="M174" s="352" t="s">
        <v>1661</v>
      </c>
      <c r="N174" s="355">
        <v>8531103000</v>
      </c>
      <c r="O174" s="354" t="s">
        <v>646</v>
      </c>
      <c r="P174" s="355">
        <v>25</v>
      </c>
      <c r="Q174" s="355" t="s">
        <v>1667</v>
      </c>
      <c r="R174" s="524"/>
      <c r="S174" s="354" t="s">
        <v>1161</v>
      </c>
      <c r="T174" s="506"/>
      <c r="U174" s="384">
        <v>8717332251469</v>
      </c>
    </row>
    <row r="175" spans="1:21" x14ac:dyDescent="0.2">
      <c r="A175" s="311"/>
      <c r="B175" s="349" t="s">
        <v>1668</v>
      </c>
      <c r="C175" s="350" t="s">
        <v>1669</v>
      </c>
      <c r="D175" s="351" t="s">
        <v>1670</v>
      </c>
      <c r="E175" s="352" t="s">
        <v>1671</v>
      </c>
      <c r="F175" s="353" t="s">
        <v>708</v>
      </c>
      <c r="G175" s="336">
        <v>288.77999999999997</v>
      </c>
      <c r="H175" s="337">
        <v>0.05</v>
      </c>
      <c r="I175" s="336">
        <f t="shared" si="20"/>
        <v>303.21899999999999</v>
      </c>
      <c r="J175" s="338">
        <f t="shared" si="19"/>
        <v>1364</v>
      </c>
      <c r="K175" s="354" t="s">
        <v>237</v>
      </c>
      <c r="L175" s="354" t="s">
        <v>3</v>
      </c>
      <c r="M175" s="352" t="s">
        <v>1661</v>
      </c>
      <c r="N175" s="355">
        <v>8531103000</v>
      </c>
      <c r="O175" s="354" t="s">
        <v>646</v>
      </c>
      <c r="P175" s="355">
        <v>15</v>
      </c>
      <c r="Q175" s="355" t="s">
        <v>1672</v>
      </c>
      <c r="R175" s="524"/>
      <c r="S175" s="354" t="s">
        <v>1161</v>
      </c>
      <c r="T175" s="506"/>
      <c r="U175" s="384">
        <v>8717332251476</v>
      </c>
    </row>
    <row r="176" spans="1:21" x14ac:dyDescent="0.2">
      <c r="A176" s="311"/>
      <c r="B176" s="349" t="s">
        <v>1673</v>
      </c>
      <c r="C176" s="350" t="s">
        <v>1674</v>
      </c>
      <c r="D176" s="351" t="s">
        <v>1675</v>
      </c>
      <c r="E176" s="352" t="s">
        <v>1676</v>
      </c>
      <c r="F176" s="353" t="s">
        <v>708</v>
      </c>
      <c r="G176" s="336">
        <v>411.66</v>
      </c>
      <c r="H176" s="337">
        <v>0.05</v>
      </c>
      <c r="I176" s="336">
        <f t="shared" si="20"/>
        <v>432.24300000000005</v>
      </c>
      <c r="J176" s="338">
        <f t="shared" si="19"/>
        <v>1945</v>
      </c>
      <c r="K176" s="354" t="s">
        <v>237</v>
      </c>
      <c r="L176" s="354" t="s">
        <v>3</v>
      </c>
      <c r="M176" s="352" t="s">
        <v>1661</v>
      </c>
      <c r="N176" s="355">
        <v>8531103000</v>
      </c>
      <c r="O176" s="354" t="s">
        <v>646</v>
      </c>
      <c r="P176" s="355">
        <v>5</v>
      </c>
      <c r="Q176" s="355" t="s">
        <v>1677</v>
      </c>
      <c r="R176" s="524"/>
      <c r="S176" s="354" t="s">
        <v>1161</v>
      </c>
      <c r="T176" s="506"/>
      <c r="U176" s="384">
        <v>8717332251483</v>
      </c>
    </row>
    <row r="177" spans="1:16304" x14ac:dyDescent="0.2">
      <c r="A177" s="311"/>
      <c r="B177" s="366" t="s">
        <v>1678</v>
      </c>
      <c r="C177" s="367"/>
      <c r="D177" s="368" t="s">
        <v>1205</v>
      </c>
      <c r="E177" s="367"/>
      <c r="F177" s="369"/>
      <c r="G177" s="370" t="s">
        <v>1205</v>
      </c>
      <c r="H177" s="371"/>
      <c r="I177" s="371"/>
      <c r="J177" s="371"/>
      <c r="K177" s="372"/>
      <c r="L177" s="372"/>
      <c r="M177" s="367" t="s">
        <v>1205</v>
      </c>
      <c r="N177" s="372"/>
      <c r="O177" s="372"/>
      <c r="P177" s="372"/>
      <c r="Q177" s="372" t="s">
        <v>1205</v>
      </c>
      <c r="R177" s="375"/>
      <c r="S177" s="372"/>
      <c r="T177" s="377"/>
      <c r="U177" s="384"/>
    </row>
    <row r="178" spans="1:16304" x14ac:dyDescent="0.2">
      <c r="A178" s="311"/>
      <c r="B178" s="349" t="s">
        <v>1679</v>
      </c>
      <c r="C178" s="525" t="s">
        <v>702</v>
      </c>
      <c r="D178" s="381" t="s">
        <v>269</v>
      </c>
      <c r="E178" s="526" t="s">
        <v>1680</v>
      </c>
      <c r="F178" s="353" t="s">
        <v>708</v>
      </c>
      <c r="G178" s="336">
        <v>4810.24</v>
      </c>
      <c r="H178" s="337">
        <v>0.05</v>
      </c>
      <c r="I178" s="336">
        <f t="shared" ref="I178:I190" si="21">G178*(100%+H178)</f>
        <v>5050.7520000000004</v>
      </c>
      <c r="J178" s="338">
        <f t="shared" si="19"/>
        <v>22728</v>
      </c>
      <c r="K178" s="527" t="s">
        <v>237</v>
      </c>
      <c r="L178" s="354" t="s">
        <v>3</v>
      </c>
      <c r="M178" s="526" t="s">
        <v>1192</v>
      </c>
      <c r="N178" s="355">
        <v>8531103000</v>
      </c>
      <c r="O178" s="528" t="s">
        <v>692</v>
      </c>
      <c r="P178" s="506">
        <v>1</v>
      </c>
      <c r="Q178" s="506" t="s">
        <v>1681</v>
      </c>
      <c r="R178" s="529"/>
      <c r="S178" s="506" t="s">
        <v>1161</v>
      </c>
      <c r="T178" s="506"/>
      <c r="U178" s="384">
        <v>8717332906369</v>
      </c>
    </row>
    <row r="179" spans="1:16304" x14ac:dyDescent="0.2">
      <c r="A179" s="348"/>
      <c r="B179" s="349">
        <v>705000332582</v>
      </c>
      <c r="C179" s="350" t="s">
        <v>759</v>
      </c>
      <c r="D179" s="351" t="s">
        <v>758</v>
      </c>
      <c r="E179" s="530" t="s">
        <v>1682</v>
      </c>
      <c r="F179" s="353" t="s">
        <v>708</v>
      </c>
      <c r="G179" s="336">
        <v>496.41</v>
      </c>
      <c r="H179" s="337">
        <v>0.05</v>
      </c>
      <c r="I179" s="336">
        <f t="shared" si="21"/>
        <v>521.23050000000001</v>
      </c>
      <c r="J179" s="338">
        <f t="shared" si="19"/>
        <v>2346</v>
      </c>
      <c r="K179" s="527" t="s">
        <v>237</v>
      </c>
      <c r="L179" s="354" t="s">
        <v>3</v>
      </c>
      <c r="M179" s="530" t="s">
        <v>1192</v>
      </c>
      <c r="N179" s="355">
        <v>85311030000</v>
      </c>
      <c r="O179" s="354" t="s">
        <v>694</v>
      </c>
      <c r="P179" s="355">
        <v>15</v>
      </c>
      <c r="Q179" s="355" t="s">
        <v>1683</v>
      </c>
      <c r="R179" s="517"/>
      <c r="S179" s="354" t="s">
        <v>1161</v>
      </c>
      <c r="T179" s="506" t="s">
        <v>1684</v>
      </c>
      <c r="U179" s="384">
        <v>4260451081447</v>
      </c>
    </row>
    <row r="180" spans="1:16304" x14ac:dyDescent="0.2">
      <c r="A180" s="348"/>
      <c r="B180" s="349">
        <v>705000332583</v>
      </c>
      <c r="C180" s="350" t="s">
        <v>760</v>
      </c>
      <c r="D180" s="351" t="s">
        <v>761</v>
      </c>
      <c r="E180" s="352" t="s">
        <v>1685</v>
      </c>
      <c r="F180" s="353" t="s">
        <v>708</v>
      </c>
      <c r="G180" s="336">
        <v>29.78</v>
      </c>
      <c r="H180" s="337">
        <v>0.05</v>
      </c>
      <c r="I180" s="336">
        <f t="shared" si="21"/>
        <v>31.269000000000002</v>
      </c>
      <c r="J180" s="338">
        <f t="shared" si="19"/>
        <v>141</v>
      </c>
      <c r="K180" s="527" t="s">
        <v>237</v>
      </c>
      <c r="L180" s="354" t="s">
        <v>3</v>
      </c>
      <c r="M180" s="352" t="s">
        <v>1192</v>
      </c>
      <c r="N180" s="355">
        <v>85319085900</v>
      </c>
      <c r="O180" s="354" t="s">
        <v>694</v>
      </c>
      <c r="P180" s="355">
        <v>15</v>
      </c>
      <c r="Q180" s="355" t="s">
        <v>1686</v>
      </c>
      <c r="R180" s="517"/>
      <c r="S180" s="354" t="s">
        <v>1161</v>
      </c>
      <c r="T180" s="506" t="s">
        <v>1684</v>
      </c>
      <c r="U180" s="384">
        <v>4260451081454</v>
      </c>
    </row>
    <row r="181" spans="1:16304" x14ac:dyDescent="0.2">
      <c r="A181" s="348"/>
      <c r="B181" s="349">
        <v>705000335165</v>
      </c>
      <c r="C181" s="350" t="s">
        <v>763</v>
      </c>
      <c r="D181" s="351" t="s">
        <v>764</v>
      </c>
      <c r="E181" s="352" t="s">
        <v>1687</v>
      </c>
      <c r="F181" s="353" t="s">
        <v>708</v>
      </c>
      <c r="G181" s="336">
        <v>22.06</v>
      </c>
      <c r="H181" s="337">
        <v>0.05</v>
      </c>
      <c r="I181" s="336">
        <f t="shared" si="21"/>
        <v>23.163</v>
      </c>
      <c r="J181" s="338">
        <f t="shared" si="19"/>
        <v>104</v>
      </c>
      <c r="K181" s="527" t="s">
        <v>237</v>
      </c>
      <c r="L181" s="354" t="s">
        <v>3</v>
      </c>
      <c r="M181" s="352" t="s">
        <v>1192</v>
      </c>
      <c r="N181" s="355">
        <v>85319000000</v>
      </c>
      <c r="O181" s="354" t="s">
        <v>694</v>
      </c>
      <c r="P181" s="355">
        <v>10</v>
      </c>
      <c r="Q181" s="355" t="s">
        <v>1688</v>
      </c>
      <c r="R181" s="517"/>
      <c r="S181" s="354" t="s">
        <v>1161</v>
      </c>
      <c r="T181" s="506" t="s">
        <v>1684</v>
      </c>
      <c r="U181" s="384">
        <v>4260451089573</v>
      </c>
    </row>
    <row r="182" spans="1:16304" x14ac:dyDescent="0.2">
      <c r="A182" s="348"/>
      <c r="B182" s="349">
        <v>705000335589</v>
      </c>
      <c r="C182" s="350" t="s">
        <v>765</v>
      </c>
      <c r="D182" s="351" t="s">
        <v>766</v>
      </c>
      <c r="E182" s="352" t="s">
        <v>1689</v>
      </c>
      <c r="F182" s="353" t="s">
        <v>708</v>
      </c>
      <c r="G182" s="336">
        <v>84.94</v>
      </c>
      <c r="H182" s="337">
        <v>0.05</v>
      </c>
      <c r="I182" s="336">
        <f t="shared" si="21"/>
        <v>89.186999999999998</v>
      </c>
      <c r="J182" s="338">
        <f t="shared" si="19"/>
        <v>401</v>
      </c>
      <c r="K182" s="527" t="s">
        <v>237</v>
      </c>
      <c r="L182" s="354" t="s">
        <v>3</v>
      </c>
      <c r="M182" s="352" t="s">
        <v>1192</v>
      </c>
      <c r="N182" s="355">
        <v>85319000000</v>
      </c>
      <c r="O182" s="354" t="s">
        <v>646</v>
      </c>
      <c r="P182" s="355">
        <v>5</v>
      </c>
      <c r="Q182" s="355" t="s">
        <v>1690</v>
      </c>
      <c r="R182" s="517"/>
      <c r="S182" s="354" t="s">
        <v>1161</v>
      </c>
      <c r="T182" s="506" t="s">
        <v>1684</v>
      </c>
      <c r="U182" s="384">
        <v>4060039000002</v>
      </c>
    </row>
    <row r="183" spans="1:16304" x14ac:dyDescent="0.2">
      <c r="A183" s="348"/>
      <c r="B183" s="349">
        <v>705000335595</v>
      </c>
      <c r="C183" s="350" t="s">
        <v>767</v>
      </c>
      <c r="D183" s="351" t="s">
        <v>768</v>
      </c>
      <c r="E183" s="352" t="s">
        <v>1691</v>
      </c>
      <c r="F183" s="353" t="s">
        <v>708</v>
      </c>
      <c r="G183" s="336">
        <v>48.54</v>
      </c>
      <c r="H183" s="337">
        <v>0.05</v>
      </c>
      <c r="I183" s="336">
        <f t="shared" si="21"/>
        <v>50.966999999999999</v>
      </c>
      <c r="J183" s="338">
        <f t="shared" si="19"/>
        <v>229</v>
      </c>
      <c r="K183" s="527" t="s">
        <v>237</v>
      </c>
      <c r="L183" s="354" t="s">
        <v>3</v>
      </c>
      <c r="M183" s="352" t="s">
        <v>1192</v>
      </c>
      <c r="N183" s="355">
        <v>90269000900</v>
      </c>
      <c r="O183" s="354" t="s">
        <v>694</v>
      </c>
      <c r="P183" s="355">
        <v>10</v>
      </c>
      <c r="Q183" s="355" t="s">
        <v>1692</v>
      </c>
      <c r="R183" s="517" t="s">
        <v>1693</v>
      </c>
      <c r="S183" s="354" t="s">
        <v>1161</v>
      </c>
      <c r="T183" s="506" t="s">
        <v>1684</v>
      </c>
      <c r="U183" s="384">
        <v>4060039000064</v>
      </c>
    </row>
    <row r="184" spans="1:16304" x14ac:dyDescent="0.2">
      <c r="A184" s="348"/>
      <c r="B184" s="349">
        <v>705000335593</v>
      </c>
      <c r="C184" s="350" t="s">
        <v>791</v>
      </c>
      <c r="D184" s="351" t="s">
        <v>790</v>
      </c>
      <c r="E184" s="352" t="s">
        <v>1694</v>
      </c>
      <c r="F184" s="353" t="s">
        <v>708</v>
      </c>
      <c r="G184" s="336">
        <v>1897.38</v>
      </c>
      <c r="H184" s="337">
        <v>0.05</v>
      </c>
      <c r="I184" s="336">
        <f t="shared" si="21"/>
        <v>1992.2490000000003</v>
      </c>
      <c r="J184" s="338">
        <f t="shared" si="19"/>
        <v>8965</v>
      </c>
      <c r="K184" s="527" t="s">
        <v>237</v>
      </c>
      <c r="L184" s="354" t="s">
        <v>3</v>
      </c>
      <c r="M184" s="352" t="s">
        <v>1192</v>
      </c>
      <c r="N184" s="355">
        <v>90318080000</v>
      </c>
      <c r="O184" s="354" t="s">
        <v>694</v>
      </c>
      <c r="P184" s="355">
        <v>2</v>
      </c>
      <c r="Q184" s="355" t="s">
        <v>1695</v>
      </c>
      <c r="R184" s="517"/>
      <c r="S184" s="354" t="s">
        <v>1161</v>
      </c>
      <c r="T184" s="506" t="s">
        <v>1684</v>
      </c>
      <c r="U184" s="384">
        <v>4060039000040</v>
      </c>
    </row>
    <row r="185" spans="1:16304" x14ac:dyDescent="0.2">
      <c r="A185" s="348"/>
      <c r="B185" s="349">
        <v>705000335590</v>
      </c>
      <c r="C185" s="350" t="s">
        <v>769</v>
      </c>
      <c r="D185" s="351" t="s">
        <v>770</v>
      </c>
      <c r="E185" s="352" t="s">
        <v>1696</v>
      </c>
      <c r="F185" s="353" t="s">
        <v>708</v>
      </c>
      <c r="G185" s="336">
        <v>2.21</v>
      </c>
      <c r="H185" s="337">
        <v>0.05</v>
      </c>
      <c r="I185" s="336">
        <f t="shared" si="21"/>
        <v>2.3205</v>
      </c>
      <c r="J185" s="338">
        <f t="shared" si="19"/>
        <v>10</v>
      </c>
      <c r="K185" s="527" t="s">
        <v>237</v>
      </c>
      <c r="L185" s="354" t="s">
        <v>3</v>
      </c>
      <c r="M185" s="352" t="s">
        <v>1192</v>
      </c>
      <c r="N185" s="355">
        <v>85319000000</v>
      </c>
      <c r="O185" s="354" t="s">
        <v>694</v>
      </c>
      <c r="P185" s="355">
        <v>10</v>
      </c>
      <c r="Q185" s="355" t="s">
        <v>1697</v>
      </c>
      <c r="R185" s="517" t="s">
        <v>1693</v>
      </c>
      <c r="S185" s="354" t="s">
        <v>1161</v>
      </c>
      <c r="T185" s="506" t="s">
        <v>1684</v>
      </c>
      <c r="U185" s="384">
        <v>4060039000019</v>
      </c>
    </row>
    <row r="186" spans="1:16304" x14ac:dyDescent="0.2">
      <c r="A186" s="348"/>
      <c r="B186" s="349">
        <v>705000335591</v>
      </c>
      <c r="C186" s="350" t="s">
        <v>775</v>
      </c>
      <c r="D186" s="351" t="s">
        <v>776</v>
      </c>
      <c r="E186" s="352" t="s">
        <v>1698</v>
      </c>
      <c r="F186" s="353" t="s">
        <v>708</v>
      </c>
      <c r="G186" s="336">
        <v>0.87</v>
      </c>
      <c r="H186" s="337">
        <v>0.05</v>
      </c>
      <c r="I186" s="336">
        <f t="shared" si="21"/>
        <v>0.91349999999999998</v>
      </c>
      <c r="J186" s="338">
        <f t="shared" si="19"/>
        <v>4</v>
      </c>
      <c r="K186" s="527" t="s">
        <v>237</v>
      </c>
      <c r="L186" s="354" t="s">
        <v>3</v>
      </c>
      <c r="M186" s="352" t="s">
        <v>1192</v>
      </c>
      <c r="N186" s="355">
        <v>85319000000</v>
      </c>
      <c r="O186" s="354" t="s">
        <v>694</v>
      </c>
      <c r="P186" s="355">
        <v>2</v>
      </c>
      <c r="Q186" s="355" t="s">
        <v>1699</v>
      </c>
      <c r="R186" s="517" t="s">
        <v>1700</v>
      </c>
      <c r="S186" s="354" t="s">
        <v>1161</v>
      </c>
      <c r="T186" s="506" t="s">
        <v>1684</v>
      </c>
      <c r="U186" s="384">
        <v>4060039000026</v>
      </c>
    </row>
    <row r="187" spans="1:16304" x14ac:dyDescent="0.2">
      <c r="A187" s="348"/>
      <c r="B187" s="349">
        <v>705000335592</v>
      </c>
      <c r="C187" s="350" t="s">
        <v>781</v>
      </c>
      <c r="D187" s="351" t="s">
        <v>780</v>
      </c>
      <c r="E187" s="352" t="s">
        <v>1701</v>
      </c>
      <c r="F187" s="353" t="s">
        <v>708</v>
      </c>
      <c r="G187" s="336">
        <v>17.649999999999999</v>
      </c>
      <c r="H187" s="337">
        <v>0.05</v>
      </c>
      <c r="I187" s="336">
        <f t="shared" si="21"/>
        <v>18.532499999999999</v>
      </c>
      <c r="J187" s="338">
        <f t="shared" si="19"/>
        <v>83</v>
      </c>
      <c r="K187" s="527" t="s">
        <v>237</v>
      </c>
      <c r="L187" s="354" t="s">
        <v>3</v>
      </c>
      <c r="M187" s="352" t="s">
        <v>1192</v>
      </c>
      <c r="N187" s="355">
        <v>40169300900</v>
      </c>
      <c r="O187" s="354" t="s">
        <v>694</v>
      </c>
      <c r="P187" s="355">
        <v>5</v>
      </c>
      <c r="Q187" s="355" t="s">
        <v>1702</v>
      </c>
      <c r="R187" s="517"/>
      <c r="S187" s="354" t="s">
        <v>1161</v>
      </c>
      <c r="T187" s="506" t="s">
        <v>1684</v>
      </c>
      <c r="U187" s="384">
        <v>4060039000033</v>
      </c>
    </row>
    <row r="188" spans="1:16304" x14ac:dyDescent="0.2">
      <c r="A188" s="348"/>
      <c r="B188" s="349">
        <v>705000335594</v>
      </c>
      <c r="C188" s="350" t="s">
        <v>782</v>
      </c>
      <c r="D188" s="351" t="s">
        <v>783</v>
      </c>
      <c r="E188" s="352" t="s">
        <v>1703</v>
      </c>
      <c r="F188" s="353" t="s">
        <v>708</v>
      </c>
      <c r="G188" s="336">
        <v>3.31</v>
      </c>
      <c r="H188" s="337">
        <v>0.05</v>
      </c>
      <c r="I188" s="336">
        <f t="shared" si="21"/>
        <v>3.4755000000000003</v>
      </c>
      <c r="J188" s="338">
        <f t="shared" si="19"/>
        <v>16</v>
      </c>
      <c r="K188" s="527" t="s">
        <v>237</v>
      </c>
      <c r="L188" s="354" t="s">
        <v>3</v>
      </c>
      <c r="M188" s="352" t="s">
        <v>1192</v>
      </c>
      <c r="N188" s="355">
        <v>85319000000</v>
      </c>
      <c r="O188" s="354" t="s">
        <v>694</v>
      </c>
      <c r="P188" s="355">
        <v>20</v>
      </c>
      <c r="Q188" s="355" t="s">
        <v>1704</v>
      </c>
      <c r="R188" s="517" t="s">
        <v>1693</v>
      </c>
      <c r="S188" s="354" t="s">
        <v>1161</v>
      </c>
      <c r="T188" s="506" t="s">
        <v>1684</v>
      </c>
      <c r="U188" s="384">
        <v>4060039000057</v>
      </c>
    </row>
    <row r="189" spans="1:16304" ht="16.5" x14ac:dyDescent="0.2">
      <c r="A189" s="311"/>
      <c r="B189" s="349" t="s">
        <v>1705</v>
      </c>
      <c r="C189" s="350" t="s">
        <v>274</v>
      </c>
      <c r="D189" s="351" t="s">
        <v>273</v>
      </c>
      <c r="E189" s="352" t="s">
        <v>1706</v>
      </c>
      <c r="F189" s="353" t="s">
        <v>708</v>
      </c>
      <c r="G189" s="336">
        <v>816.32</v>
      </c>
      <c r="H189" s="337">
        <v>0.05</v>
      </c>
      <c r="I189" s="336">
        <f t="shared" si="21"/>
        <v>857.13600000000008</v>
      </c>
      <c r="J189" s="338">
        <f t="shared" si="19"/>
        <v>3857</v>
      </c>
      <c r="K189" s="354" t="s">
        <v>237</v>
      </c>
      <c r="L189" s="354" t="s">
        <v>3</v>
      </c>
      <c r="M189" s="352" t="s">
        <v>1192</v>
      </c>
      <c r="N189" s="355">
        <v>8536909599</v>
      </c>
      <c r="O189" s="354" t="s">
        <v>691</v>
      </c>
      <c r="P189" s="355">
        <v>20</v>
      </c>
      <c r="Q189" s="355" t="s">
        <v>1707</v>
      </c>
      <c r="R189" s="517"/>
      <c r="S189" s="354" t="s">
        <v>1161</v>
      </c>
      <c r="T189" s="506"/>
      <c r="U189" s="384">
        <v>8717332003655</v>
      </c>
    </row>
    <row r="190" spans="1:16304" s="347" customFormat="1" ht="13.5" thickBot="1" x14ac:dyDescent="0.25">
      <c r="A190" s="311"/>
      <c r="B190" s="350" t="s">
        <v>1708</v>
      </c>
      <c r="C190" s="415" t="s">
        <v>1709</v>
      </c>
      <c r="D190" s="381">
        <v>4998115785</v>
      </c>
      <c r="E190" s="531" t="s">
        <v>1710</v>
      </c>
      <c r="F190" s="353" t="s">
        <v>708</v>
      </c>
      <c r="G190" s="336">
        <v>1.68</v>
      </c>
      <c r="H190" s="337">
        <v>0.05</v>
      </c>
      <c r="I190" s="336">
        <f t="shared" si="21"/>
        <v>1.764</v>
      </c>
      <c r="J190" s="338">
        <f t="shared" si="19"/>
        <v>8</v>
      </c>
      <c r="K190" s="354" t="s">
        <v>237</v>
      </c>
      <c r="L190" s="354" t="s">
        <v>3</v>
      </c>
      <c r="M190" s="531" t="s">
        <v>1192</v>
      </c>
      <c r="N190" s="354">
        <v>8310000000</v>
      </c>
      <c r="O190" s="355" t="s">
        <v>694</v>
      </c>
      <c r="P190" s="355">
        <v>100</v>
      </c>
      <c r="Q190" s="532">
        <v>0</v>
      </c>
      <c r="R190" s="357" t="s">
        <v>1711</v>
      </c>
      <c r="S190" s="506" t="s">
        <v>1161</v>
      </c>
      <c r="T190" s="384"/>
      <c r="U190" s="406">
        <v>8717332020478</v>
      </c>
      <c r="V190" s="302"/>
      <c r="W190" s="302"/>
      <c r="X190" s="302"/>
      <c r="Y190" s="302"/>
      <c r="Z190" s="302"/>
      <c r="AA190" s="302"/>
      <c r="AB190" s="302"/>
      <c r="AC190" s="302"/>
      <c r="AD190" s="302"/>
      <c r="AE190" s="302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2"/>
      <c r="AP190" s="302"/>
      <c r="AQ190" s="302"/>
      <c r="AR190" s="302"/>
      <c r="AS190" s="302"/>
      <c r="AT190" s="302"/>
      <c r="AU190" s="302"/>
      <c r="AV190" s="302"/>
      <c r="AW190" s="302"/>
      <c r="AX190" s="302"/>
      <c r="AY190" s="302"/>
      <c r="AZ190" s="302"/>
      <c r="BA190" s="302"/>
      <c r="BB190" s="302"/>
      <c r="BC190" s="302"/>
      <c r="BD190" s="302"/>
      <c r="BE190" s="302"/>
      <c r="BF190" s="302"/>
      <c r="BG190" s="302"/>
      <c r="BH190" s="302"/>
      <c r="BI190" s="302"/>
      <c r="BJ190" s="302"/>
      <c r="BK190" s="302"/>
      <c r="BL190" s="302"/>
      <c r="BM190" s="302"/>
      <c r="BN190" s="302"/>
      <c r="BO190" s="302"/>
      <c r="BP190" s="302"/>
      <c r="BQ190" s="302"/>
      <c r="BR190" s="302"/>
      <c r="BS190" s="302"/>
      <c r="BT190" s="302"/>
      <c r="BU190" s="302"/>
      <c r="BV190" s="302"/>
      <c r="BW190" s="302"/>
      <c r="BX190" s="302"/>
      <c r="BY190" s="302"/>
      <c r="BZ190" s="302"/>
      <c r="CA190" s="302"/>
      <c r="CB190" s="302"/>
      <c r="CC190" s="302"/>
      <c r="CD190" s="302"/>
      <c r="CE190" s="302"/>
      <c r="CF190" s="302"/>
      <c r="CG190" s="302"/>
      <c r="CH190" s="302"/>
      <c r="CI190" s="302"/>
      <c r="CJ190" s="302"/>
      <c r="CK190" s="302"/>
      <c r="CL190" s="302"/>
      <c r="CM190" s="302"/>
      <c r="CN190" s="302"/>
      <c r="CO190" s="302"/>
      <c r="CP190" s="302"/>
      <c r="CQ190" s="302"/>
      <c r="CR190" s="302"/>
      <c r="CS190" s="302"/>
      <c r="CT190" s="302"/>
      <c r="CU190" s="302"/>
      <c r="CV190" s="302"/>
      <c r="CW190" s="302"/>
      <c r="CX190" s="302"/>
      <c r="CY190" s="302"/>
      <c r="CZ190" s="302"/>
      <c r="DA190" s="302"/>
      <c r="DB190" s="302"/>
      <c r="DC190" s="302"/>
      <c r="DD190" s="302"/>
      <c r="DE190" s="302"/>
      <c r="DF190" s="302"/>
      <c r="DG190" s="302"/>
      <c r="DH190" s="302"/>
      <c r="DI190" s="302"/>
      <c r="DJ190" s="302"/>
      <c r="DK190" s="302"/>
      <c r="DL190" s="302"/>
      <c r="DM190" s="302"/>
      <c r="DN190" s="302"/>
      <c r="DO190" s="302"/>
      <c r="DP190" s="302"/>
      <c r="DQ190" s="302"/>
      <c r="DR190" s="302"/>
      <c r="DS190" s="302"/>
      <c r="DT190" s="302"/>
      <c r="DU190" s="302"/>
      <c r="DV190" s="302"/>
      <c r="DW190" s="302"/>
      <c r="DX190" s="302"/>
      <c r="DY190" s="302"/>
      <c r="DZ190" s="302"/>
      <c r="EA190" s="302"/>
      <c r="EB190" s="302"/>
      <c r="EC190" s="302"/>
      <c r="ED190" s="302"/>
      <c r="EE190" s="302"/>
      <c r="EF190" s="302"/>
      <c r="EG190" s="302"/>
      <c r="EH190" s="302"/>
      <c r="EI190" s="302"/>
      <c r="EJ190" s="302"/>
      <c r="EK190" s="302"/>
      <c r="EL190" s="302"/>
      <c r="EM190" s="302"/>
      <c r="EN190" s="302"/>
      <c r="EO190" s="302"/>
      <c r="EP190" s="302"/>
      <c r="EQ190" s="302"/>
      <c r="ER190" s="302"/>
      <c r="ES190" s="302"/>
      <c r="ET190" s="302"/>
      <c r="EU190" s="302"/>
      <c r="EV190" s="302"/>
      <c r="EW190" s="302"/>
      <c r="EX190" s="302"/>
      <c r="EY190" s="302"/>
      <c r="EZ190" s="302"/>
      <c r="FA190" s="302"/>
      <c r="FB190" s="302"/>
      <c r="FC190" s="302"/>
      <c r="FD190" s="302"/>
      <c r="FE190" s="302"/>
      <c r="FF190" s="302"/>
      <c r="FG190" s="302"/>
      <c r="FH190" s="302"/>
      <c r="FI190" s="302"/>
      <c r="FJ190" s="302"/>
      <c r="FK190" s="302"/>
      <c r="FL190" s="302"/>
      <c r="FM190" s="302"/>
      <c r="FN190" s="302"/>
      <c r="FO190" s="302"/>
      <c r="FP190" s="302"/>
      <c r="FQ190" s="302"/>
      <c r="FR190" s="302"/>
      <c r="FS190" s="302"/>
      <c r="FT190" s="302"/>
      <c r="FU190" s="302"/>
      <c r="FV190" s="302"/>
      <c r="FW190" s="302"/>
      <c r="FX190" s="302"/>
      <c r="FY190" s="302"/>
      <c r="FZ190" s="302"/>
      <c r="GA190" s="302"/>
      <c r="GB190" s="302"/>
      <c r="GC190" s="302"/>
      <c r="GD190" s="302"/>
      <c r="GE190" s="302"/>
      <c r="GF190" s="302"/>
      <c r="GG190" s="302"/>
      <c r="GH190" s="302"/>
      <c r="GI190" s="302"/>
      <c r="GJ190" s="302"/>
      <c r="GK190" s="302"/>
      <c r="GL190" s="302"/>
      <c r="GM190" s="302"/>
      <c r="GN190" s="302"/>
      <c r="GO190" s="302"/>
      <c r="GP190" s="302"/>
      <c r="GQ190" s="302"/>
      <c r="GR190" s="302"/>
      <c r="GS190" s="302"/>
      <c r="GT190" s="302"/>
      <c r="GU190" s="302"/>
      <c r="GV190" s="302"/>
      <c r="GW190" s="302"/>
      <c r="GX190" s="302"/>
      <c r="GY190" s="302"/>
      <c r="GZ190" s="302"/>
      <c r="HA190" s="302"/>
      <c r="HB190" s="302"/>
      <c r="HC190" s="302"/>
      <c r="HD190" s="302"/>
      <c r="HE190" s="302"/>
      <c r="HF190" s="302"/>
      <c r="HG190" s="302"/>
      <c r="HH190" s="302"/>
      <c r="HI190" s="302"/>
      <c r="HJ190" s="302"/>
      <c r="HK190" s="302"/>
      <c r="HL190" s="302"/>
      <c r="HM190" s="302"/>
      <c r="HN190" s="302"/>
      <c r="HO190" s="302"/>
      <c r="HP190" s="302"/>
      <c r="HQ190" s="302"/>
      <c r="HR190" s="302"/>
      <c r="HS190" s="302"/>
      <c r="HT190" s="302"/>
      <c r="HU190" s="302"/>
      <c r="HV190" s="302"/>
      <c r="HW190" s="302"/>
      <c r="HX190" s="302"/>
      <c r="HY190" s="302"/>
      <c r="HZ190" s="302"/>
      <c r="IA190" s="302"/>
      <c r="IB190" s="302"/>
      <c r="IC190" s="302"/>
      <c r="ID190" s="302"/>
      <c r="IE190" s="302"/>
      <c r="IF190" s="302"/>
      <c r="IG190" s="302"/>
      <c r="IH190" s="302"/>
      <c r="II190" s="302"/>
      <c r="IJ190" s="302"/>
      <c r="IK190" s="302"/>
      <c r="IL190" s="302"/>
      <c r="IM190" s="302"/>
      <c r="IN190" s="302"/>
      <c r="IO190" s="302"/>
      <c r="IP190" s="302"/>
      <c r="IQ190" s="302"/>
      <c r="IR190" s="302"/>
      <c r="IS190" s="302"/>
      <c r="IT190" s="302"/>
      <c r="IU190" s="302"/>
      <c r="IV190" s="302"/>
      <c r="IW190" s="302"/>
      <c r="IX190" s="302"/>
      <c r="IY190" s="302"/>
      <c r="IZ190" s="302"/>
      <c r="JA190" s="302"/>
      <c r="JB190" s="302"/>
      <c r="JC190" s="302"/>
      <c r="JD190" s="302"/>
      <c r="JE190" s="302"/>
      <c r="JF190" s="302"/>
      <c r="JG190" s="302"/>
      <c r="JH190" s="302"/>
      <c r="JI190" s="302"/>
      <c r="JJ190" s="302"/>
      <c r="JK190" s="302"/>
      <c r="JL190" s="302"/>
      <c r="JM190" s="302"/>
      <c r="JN190" s="302"/>
      <c r="JO190" s="302"/>
      <c r="JP190" s="302"/>
      <c r="JQ190" s="302"/>
      <c r="JR190" s="302"/>
      <c r="JS190" s="302"/>
      <c r="JT190" s="302"/>
      <c r="JU190" s="302"/>
      <c r="JV190" s="302"/>
      <c r="JW190" s="302"/>
      <c r="JX190" s="302"/>
      <c r="JY190" s="302"/>
      <c r="JZ190" s="302"/>
      <c r="KA190" s="302"/>
      <c r="KB190" s="302"/>
      <c r="KC190" s="302"/>
      <c r="KD190" s="302"/>
      <c r="KE190" s="302"/>
      <c r="KF190" s="302"/>
      <c r="KG190" s="302"/>
      <c r="KH190" s="302"/>
      <c r="KI190" s="302"/>
      <c r="KJ190" s="302"/>
      <c r="KK190" s="302"/>
      <c r="KL190" s="302"/>
      <c r="KM190" s="302"/>
      <c r="KN190" s="302"/>
      <c r="KO190" s="302"/>
      <c r="KP190" s="302"/>
      <c r="KQ190" s="302"/>
      <c r="KR190" s="302"/>
      <c r="KS190" s="302"/>
      <c r="KT190" s="302"/>
      <c r="KU190" s="302"/>
      <c r="KV190" s="302"/>
      <c r="KW190" s="302"/>
      <c r="KX190" s="302"/>
      <c r="KY190" s="302"/>
      <c r="KZ190" s="302"/>
      <c r="LA190" s="302"/>
      <c r="LB190" s="302"/>
      <c r="LC190" s="302"/>
      <c r="LD190" s="302"/>
      <c r="LE190" s="302"/>
      <c r="LF190" s="302"/>
      <c r="LG190" s="302"/>
      <c r="LH190" s="302"/>
      <c r="LI190" s="302"/>
      <c r="LJ190" s="302"/>
      <c r="LK190" s="302"/>
      <c r="LL190" s="302"/>
      <c r="LM190" s="302"/>
      <c r="LN190" s="302"/>
      <c r="LO190" s="302"/>
      <c r="LP190" s="302"/>
      <c r="LQ190" s="302"/>
      <c r="LR190" s="302"/>
      <c r="LS190" s="302"/>
      <c r="LT190" s="302"/>
      <c r="LU190" s="302"/>
      <c r="LV190" s="302"/>
      <c r="LW190" s="302"/>
      <c r="LX190" s="302"/>
      <c r="LY190" s="302"/>
      <c r="LZ190" s="302"/>
      <c r="MA190" s="302"/>
      <c r="MB190" s="302"/>
      <c r="MC190" s="302"/>
      <c r="MD190" s="302"/>
      <c r="ME190" s="302"/>
      <c r="MF190" s="302"/>
      <c r="MG190" s="302"/>
      <c r="MH190" s="302"/>
      <c r="MI190" s="302"/>
      <c r="MJ190" s="302"/>
      <c r="MK190" s="302"/>
      <c r="ML190" s="302"/>
      <c r="MM190" s="302"/>
      <c r="MN190" s="302"/>
      <c r="MO190" s="302"/>
      <c r="MP190" s="302"/>
      <c r="MQ190" s="302"/>
      <c r="MR190" s="302"/>
      <c r="MS190" s="302"/>
      <c r="MT190" s="302"/>
      <c r="MU190" s="302"/>
      <c r="MV190" s="302"/>
      <c r="MW190" s="302"/>
      <c r="MX190" s="302"/>
      <c r="MY190" s="302"/>
      <c r="MZ190" s="302"/>
      <c r="NA190" s="302"/>
      <c r="NB190" s="302"/>
      <c r="NC190" s="302"/>
      <c r="ND190" s="302"/>
      <c r="NE190" s="302"/>
      <c r="NF190" s="302"/>
      <c r="NG190" s="302"/>
      <c r="NH190" s="302"/>
      <c r="NI190" s="302"/>
      <c r="NJ190" s="302"/>
      <c r="NK190" s="302"/>
      <c r="NL190" s="302"/>
      <c r="NM190" s="302"/>
      <c r="NN190" s="302"/>
      <c r="NO190" s="302"/>
      <c r="NP190" s="302"/>
      <c r="NQ190" s="302"/>
      <c r="NR190" s="302"/>
      <c r="NS190" s="302"/>
      <c r="NT190" s="302"/>
      <c r="NU190" s="302"/>
      <c r="NV190" s="302"/>
      <c r="NW190" s="302"/>
      <c r="NX190" s="302"/>
      <c r="NY190" s="302"/>
      <c r="NZ190" s="302"/>
      <c r="OA190" s="302"/>
      <c r="OB190" s="302"/>
      <c r="OC190" s="302"/>
      <c r="OD190" s="302"/>
      <c r="OE190" s="302"/>
      <c r="OF190" s="302"/>
      <c r="OG190" s="302"/>
      <c r="OH190" s="302"/>
      <c r="OI190" s="302"/>
      <c r="OJ190" s="302"/>
      <c r="OK190" s="302"/>
      <c r="OL190" s="302"/>
      <c r="OM190" s="302"/>
      <c r="ON190" s="302"/>
      <c r="OO190" s="302"/>
      <c r="OP190" s="302"/>
      <c r="OQ190" s="302"/>
      <c r="OR190" s="302"/>
      <c r="OS190" s="302"/>
      <c r="OT190" s="302"/>
      <c r="OU190" s="302"/>
      <c r="OV190" s="302"/>
      <c r="OW190" s="302"/>
      <c r="OX190" s="302"/>
      <c r="OY190" s="302"/>
      <c r="OZ190" s="302"/>
      <c r="PA190" s="302"/>
      <c r="PB190" s="302"/>
      <c r="PC190" s="302"/>
      <c r="PD190" s="302"/>
      <c r="PE190" s="302"/>
      <c r="PF190" s="302"/>
      <c r="PG190" s="302"/>
      <c r="PH190" s="302"/>
      <c r="PI190" s="302"/>
      <c r="PJ190" s="302"/>
      <c r="PK190" s="302"/>
      <c r="PL190" s="302"/>
      <c r="PM190" s="302"/>
      <c r="PN190" s="302"/>
      <c r="PO190" s="302"/>
      <c r="PP190" s="302"/>
      <c r="PQ190" s="302"/>
      <c r="PR190" s="302"/>
      <c r="PS190" s="302"/>
      <c r="PT190" s="302"/>
      <c r="PU190" s="302"/>
      <c r="PV190" s="302"/>
      <c r="PW190" s="302"/>
      <c r="PX190" s="302"/>
      <c r="PY190" s="302"/>
      <c r="PZ190" s="302"/>
      <c r="QA190" s="302"/>
      <c r="QB190" s="302"/>
      <c r="QC190" s="302"/>
      <c r="QD190" s="302"/>
      <c r="QE190" s="302"/>
      <c r="QF190" s="302"/>
      <c r="QG190" s="302"/>
      <c r="QH190" s="302"/>
      <c r="QI190" s="302"/>
      <c r="QJ190" s="302"/>
      <c r="QK190" s="302"/>
      <c r="QL190" s="302"/>
      <c r="QM190" s="302"/>
      <c r="QN190" s="302"/>
      <c r="QO190" s="302"/>
      <c r="QP190" s="302"/>
      <c r="QQ190" s="302"/>
      <c r="QR190" s="302"/>
      <c r="QS190" s="302"/>
      <c r="QT190" s="302"/>
      <c r="QU190" s="302"/>
      <c r="QV190" s="302"/>
      <c r="QW190" s="302"/>
      <c r="QX190" s="302"/>
      <c r="QY190" s="302"/>
      <c r="QZ190" s="302"/>
      <c r="RA190" s="302"/>
      <c r="RB190" s="302"/>
      <c r="RC190" s="302"/>
      <c r="RD190" s="302"/>
      <c r="RE190" s="302"/>
      <c r="RF190" s="302"/>
      <c r="RG190" s="302"/>
      <c r="RH190" s="302"/>
      <c r="RI190" s="302"/>
      <c r="RJ190" s="302"/>
      <c r="RK190" s="302"/>
      <c r="RL190" s="302"/>
      <c r="RM190" s="302"/>
      <c r="RN190" s="302"/>
      <c r="RO190" s="302"/>
      <c r="RP190" s="302"/>
      <c r="RQ190" s="302"/>
      <c r="RR190" s="302"/>
      <c r="RS190" s="302"/>
      <c r="RT190" s="302"/>
      <c r="RU190" s="302"/>
      <c r="RV190" s="302"/>
      <c r="RW190" s="302"/>
      <c r="RX190" s="302"/>
      <c r="RY190" s="302"/>
      <c r="RZ190" s="302"/>
      <c r="SA190" s="302"/>
      <c r="SB190" s="302"/>
      <c r="SC190" s="302"/>
      <c r="SD190" s="302"/>
      <c r="SE190" s="302"/>
      <c r="SF190" s="302"/>
      <c r="SG190" s="302"/>
      <c r="SH190" s="302"/>
      <c r="SI190" s="302"/>
      <c r="SJ190" s="302"/>
      <c r="SK190" s="302"/>
      <c r="SL190" s="302"/>
      <c r="SM190" s="302"/>
      <c r="SN190" s="302"/>
      <c r="SO190" s="302"/>
      <c r="SP190" s="302"/>
      <c r="SQ190" s="302"/>
      <c r="SR190" s="302"/>
      <c r="SS190" s="302"/>
      <c r="ST190" s="302"/>
      <c r="SU190" s="302"/>
      <c r="SV190" s="302"/>
      <c r="SW190" s="302"/>
      <c r="SX190" s="302"/>
      <c r="SY190" s="302"/>
      <c r="SZ190" s="302"/>
      <c r="TA190" s="302"/>
      <c r="TB190" s="302"/>
      <c r="TC190" s="302"/>
      <c r="TD190" s="302"/>
      <c r="TE190" s="302"/>
      <c r="TF190" s="302"/>
      <c r="TG190" s="302"/>
      <c r="TH190" s="302"/>
      <c r="TI190" s="302"/>
      <c r="TJ190" s="302"/>
      <c r="TK190" s="302"/>
      <c r="TL190" s="302"/>
      <c r="TM190" s="302"/>
      <c r="TN190" s="302"/>
      <c r="TO190" s="302"/>
      <c r="TP190" s="302"/>
      <c r="TQ190" s="302"/>
      <c r="TR190" s="302"/>
      <c r="TS190" s="302"/>
      <c r="TT190" s="302"/>
      <c r="TU190" s="302"/>
      <c r="TV190" s="302"/>
      <c r="TW190" s="302"/>
      <c r="TX190" s="302"/>
      <c r="TY190" s="302"/>
      <c r="TZ190" s="302"/>
      <c r="UA190" s="302"/>
      <c r="UB190" s="302"/>
      <c r="UC190" s="302"/>
      <c r="UD190" s="302"/>
      <c r="UE190" s="302"/>
      <c r="UF190" s="302"/>
      <c r="UG190" s="302"/>
      <c r="UH190" s="302"/>
      <c r="UI190" s="302"/>
      <c r="UJ190" s="302"/>
      <c r="UK190" s="302"/>
      <c r="UL190" s="302"/>
      <c r="UM190" s="302"/>
      <c r="UN190" s="302"/>
      <c r="UO190" s="302"/>
      <c r="UP190" s="302"/>
      <c r="UQ190" s="302"/>
      <c r="UR190" s="302"/>
      <c r="US190" s="302"/>
      <c r="UT190" s="302"/>
      <c r="UU190" s="302"/>
      <c r="UV190" s="302"/>
      <c r="UW190" s="302"/>
      <c r="UX190" s="302"/>
      <c r="UY190" s="302"/>
      <c r="UZ190" s="302"/>
      <c r="VA190" s="302"/>
      <c r="VB190" s="302"/>
      <c r="VC190" s="302"/>
      <c r="VD190" s="302"/>
      <c r="VE190" s="302"/>
      <c r="VF190" s="302"/>
      <c r="VG190" s="302"/>
      <c r="VH190" s="302"/>
      <c r="VI190" s="302"/>
      <c r="VJ190" s="302"/>
      <c r="VK190" s="302"/>
      <c r="VL190" s="302"/>
      <c r="VM190" s="302"/>
      <c r="VN190" s="302"/>
      <c r="VO190" s="302"/>
      <c r="VP190" s="302"/>
      <c r="VQ190" s="302"/>
      <c r="VR190" s="302"/>
      <c r="VS190" s="302"/>
      <c r="VT190" s="302"/>
      <c r="VU190" s="302"/>
      <c r="VV190" s="302"/>
      <c r="VW190" s="302"/>
      <c r="VX190" s="302"/>
      <c r="VY190" s="302"/>
      <c r="VZ190" s="302"/>
      <c r="WA190" s="302"/>
      <c r="WB190" s="302"/>
      <c r="WC190" s="302"/>
      <c r="WD190" s="302"/>
      <c r="WE190" s="302"/>
      <c r="WF190" s="302"/>
      <c r="WG190" s="302"/>
      <c r="WH190" s="302"/>
      <c r="WI190" s="302"/>
      <c r="WJ190" s="302"/>
      <c r="WK190" s="302"/>
      <c r="WL190" s="302"/>
      <c r="WM190" s="302"/>
      <c r="WN190" s="302"/>
      <c r="WO190" s="302"/>
      <c r="WP190" s="302"/>
      <c r="WQ190" s="302"/>
      <c r="WR190" s="302"/>
      <c r="WS190" s="302"/>
      <c r="WT190" s="302"/>
      <c r="WU190" s="302"/>
      <c r="WV190" s="302"/>
      <c r="WW190" s="302"/>
      <c r="WX190" s="302"/>
      <c r="WY190" s="302"/>
      <c r="WZ190" s="302"/>
      <c r="XA190" s="302"/>
      <c r="XB190" s="302"/>
      <c r="XC190" s="302"/>
      <c r="XD190" s="302"/>
      <c r="XE190" s="302"/>
      <c r="XF190" s="302"/>
      <c r="XG190" s="302"/>
      <c r="XH190" s="302"/>
      <c r="XI190" s="302"/>
      <c r="XJ190" s="302"/>
      <c r="XK190" s="302"/>
      <c r="XL190" s="302"/>
      <c r="XM190" s="302"/>
      <c r="XN190" s="302"/>
      <c r="XO190" s="302"/>
      <c r="XP190" s="302"/>
      <c r="XQ190" s="302"/>
      <c r="XR190" s="302"/>
      <c r="XS190" s="302"/>
      <c r="XT190" s="302"/>
      <c r="XU190" s="302"/>
      <c r="XV190" s="302"/>
      <c r="XW190" s="302"/>
      <c r="XX190" s="302"/>
      <c r="XY190" s="302"/>
      <c r="XZ190" s="302"/>
      <c r="YA190" s="302"/>
      <c r="YB190" s="302"/>
      <c r="YC190" s="302"/>
      <c r="YD190" s="302"/>
      <c r="YE190" s="302"/>
      <c r="YF190" s="302"/>
      <c r="YG190" s="302"/>
      <c r="YH190" s="302"/>
      <c r="YI190" s="302"/>
      <c r="YJ190" s="302"/>
      <c r="YK190" s="302"/>
      <c r="YL190" s="302"/>
      <c r="YM190" s="302"/>
      <c r="YN190" s="302"/>
      <c r="YO190" s="302"/>
      <c r="YP190" s="302"/>
      <c r="YQ190" s="302"/>
      <c r="YR190" s="302"/>
      <c r="YS190" s="302"/>
      <c r="YT190" s="302"/>
      <c r="YU190" s="302"/>
      <c r="YV190" s="302"/>
      <c r="YW190" s="302"/>
      <c r="YX190" s="302"/>
      <c r="YY190" s="302"/>
      <c r="YZ190" s="302"/>
      <c r="ZA190" s="302"/>
      <c r="ZB190" s="302"/>
      <c r="ZC190" s="302"/>
      <c r="ZD190" s="302"/>
      <c r="ZE190" s="302"/>
      <c r="ZF190" s="302"/>
      <c r="ZG190" s="302"/>
      <c r="ZH190" s="302"/>
      <c r="ZI190" s="302"/>
      <c r="ZJ190" s="302"/>
      <c r="ZK190" s="302"/>
      <c r="ZL190" s="302"/>
      <c r="ZM190" s="302"/>
      <c r="ZN190" s="302"/>
      <c r="ZO190" s="302"/>
      <c r="ZP190" s="302"/>
      <c r="ZQ190" s="302"/>
      <c r="ZR190" s="302"/>
      <c r="ZS190" s="302"/>
      <c r="ZT190" s="302"/>
      <c r="ZU190" s="302"/>
      <c r="ZV190" s="302"/>
      <c r="ZW190" s="302"/>
      <c r="ZX190" s="302"/>
      <c r="ZY190" s="302"/>
      <c r="ZZ190" s="302"/>
      <c r="AAA190" s="302"/>
      <c r="AAB190" s="302"/>
      <c r="AAC190" s="302"/>
      <c r="AAD190" s="302"/>
      <c r="AAE190" s="302"/>
      <c r="AAF190" s="302"/>
      <c r="AAG190" s="302"/>
      <c r="AAH190" s="302"/>
      <c r="AAI190" s="302"/>
      <c r="AAJ190" s="302"/>
      <c r="AAK190" s="302"/>
      <c r="AAL190" s="302"/>
      <c r="AAM190" s="302"/>
      <c r="AAN190" s="302"/>
      <c r="AAO190" s="302"/>
      <c r="AAP190" s="302"/>
      <c r="AAQ190" s="302"/>
      <c r="AAR190" s="302"/>
      <c r="AAS190" s="302"/>
      <c r="AAT190" s="302"/>
      <c r="AAU190" s="302"/>
      <c r="AAV190" s="302"/>
      <c r="AAW190" s="302"/>
      <c r="AAX190" s="302"/>
      <c r="AAY190" s="302"/>
      <c r="AAZ190" s="302"/>
      <c r="ABA190" s="302"/>
      <c r="ABB190" s="302"/>
      <c r="ABC190" s="302"/>
      <c r="ABD190" s="302"/>
      <c r="ABE190" s="302"/>
      <c r="ABF190" s="302"/>
      <c r="ABG190" s="302"/>
      <c r="ABH190" s="302"/>
      <c r="ABI190" s="302"/>
      <c r="ABJ190" s="302"/>
      <c r="ABK190" s="302"/>
      <c r="ABL190" s="302"/>
      <c r="ABM190" s="302"/>
      <c r="ABN190" s="302"/>
      <c r="ABO190" s="302"/>
      <c r="ABP190" s="302"/>
      <c r="ABQ190" s="302"/>
      <c r="ABR190" s="302"/>
      <c r="ABS190" s="302"/>
      <c r="ABT190" s="302"/>
      <c r="ABU190" s="302"/>
      <c r="ABV190" s="302"/>
      <c r="ABW190" s="302"/>
      <c r="ABX190" s="302"/>
      <c r="ABY190" s="302"/>
      <c r="ABZ190" s="302"/>
      <c r="ACA190" s="302"/>
      <c r="ACB190" s="302"/>
      <c r="ACC190" s="302"/>
      <c r="ACD190" s="302"/>
      <c r="ACE190" s="302"/>
      <c r="ACF190" s="302"/>
      <c r="ACG190" s="302"/>
      <c r="ACH190" s="302"/>
      <c r="ACI190" s="302"/>
      <c r="ACJ190" s="302"/>
      <c r="ACK190" s="302"/>
      <c r="ACL190" s="302"/>
      <c r="ACM190" s="302"/>
      <c r="ACN190" s="302"/>
      <c r="ACO190" s="302"/>
      <c r="ACP190" s="302"/>
      <c r="ACQ190" s="302"/>
      <c r="ACR190" s="302"/>
      <c r="ACS190" s="302"/>
      <c r="ACT190" s="302"/>
      <c r="ACU190" s="302"/>
      <c r="ACV190" s="302"/>
      <c r="ACW190" s="302"/>
      <c r="ACX190" s="302"/>
      <c r="ACY190" s="302"/>
      <c r="ACZ190" s="302"/>
      <c r="ADA190" s="302"/>
      <c r="ADB190" s="302"/>
      <c r="ADC190" s="302"/>
      <c r="ADD190" s="302"/>
      <c r="ADE190" s="302"/>
      <c r="ADF190" s="302"/>
      <c r="ADG190" s="302"/>
      <c r="ADH190" s="302"/>
      <c r="ADI190" s="302"/>
      <c r="ADJ190" s="302"/>
      <c r="ADK190" s="302"/>
      <c r="ADL190" s="302"/>
      <c r="ADM190" s="302"/>
      <c r="ADN190" s="302"/>
      <c r="ADO190" s="302"/>
      <c r="ADP190" s="302"/>
      <c r="ADQ190" s="302"/>
      <c r="ADR190" s="302"/>
      <c r="ADS190" s="302"/>
      <c r="ADT190" s="302"/>
      <c r="ADU190" s="302"/>
      <c r="ADV190" s="302"/>
      <c r="ADW190" s="302"/>
      <c r="ADX190" s="302"/>
      <c r="ADY190" s="302"/>
      <c r="ADZ190" s="302"/>
      <c r="AEA190" s="302"/>
      <c r="AEB190" s="302"/>
      <c r="AEC190" s="302"/>
      <c r="AED190" s="302"/>
      <c r="AEE190" s="302"/>
      <c r="AEF190" s="302"/>
      <c r="AEG190" s="302"/>
      <c r="AEH190" s="302"/>
      <c r="AEI190" s="302"/>
      <c r="AEJ190" s="302"/>
      <c r="AEK190" s="302"/>
      <c r="AEL190" s="302"/>
      <c r="AEM190" s="302"/>
      <c r="AEN190" s="302"/>
      <c r="AEO190" s="302"/>
      <c r="AEP190" s="302"/>
      <c r="AEQ190" s="302"/>
      <c r="AER190" s="302"/>
      <c r="AES190" s="302"/>
      <c r="AET190" s="302"/>
      <c r="AEU190" s="302"/>
      <c r="AEV190" s="302"/>
      <c r="AEW190" s="302"/>
      <c r="AEX190" s="302"/>
      <c r="AEY190" s="302"/>
      <c r="AEZ190" s="302"/>
      <c r="AFA190" s="302"/>
      <c r="AFB190" s="302"/>
      <c r="AFC190" s="302"/>
      <c r="AFD190" s="302"/>
      <c r="AFE190" s="302"/>
      <c r="AFF190" s="302"/>
      <c r="AFG190" s="302"/>
      <c r="AFH190" s="302"/>
      <c r="AFI190" s="302"/>
      <c r="AFJ190" s="302"/>
      <c r="AFK190" s="302"/>
      <c r="AFL190" s="302"/>
      <c r="AFM190" s="302"/>
      <c r="AFN190" s="302"/>
      <c r="AFO190" s="302"/>
      <c r="AFP190" s="302"/>
      <c r="AFQ190" s="302"/>
      <c r="AFR190" s="302"/>
      <c r="AFS190" s="302"/>
      <c r="AFT190" s="302"/>
      <c r="AFU190" s="302"/>
      <c r="AFV190" s="302"/>
      <c r="AFW190" s="302"/>
      <c r="AFX190" s="302"/>
      <c r="AFY190" s="302"/>
      <c r="AFZ190" s="302"/>
      <c r="AGA190" s="302"/>
      <c r="AGB190" s="302"/>
      <c r="AGC190" s="302"/>
      <c r="AGD190" s="302"/>
      <c r="AGE190" s="302"/>
      <c r="AGF190" s="302"/>
      <c r="AGG190" s="302"/>
      <c r="AGH190" s="302"/>
      <c r="AGI190" s="302"/>
      <c r="AGJ190" s="302"/>
      <c r="AGK190" s="302"/>
      <c r="AGL190" s="302"/>
      <c r="AGM190" s="302"/>
      <c r="AGN190" s="302"/>
      <c r="AGO190" s="302"/>
      <c r="AGP190" s="302"/>
      <c r="AGQ190" s="302"/>
      <c r="AGR190" s="302"/>
      <c r="AGS190" s="302"/>
      <c r="AGT190" s="302"/>
      <c r="AGU190" s="302"/>
      <c r="AGV190" s="302"/>
      <c r="AGW190" s="302"/>
      <c r="AGX190" s="302"/>
      <c r="AGY190" s="302"/>
      <c r="AGZ190" s="302"/>
      <c r="AHA190" s="302"/>
      <c r="AHB190" s="302"/>
      <c r="AHC190" s="302"/>
      <c r="AHD190" s="302"/>
      <c r="AHE190" s="302"/>
      <c r="AHF190" s="302"/>
      <c r="AHG190" s="302"/>
      <c r="AHH190" s="302"/>
      <c r="AHI190" s="302"/>
      <c r="AHJ190" s="302"/>
      <c r="AHK190" s="302"/>
      <c r="AHL190" s="302"/>
      <c r="AHM190" s="302"/>
      <c r="AHN190" s="302"/>
      <c r="AHO190" s="302"/>
      <c r="AHP190" s="302"/>
      <c r="AHQ190" s="302"/>
      <c r="AHR190" s="302"/>
      <c r="AHS190" s="302"/>
      <c r="AHT190" s="302"/>
      <c r="AHU190" s="302"/>
      <c r="AHV190" s="302"/>
      <c r="AHW190" s="302"/>
      <c r="AHX190" s="302"/>
      <c r="AHY190" s="302"/>
      <c r="AHZ190" s="302"/>
      <c r="AIA190" s="302"/>
      <c r="AIB190" s="302"/>
      <c r="AIC190" s="302"/>
      <c r="AID190" s="302"/>
      <c r="AIE190" s="302"/>
      <c r="AIF190" s="302"/>
      <c r="AIG190" s="302"/>
      <c r="AIH190" s="302"/>
      <c r="AII190" s="302"/>
      <c r="AIJ190" s="302"/>
      <c r="AIK190" s="302"/>
      <c r="AIL190" s="302"/>
      <c r="AIM190" s="302"/>
      <c r="AIN190" s="302"/>
      <c r="AIO190" s="302"/>
      <c r="AIP190" s="302"/>
      <c r="AIQ190" s="302"/>
      <c r="AIR190" s="302"/>
      <c r="AIS190" s="302"/>
      <c r="AIT190" s="302"/>
      <c r="AIU190" s="302"/>
      <c r="AIV190" s="302"/>
      <c r="AIW190" s="302"/>
      <c r="AIX190" s="302"/>
      <c r="AIY190" s="302"/>
      <c r="AIZ190" s="302"/>
      <c r="AJA190" s="302"/>
      <c r="AJB190" s="302"/>
      <c r="AJC190" s="302"/>
      <c r="AJD190" s="302"/>
      <c r="AJE190" s="302"/>
      <c r="AJF190" s="302"/>
      <c r="AJG190" s="302"/>
      <c r="AJH190" s="302"/>
      <c r="AJI190" s="302"/>
      <c r="AJJ190" s="302"/>
      <c r="AJK190" s="302"/>
      <c r="AJL190" s="302"/>
      <c r="AJM190" s="302"/>
      <c r="AJN190" s="302"/>
      <c r="AJO190" s="302"/>
      <c r="AJP190" s="302"/>
      <c r="AJQ190" s="302"/>
      <c r="AJR190" s="302"/>
      <c r="AJS190" s="302"/>
      <c r="AJT190" s="302"/>
      <c r="AJU190" s="302"/>
      <c r="AJV190" s="302"/>
      <c r="AJW190" s="302"/>
      <c r="AJX190" s="302"/>
      <c r="AJY190" s="302"/>
      <c r="AJZ190" s="302"/>
      <c r="AKA190" s="302"/>
      <c r="AKB190" s="302"/>
      <c r="AKC190" s="302"/>
      <c r="AKD190" s="302"/>
      <c r="AKE190" s="302"/>
      <c r="AKF190" s="302"/>
      <c r="AKG190" s="302"/>
      <c r="AKH190" s="302"/>
      <c r="AKI190" s="302"/>
      <c r="AKJ190" s="302"/>
      <c r="AKK190" s="302"/>
      <c r="AKL190" s="302"/>
      <c r="AKM190" s="302"/>
      <c r="AKN190" s="302"/>
      <c r="AKO190" s="302"/>
      <c r="AKP190" s="302"/>
      <c r="AKQ190" s="302"/>
      <c r="AKR190" s="302"/>
      <c r="AKS190" s="302"/>
      <c r="AKT190" s="302"/>
      <c r="AKU190" s="302"/>
      <c r="AKV190" s="302"/>
      <c r="AKW190" s="302"/>
      <c r="AKX190" s="302"/>
      <c r="AKY190" s="302"/>
      <c r="AKZ190" s="302"/>
      <c r="ALA190" s="302"/>
      <c r="ALB190" s="302"/>
      <c r="ALC190" s="302"/>
      <c r="ALD190" s="302"/>
      <c r="ALE190" s="302"/>
      <c r="ALF190" s="302"/>
      <c r="ALG190" s="302"/>
      <c r="ALH190" s="302"/>
      <c r="ALI190" s="302"/>
      <c r="ALJ190" s="302"/>
      <c r="ALK190" s="302"/>
      <c r="ALL190" s="302"/>
      <c r="ALM190" s="302"/>
      <c r="ALN190" s="302"/>
      <c r="ALO190" s="302"/>
      <c r="ALP190" s="302"/>
      <c r="ALQ190" s="302"/>
      <c r="ALR190" s="302"/>
      <c r="ALS190" s="302"/>
      <c r="ALT190" s="302"/>
      <c r="ALU190" s="302"/>
      <c r="ALV190" s="302"/>
      <c r="ALW190" s="302"/>
      <c r="ALX190" s="302"/>
      <c r="ALY190" s="302"/>
      <c r="ALZ190" s="302"/>
      <c r="AMA190" s="302"/>
      <c r="AMB190" s="302"/>
      <c r="AMC190" s="302"/>
      <c r="AMD190" s="302"/>
      <c r="AME190" s="302"/>
      <c r="AMF190" s="302"/>
      <c r="AMG190" s="302"/>
      <c r="AMH190" s="302"/>
      <c r="AMI190" s="302"/>
      <c r="AMJ190" s="302"/>
      <c r="AMK190" s="302"/>
      <c r="AML190" s="302"/>
      <c r="AMM190" s="302"/>
      <c r="AMN190" s="302"/>
      <c r="AMO190" s="302"/>
      <c r="AMP190" s="302"/>
      <c r="AMQ190" s="302"/>
      <c r="AMR190" s="302"/>
      <c r="AMS190" s="302"/>
      <c r="AMT190" s="302"/>
      <c r="AMU190" s="302"/>
      <c r="AMV190" s="302"/>
      <c r="AMW190" s="302"/>
      <c r="AMX190" s="302"/>
      <c r="AMY190" s="302"/>
      <c r="AMZ190" s="302"/>
      <c r="ANA190" s="302"/>
      <c r="ANB190" s="302"/>
      <c r="ANC190" s="302"/>
      <c r="AND190" s="302"/>
      <c r="ANE190" s="302"/>
      <c r="ANF190" s="302"/>
      <c r="ANG190" s="302"/>
      <c r="ANH190" s="302"/>
      <c r="ANI190" s="302"/>
      <c r="ANJ190" s="302"/>
      <c r="ANK190" s="302"/>
      <c r="ANL190" s="302"/>
      <c r="ANM190" s="302"/>
      <c r="ANN190" s="302"/>
      <c r="ANO190" s="302"/>
      <c r="ANP190" s="302"/>
      <c r="ANQ190" s="302"/>
      <c r="ANR190" s="302"/>
      <c r="ANS190" s="302"/>
      <c r="ANT190" s="302"/>
      <c r="ANU190" s="302"/>
      <c r="ANV190" s="302"/>
      <c r="ANW190" s="302"/>
      <c r="ANX190" s="302"/>
      <c r="ANY190" s="302"/>
      <c r="ANZ190" s="302"/>
      <c r="AOA190" s="302"/>
      <c r="AOB190" s="302"/>
      <c r="AOC190" s="302"/>
      <c r="AOD190" s="302"/>
      <c r="AOE190" s="302"/>
      <c r="AOF190" s="302"/>
      <c r="AOG190" s="302"/>
      <c r="AOH190" s="302"/>
      <c r="AOI190" s="302"/>
      <c r="AOJ190" s="302"/>
      <c r="AOK190" s="302"/>
      <c r="AOL190" s="302"/>
      <c r="AOM190" s="302"/>
      <c r="AON190" s="302"/>
      <c r="AOO190" s="302"/>
      <c r="AOP190" s="302"/>
      <c r="AOQ190" s="302"/>
      <c r="AOR190" s="302"/>
      <c r="AOS190" s="302"/>
      <c r="AOT190" s="302"/>
      <c r="AOU190" s="302"/>
      <c r="AOV190" s="302"/>
      <c r="AOW190" s="302"/>
      <c r="AOX190" s="302"/>
      <c r="AOY190" s="302"/>
      <c r="AOZ190" s="302"/>
      <c r="APA190" s="302"/>
      <c r="APB190" s="302"/>
      <c r="APC190" s="302"/>
      <c r="APD190" s="302"/>
      <c r="APE190" s="302"/>
      <c r="APF190" s="302"/>
      <c r="APG190" s="302"/>
      <c r="APH190" s="302"/>
      <c r="API190" s="302"/>
      <c r="APJ190" s="302"/>
      <c r="APK190" s="302"/>
      <c r="APL190" s="302"/>
      <c r="APM190" s="302"/>
      <c r="APN190" s="302"/>
      <c r="APO190" s="302"/>
      <c r="APP190" s="302"/>
      <c r="APQ190" s="302"/>
      <c r="APR190" s="302"/>
      <c r="APS190" s="302"/>
      <c r="APT190" s="302"/>
      <c r="APU190" s="302"/>
      <c r="APV190" s="302"/>
      <c r="APW190" s="302"/>
      <c r="APX190" s="302"/>
      <c r="APY190" s="302"/>
      <c r="APZ190" s="302"/>
      <c r="AQA190" s="302"/>
      <c r="AQB190" s="302"/>
      <c r="AQC190" s="302"/>
      <c r="AQD190" s="302"/>
      <c r="AQE190" s="302"/>
      <c r="AQF190" s="302"/>
      <c r="AQG190" s="302"/>
      <c r="AQH190" s="302"/>
      <c r="AQI190" s="302"/>
      <c r="AQJ190" s="302"/>
      <c r="AQK190" s="302"/>
      <c r="AQL190" s="302"/>
      <c r="AQM190" s="302"/>
      <c r="AQN190" s="302"/>
      <c r="AQO190" s="302"/>
      <c r="AQP190" s="302"/>
      <c r="AQQ190" s="302"/>
      <c r="AQR190" s="302"/>
      <c r="AQS190" s="302"/>
      <c r="AQT190" s="302"/>
      <c r="AQU190" s="302"/>
      <c r="AQV190" s="302"/>
      <c r="AQW190" s="302"/>
      <c r="AQX190" s="302"/>
      <c r="AQY190" s="302"/>
      <c r="AQZ190" s="302"/>
      <c r="ARA190" s="302"/>
      <c r="ARB190" s="302"/>
      <c r="ARC190" s="302"/>
      <c r="ARD190" s="302"/>
      <c r="ARE190" s="302"/>
      <c r="ARF190" s="302"/>
      <c r="ARG190" s="302"/>
      <c r="ARH190" s="302"/>
      <c r="ARI190" s="302"/>
      <c r="ARJ190" s="302"/>
      <c r="ARK190" s="302"/>
      <c r="ARL190" s="302"/>
      <c r="ARM190" s="302"/>
      <c r="ARN190" s="302"/>
      <c r="ARO190" s="302"/>
      <c r="ARP190" s="302"/>
      <c r="ARQ190" s="302"/>
      <c r="ARR190" s="302"/>
      <c r="ARS190" s="302"/>
      <c r="ART190" s="302"/>
      <c r="ARU190" s="302"/>
      <c r="ARV190" s="302"/>
      <c r="ARW190" s="302"/>
      <c r="ARX190" s="302"/>
      <c r="ARY190" s="302"/>
      <c r="ARZ190" s="302"/>
      <c r="ASA190" s="302"/>
      <c r="ASB190" s="302"/>
      <c r="ASC190" s="302"/>
      <c r="ASD190" s="302"/>
      <c r="ASE190" s="302"/>
      <c r="ASF190" s="302"/>
      <c r="ASG190" s="302"/>
      <c r="ASH190" s="302"/>
      <c r="ASI190" s="302"/>
      <c r="ASJ190" s="302"/>
      <c r="ASK190" s="302"/>
      <c r="ASL190" s="302"/>
      <c r="ASM190" s="302"/>
      <c r="ASN190" s="302"/>
      <c r="ASO190" s="302"/>
      <c r="ASP190" s="302"/>
      <c r="ASQ190" s="302"/>
      <c r="ASR190" s="302"/>
      <c r="ASS190" s="302"/>
      <c r="AST190" s="302"/>
      <c r="ASU190" s="302"/>
      <c r="ASV190" s="302"/>
      <c r="ASW190" s="302"/>
      <c r="ASX190" s="302"/>
      <c r="ASY190" s="302"/>
      <c r="ASZ190" s="302"/>
      <c r="ATA190" s="302"/>
      <c r="ATB190" s="302"/>
      <c r="ATC190" s="302"/>
      <c r="ATD190" s="302"/>
      <c r="ATE190" s="302"/>
      <c r="ATF190" s="302"/>
      <c r="ATG190" s="302"/>
      <c r="ATH190" s="302"/>
      <c r="ATI190" s="302"/>
      <c r="ATJ190" s="302"/>
      <c r="ATK190" s="302"/>
      <c r="ATL190" s="302"/>
      <c r="ATM190" s="302"/>
      <c r="ATN190" s="302"/>
      <c r="ATO190" s="302"/>
      <c r="ATP190" s="302"/>
      <c r="ATQ190" s="302"/>
      <c r="ATR190" s="302"/>
      <c r="ATS190" s="302"/>
      <c r="ATT190" s="302"/>
      <c r="ATU190" s="302"/>
      <c r="ATV190" s="302"/>
      <c r="ATW190" s="302"/>
      <c r="ATX190" s="302"/>
      <c r="ATY190" s="302"/>
      <c r="ATZ190" s="302"/>
      <c r="AUA190" s="302"/>
      <c r="AUB190" s="302"/>
      <c r="AUC190" s="302"/>
      <c r="AUD190" s="302"/>
      <c r="AUE190" s="302"/>
      <c r="AUF190" s="302"/>
      <c r="AUG190" s="302"/>
      <c r="AUH190" s="302"/>
      <c r="AUI190" s="302"/>
      <c r="AUJ190" s="302"/>
      <c r="AUK190" s="302"/>
      <c r="AUL190" s="302"/>
      <c r="AUM190" s="302"/>
      <c r="AUN190" s="302"/>
      <c r="AUO190" s="302"/>
      <c r="AUP190" s="302"/>
      <c r="AUQ190" s="302"/>
      <c r="AUR190" s="302"/>
      <c r="AUS190" s="302"/>
      <c r="AUT190" s="302"/>
      <c r="AUU190" s="302"/>
      <c r="AUV190" s="302"/>
      <c r="AUW190" s="302"/>
      <c r="AUX190" s="302"/>
      <c r="AUY190" s="302"/>
      <c r="AUZ190" s="302"/>
      <c r="AVA190" s="302"/>
      <c r="AVB190" s="302"/>
      <c r="AVC190" s="302"/>
      <c r="AVD190" s="302"/>
      <c r="AVE190" s="302"/>
      <c r="AVF190" s="302"/>
      <c r="AVG190" s="302"/>
      <c r="AVH190" s="302"/>
      <c r="AVI190" s="302"/>
      <c r="AVJ190" s="302"/>
      <c r="AVK190" s="302"/>
      <c r="AVL190" s="302"/>
      <c r="AVM190" s="302"/>
      <c r="AVN190" s="302"/>
      <c r="AVO190" s="302"/>
      <c r="AVP190" s="302"/>
      <c r="AVQ190" s="302"/>
      <c r="AVR190" s="302"/>
      <c r="AVS190" s="302"/>
      <c r="AVT190" s="302"/>
      <c r="AVU190" s="302"/>
      <c r="AVV190" s="302"/>
      <c r="AVW190" s="302"/>
      <c r="AVX190" s="302"/>
      <c r="AVY190" s="302"/>
      <c r="AVZ190" s="302"/>
      <c r="AWA190" s="302"/>
      <c r="AWB190" s="302"/>
      <c r="AWC190" s="302"/>
      <c r="AWD190" s="302"/>
      <c r="AWE190" s="302"/>
      <c r="AWF190" s="302"/>
      <c r="AWG190" s="302"/>
      <c r="AWH190" s="302"/>
      <c r="AWI190" s="302"/>
      <c r="AWJ190" s="302"/>
      <c r="AWK190" s="302"/>
      <c r="AWL190" s="302"/>
      <c r="AWM190" s="302"/>
      <c r="AWN190" s="302"/>
      <c r="AWO190" s="302"/>
      <c r="AWP190" s="302"/>
      <c r="AWQ190" s="302"/>
      <c r="AWR190" s="302"/>
      <c r="AWS190" s="302"/>
      <c r="AWT190" s="302"/>
      <c r="AWU190" s="302"/>
      <c r="AWV190" s="302"/>
      <c r="AWW190" s="302"/>
      <c r="AWX190" s="302"/>
      <c r="AWY190" s="302"/>
      <c r="AWZ190" s="302"/>
      <c r="AXA190" s="302"/>
      <c r="AXB190" s="302"/>
      <c r="AXC190" s="302"/>
      <c r="AXD190" s="302"/>
      <c r="AXE190" s="302"/>
      <c r="AXF190" s="302"/>
      <c r="AXG190" s="302"/>
      <c r="AXH190" s="302"/>
      <c r="AXI190" s="302"/>
      <c r="AXJ190" s="302"/>
      <c r="AXK190" s="302"/>
      <c r="AXL190" s="302"/>
      <c r="AXM190" s="302"/>
      <c r="AXN190" s="302"/>
      <c r="AXO190" s="302"/>
      <c r="AXP190" s="302"/>
      <c r="AXQ190" s="302"/>
      <c r="AXR190" s="302"/>
      <c r="AXS190" s="302"/>
      <c r="AXT190" s="302"/>
      <c r="AXU190" s="302"/>
      <c r="AXV190" s="302"/>
      <c r="AXW190" s="302"/>
      <c r="AXX190" s="302"/>
      <c r="AXY190" s="302"/>
      <c r="AXZ190" s="302"/>
      <c r="AYA190" s="302"/>
      <c r="AYB190" s="302"/>
      <c r="AYC190" s="302"/>
      <c r="AYD190" s="302"/>
      <c r="AYE190" s="302"/>
      <c r="AYF190" s="302"/>
      <c r="AYG190" s="302"/>
      <c r="AYH190" s="302"/>
      <c r="AYI190" s="302"/>
      <c r="AYJ190" s="302"/>
      <c r="AYK190" s="302"/>
      <c r="AYL190" s="302"/>
      <c r="AYM190" s="302"/>
      <c r="AYN190" s="302"/>
      <c r="AYO190" s="302"/>
      <c r="AYP190" s="302"/>
      <c r="AYQ190" s="302"/>
      <c r="AYR190" s="302"/>
      <c r="AYS190" s="302"/>
      <c r="AYT190" s="302"/>
      <c r="AYU190" s="302"/>
      <c r="AYV190" s="302"/>
      <c r="AYW190" s="302"/>
      <c r="AYX190" s="302"/>
      <c r="AYY190" s="302"/>
      <c r="AYZ190" s="302"/>
      <c r="AZA190" s="302"/>
      <c r="AZB190" s="302"/>
      <c r="AZC190" s="302"/>
      <c r="AZD190" s="302"/>
      <c r="AZE190" s="302"/>
      <c r="AZF190" s="302"/>
      <c r="AZG190" s="302"/>
      <c r="AZH190" s="302"/>
      <c r="AZI190" s="302"/>
      <c r="AZJ190" s="302"/>
      <c r="AZK190" s="302"/>
      <c r="AZL190" s="302"/>
      <c r="AZM190" s="302"/>
      <c r="AZN190" s="302"/>
      <c r="AZO190" s="302"/>
      <c r="AZP190" s="302"/>
      <c r="AZQ190" s="302"/>
      <c r="AZR190" s="302"/>
      <c r="AZS190" s="302"/>
      <c r="AZT190" s="302"/>
      <c r="AZU190" s="302"/>
      <c r="AZV190" s="302"/>
      <c r="AZW190" s="302"/>
      <c r="AZX190" s="302"/>
      <c r="AZY190" s="302"/>
      <c r="AZZ190" s="302"/>
      <c r="BAA190" s="302"/>
      <c r="BAB190" s="302"/>
      <c r="BAC190" s="302"/>
      <c r="BAD190" s="302"/>
      <c r="BAE190" s="302"/>
      <c r="BAF190" s="302"/>
      <c r="BAG190" s="302"/>
      <c r="BAH190" s="302"/>
      <c r="BAI190" s="302"/>
      <c r="BAJ190" s="302"/>
      <c r="BAK190" s="302"/>
      <c r="BAL190" s="302"/>
      <c r="BAM190" s="302"/>
      <c r="BAN190" s="302"/>
      <c r="BAO190" s="302"/>
      <c r="BAP190" s="302"/>
      <c r="BAQ190" s="302"/>
      <c r="BAR190" s="302"/>
      <c r="BAS190" s="302"/>
      <c r="BAT190" s="302"/>
      <c r="BAU190" s="302"/>
      <c r="BAV190" s="302"/>
      <c r="BAW190" s="302"/>
      <c r="BAX190" s="302"/>
      <c r="BAY190" s="302"/>
      <c r="BAZ190" s="302"/>
      <c r="BBA190" s="302"/>
      <c r="BBB190" s="302"/>
      <c r="BBC190" s="302"/>
      <c r="BBD190" s="302"/>
      <c r="BBE190" s="302"/>
      <c r="BBF190" s="302"/>
      <c r="BBG190" s="302"/>
      <c r="BBH190" s="302"/>
      <c r="BBI190" s="302"/>
      <c r="BBJ190" s="302"/>
      <c r="BBK190" s="302"/>
      <c r="BBL190" s="302"/>
      <c r="BBM190" s="302"/>
      <c r="BBN190" s="302"/>
      <c r="BBO190" s="302"/>
      <c r="BBP190" s="302"/>
      <c r="BBQ190" s="302"/>
      <c r="BBR190" s="302"/>
      <c r="BBS190" s="302"/>
      <c r="BBT190" s="302"/>
      <c r="BBU190" s="302"/>
      <c r="BBV190" s="302"/>
      <c r="BBW190" s="302"/>
      <c r="BBX190" s="302"/>
      <c r="BBY190" s="302"/>
      <c r="BBZ190" s="302"/>
      <c r="BCA190" s="302"/>
      <c r="BCB190" s="302"/>
      <c r="BCC190" s="302"/>
      <c r="BCD190" s="302"/>
      <c r="BCE190" s="302"/>
      <c r="BCF190" s="302"/>
      <c r="BCG190" s="302"/>
      <c r="BCH190" s="302"/>
      <c r="BCI190" s="302"/>
      <c r="BCJ190" s="302"/>
      <c r="BCK190" s="302"/>
      <c r="BCL190" s="302"/>
      <c r="BCM190" s="302"/>
      <c r="BCN190" s="302"/>
      <c r="BCO190" s="302"/>
      <c r="BCP190" s="302"/>
      <c r="BCQ190" s="302"/>
      <c r="BCR190" s="302"/>
      <c r="BCS190" s="302"/>
      <c r="BCT190" s="302"/>
      <c r="BCU190" s="302"/>
      <c r="BCV190" s="302"/>
      <c r="BCW190" s="302"/>
      <c r="BCX190" s="302"/>
      <c r="BCY190" s="302"/>
      <c r="BCZ190" s="302"/>
      <c r="BDA190" s="302"/>
      <c r="BDB190" s="302"/>
      <c r="BDC190" s="302"/>
      <c r="BDD190" s="302"/>
      <c r="BDE190" s="302"/>
      <c r="BDF190" s="302"/>
      <c r="BDG190" s="302"/>
      <c r="BDH190" s="302"/>
      <c r="BDI190" s="302"/>
      <c r="BDJ190" s="302"/>
      <c r="BDK190" s="302"/>
      <c r="BDL190" s="302"/>
      <c r="BDM190" s="302"/>
      <c r="BDN190" s="302"/>
      <c r="BDO190" s="302"/>
      <c r="BDP190" s="302"/>
      <c r="BDQ190" s="302"/>
      <c r="BDR190" s="302"/>
      <c r="BDS190" s="302"/>
      <c r="BDT190" s="302"/>
      <c r="BDU190" s="302"/>
      <c r="BDV190" s="302"/>
      <c r="BDW190" s="302"/>
      <c r="BDX190" s="302"/>
      <c r="BDY190" s="302"/>
      <c r="BDZ190" s="302"/>
      <c r="BEA190" s="302"/>
      <c r="BEB190" s="302"/>
      <c r="BEC190" s="302"/>
      <c r="BED190" s="302"/>
      <c r="BEE190" s="302"/>
      <c r="BEF190" s="302"/>
      <c r="BEG190" s="302"/>
      <c r="BEH190" s="302"/>
      <c r="BEI190" s="302"/>
      <c r="BEJ190" s="302"/>
      <c r="BEK190" s="302"/>
      <c r="BEL190" s="302"/>
      <c r="BEM190" s="302"/>
      <c r="BEN190" s="302"/>
      <c r="BEO190" s="302"/>
      <c r="BEP190" s="302"/>
      <c r="BEQ190" s="302"/>
      <c r="BER190" s="302"/>
      <c r="BES190" s="302"/>
      <c r="BET190" s="302"/>
      <c r="BEU190" s="302"/>
      <c r="BEV190" s="302"/>
      <c r="BEW190" s="302"/>
      <c r="BEX190" s="302"/>
      <c r="BEY190" s="302"/>
      <c r="BEZ190" s="302"/>
      <c r="BFA190" s="302"/>
      <c r="BFB190" s="302"/>
      <c r="BFC190" s="302"/>
      <c r="BFD190" s="302"/>
      <c r="BFE190" s="302"/>
      <c r="BFF190" s="302"/>
      <c r="BFG190" s="302"/>
      <c r="BFH190" s="302"/>
      <c r="BFI190" s="302"/>
      <c r="BFJ190" s="302"/>
      <c r="BFK190" s="302"/>
      <c r="BFL190" s="302"/>
      <c r="BFM190" s="302"/>
      <c r="BFN190" s="302"/>
      <c r="BFO190" s="302"/>
      <c r="BFP190" s="302"/>
      <c r="BFQ190" s="302"/>
      <c r="BFR190" s="302"/>
      <c r="BFS190" s="302"/>
      <c r="BFT190" s="302"/>
      <c r="BFU190" s="302"/>
      <c r="BFV190" s="302"/>
      <c r="BFW190" s="302"/>
      <c r="BFX190" s="302"/>
      <c r="BFY190" s="302"/>
      <c r="BFZ190" s="302"/>
      <c r="BGA190" s="302"/>
      <c r="BGB190" s="302"/>
      <c r="BGC190" s="302"/>
      <c r="BGD190" s="302"/>
      <c r="BGE190" s="302"/>
      <c r="BGF190" s="302"/>
      <c r="BGG190" s="302"/>
      <c r="BGH190" s="302"/>
      <c r="BGI190" s="302"/>
      <c r="BGJ190" s="302"/>
      <c r="BGK190" s="302"/>
      <c r="BGL190" s="302"/>
      <c r="BGM190" s="302"/>
      <c r="BGN190" s="302"/>
      <c r="BGO190" s="302"/>
      <c r="BGP190" s="302"/>
      <c r="BGQ190" s="302"/>
      <c r="BGR190" s="302"/>
      <c r="BGS190" s="302"/>
      <c r="BGT190" s="302"/>
      <c r="BGU190" s="302"/>
      <c r="BGV190" s="302"/>
      <c r="BGW190" s="302"/>
      <c r="BGX190" s="302"/>
      <c r="BGY190" s="302"/>
      <c r="BGZ190" s="302"/>
      <c r="BHA190" s="302"/>
      <c r="BHB190" s="302"/>
      <c r="BHC190" s="302"/>
      <c r="BHD190" s="302"/>
      <c r="BHE190" s="302"/>
      <c r="BHF190" s="302"/>
      <c r="BHG190" s="302"/>
      <c r="BHH190" s="302"/>
      <c r="BHI190" s="302"/>
      <c r="BHJ190" s="302"/>
      <c r="BHK190" s="302"/>
      <c r="BHL190" s="302"/>
      <c r="BHM190" s="302"/>
      <c r="BHN190" s="302"/>
      <c r="BHO190" s="302"/>
      <c r="BHP190" s="302"/>
      <c r="BHQ190" s="302"/>
      <c r="BHR190" s="302"/>
      <c r="BHS190" s="302"/>
      <c r="BHT190" s="302"/>
      <c r="BHU190" s="302"/>
      <c r="BHV190" s="302"/>
      <c r="BHW190" s="302"/>
      <c r="BHX190" s="302"/>
      <c r="BHY190" s="302"/>
      <c r="BHZ190" s="302"/>
      <c r="BIA190" s="302"/>
      <c r="BIB190" s="302"/>
      <c r="BIC190" s="302"/>
      <c r="BID190" s="302"/>
      <c r="BIE190" s="302"/>
      <c r="BIF190" s="302"/>
      <c r="BIG190" s="302"/>
      <c r="BIH190" s="302"/>
      <c r="BII190" s="302"/>
      <c r="BIJ190" s="302"/>
      <c r="BIK190" s="302"/>
      <c r="BIL190" s="302"/>
      <c r="BIM190" s="302"/>
      <c r="BIN190" s="302"/>
      <c r="BIO190" s="302"/>
      <c r="BIP190" s="302"/>
      <c r="BIQ190" s="302"/>
      <c r="BIR190" s="302"/>
      <c r="BIS190" s="302"/>
      <c r="BIT190" s="302"/>
      <c r="BIU190" s="302"/>
      <c r="BIV190" s="302"/>
      <c r="BIW190" s="302"/>
      <c r="BIX190" s="302"/>
      <c r="BIY190" s="302"/>
      <c r="BIZ190" s="302"/>
      <c r="BJA190" s="302"/>
      <c r="BJB190" s="302"/>
      <c r="BJC190" s="302"/>
      <c r="BJD190" s="302"/>
      <c r="BJE190" s="302"/>
      <c r="BJF190" s="302"/>
      <c r="BJG190" s="302"/>
      <c r="BJH190" s="302"/>
      <c r="BJI190" s="302"/>
      <c r="BJJ190" s="302"/>
      <c r="BJK190" s="302"/>
      <c r="BJL190" s="302"/>
      <c r="BJM190" s="302"/>
      <c r="BJN190" s="302"/>
      <c r="BJO190" s="302"/>
      <c r="BJP190" s="302"/>
      <c r="BJQ190" s="302"/>
      <c r="BJR190" s="302"/>
      <c r="BJS190" s="302"/>
      <c r="BJT190" s="302"/>
      <c r="BJU190" s="302"/>
      <c r="BJV190" s="302"/>
      <c r="BJW190" s="302"/>
      <c r="BJX190" s="302"/>
      <c r="BJY190" s="302"/>
      <c r="BJZ190" s="302"/>
      <c r="BKA190" s="302"/>
      <c r="BKB190" s="302"/>
      <c r="BKC190" s="302"/>
      <c r="BKD190" s="302"/>
      <c r="BKE190" s="302"/>
      <c r="BKF190" s="302"/>
      <c r="BKG190" s="302"/>
      <c r="BKH190" s="302"/>
      <c r="BKI190" s="302"/>
      <c r="BKJ190" s="302"/>
      <c r="BKK190" s="302"/>
      <c r="BKL190" s="302"/>
      <c r="BKM190" s="302"/>
      <c r="BKN190" s="302"/>
      <c r="BKO190" s="302"/>
      <c r="BKP190" s="302"/>
      <c r="BKQ190" s="302"/>
      <c r="BKR190" s="302"/>
      <c r="BKS190" s="302"/>
      <c r="BKT190" s="302"/>
      <c r="BKU190" s="302"/>
      <c r="BKV190" s="302"/>
      <c r="BKW190" s="302"/>
      <c r="BKX190" s="302"/>
      <c r="BKY190" s="302"/>
      <c r="BKZ190" s="302"/>
      <c r="BLA190" s="302"/>
      <c r="BLB190" s="302"/>
      <c r="BLC190" s="302"/>
      <c r="BLD190" s="302"/>
      <c r="BLE190" s="302"/>
      <c r="BLF190" s="302"/>
      <c r="BLG190" s="302"/>
      <c r="BLH190" s="302"/>
      <c r="BLI190" s="302"/>
      <c r="BLJ190" s="302"/>
      <c r="BLK190" s="302"/>
      <c r="BLL190" s="302"/>
      <c r="BLM190" s="302"/>
      <c r="BLN190" s="302"/>
      <c r="BLO190" s="302"/>
      <c r="BLP190" s="302"/>
      <c r="BLQ190" s="302"/>
      <c r="BLR190" s="302"/>
      <c r="BLS190" s="302"/>
      <c r="BLT190" s="302"/>
      <c r="BLU190" s="302"/>
      <c r="BLV190" s="302"/>
      <c r="BLW190" s="302"/>
      <c r="BLX190" s="302"/>
      <c r="BLY190" s="302"/>
      <c r="BLZ190" s="302"/>
      <c r="BMA190" s="302"/>
      <c r="BMB190" s="302"/>
      <c r="BMC190" s="302"/>
      <c r="BMD190" s="302"/>
      <c r="BME190" s="302"/>
      <c r="BMF190" s="302"/>
      <c r="BMG190" s="302"/>
      <c r="BMH190" s="302"/>
      <c r="BMI190" s="302"/>
      <c r="BMJ190" s="302"/>
      <c r="BMK190" s="302"/>
      <c r="BML190" s="302"/>
      <c r="BMM190" s="302"/>
      <c r="BMN190" s="302"/>
      <c r="BMO190" s="302"/>
      <c r="BMP190" s="302"/>
      <c r="BMQ190" s="302"/>
      <c r="BMR190" s="302"/>
      <c r="BMS190" s="302"/>
      <c r="BMT190" s="302"/>
      <c r="BMU190" s="302"/>
      <c r="BMV190" s="302"/>
      <c r="BMW190" s="302"/>
      <c r="BMX190" s="302"/>
      <c r="BMY190" s="302"/>
      <c r="BMZ190" s="302"/>
      <c r="BNA190" s="302"/>
      <c r="BNB190" s="302"/>
      <c r="BNC190" s="302"/>
      <c r="BND190" s="302"/>
      <c r="BNE190" s="302"/>
      <c r="BNF190" s="302"/>
      <c r="BNG190" s="302"/>
      <c r="BNH190" s="302"/>
      <c r="BNI190" s="302"/>
      <c r="BNJ190" s="302"/>
      <c r="BNK190" s="302"/>
      <c r="BNL190" s="302"/>
      <c r="BNM190" s="302"/>
      <c r="BNN190" s="302"/>
      <c r="BNO190" s="302"/>
      <c r="BNP190" s="302"/>
      <c r="BNQ190" s="302"/>
      <c r="BNR190" s="302"/>
      <c r="BNS190" s="302"/>
      <c r="BNT190" s="302"/>
      <c r="BNU190" s="302"/>
      <c r="BNV190" s="302"/>
      <c r="BNW190" s="302"/>
      <c r="BNX190" s="302"/>
      <c r="BNY190" s="302"/>
      <c r="BNZ190" s="302"/>
      <c r="BOA190" s="302"/>
      <c r="BOB190" s="302"/>
      <c r="BOC190" s="302"/>
      <c r="BOD190" s="302"/>
      <c r="BOE190" s="302"/>
      <c r="BOF190" s="302"/>
      <c r="BOG190" s="302"/>
      <c r="BOH190" s="302"/>
      <c r="BOI190" s="302"/>
      <c r="BOJ190" s="302"/>
      <c r="BOK190" s="302"/>
      <c r="BOL190" s="302"/>
      <c r="BOM190" s="302"/>
      <c r="BON190" s="302"/>
      <c r="BOO190" s="302"/>
      <c r="BOP190" s="302"/>
      <c r="BOQ190" s="302"/>
      <c r="BOR190" s="302"/>
      <c r="BOS190" s="302"/>
      <c r="BOT190" s="302"/>
      <c r="BOU190" s="302"/>
      <c r="BOV190" s="302"/>
      <c r="BOW190" s="302"/>
      <c r="BOX190" s="302"/>
      <c r="BOY190" s="302"/>
      <c r="BOZ190" s="302"/>
      <c r="BPA190" s="302"/>
      <c r="BPB190" s="302"/>
      <c r="BPC190" s="302"/>
      <c r="BPD190" s="302"/>
      <c r="BPE190" s="302"/>
      <c r="BPF190" s="302"/>
      <c r="BPG190" s="302"/>
      <c r="BPH190" s="302"/>
      <c r="BPI190" s="302"/>
      <c r="BPJ190" s="302"/>
      <c r="BPK190" s="302"/>
      <c r="BPL190" s="302"/>
      <c r="BPM190" s="302"/>
      <c r="BPN190" s="302"/>
      <c r="BPO190" s="302"/>
      <c r="BPP190" s="302"/>
      <c r="BPQ190" s="302"/>
      <c r="BPR190" s="302"/>
      <c r="BPS190" s="302"/>
      <c r="BPT190" s="302"/>
      <c r="BPU190" s="302"/>
      <c r="BPV190" s="302"/>
      <c r="BPW190" s="302"/>
      <c r="BPX190" s="302"/>
      <c r="BPY190" s="302"/>
      <c r="BPZ190" s="302"/>
      <c r="BQA190" s="302"/>
      <c r="BQB190" s="302"/>
      <c r="BQC190" s="302"/>
      <c r="BQD190" s="302"/>
      <c r="BQE190" s="302"/>
      <c r="BQF190" s="302"/>
      <c r="BQG190" s="302"/>
      <c r="BQH190" s="302"/>
      <c r="BQI190" s="302"/>
      <c r="BQJ190" s="302"/>
      <c r="BQK190" s="302"/>
      <c r="BQL190" s="302"/>
      <c r="BQM190" s="302"/>
      <c r="BQN190" s="302"/>
      <c r="BQO190" s="302"/>
      <c r="BQP190" s="302"/>
      <c r="BQQ190" s="302"/>
      <c r="BQR190" s="302"/>
      <c r="BQS190" s="302"/>
      <c r="BQT190" s="302"/>
      <c r="BQU190" s="302"/>
      <c r="BQV190" s="302"/>
      <c r="BQW190" s="302"/>
      <c r="BQX190" s="302"/>
      <c r="BQY190" s="302"/>
      <c r="BQZ190" s="302"/>
      <c r="BRA190" s="302"/>
      <c r="BRB190" s="302"/>
      <c r="BRC190" s="302"/>
      <c r="BRD190" s="302"/>
      <c r="BRE190" s="302"/>
      <c r="BRF190" s="302"/>
      <c r="BRG190" s="302"/>
      <c r="BRH190" s="302"/>
      <c r="BRI190" s="302"/>
      <c r="BRJ190" s="302"/>
      <c r="BRK190" s="302"/>
      <c r="BRL190" s="302"/>
      <c r="BRM190" s="302"/>
      <c r="BRN190" s="302"/>
      <c r="BRO190" s="302"/>
      <c r="BRP190" s="302"/>
      <c r="BRQ190" s="302"/>
      <c r="BRR190" s="302"/>
      <c r="BRS190" s="302"/>
      <c r="BRT190" s="302"/>
      <c r="BRU190" s="302"/>
      <c r="BRV190" s="302"/>
      <c r="BRW190" s="302"/>
      <c r="BRX190" s="302"/>
      <c r="BRY190" s="302"/>
      <c r="BRZ190" s="302"/>
      <c r="BSA190" s="302"/>
      <c r="BSB190" s="302"/>
      <c r="BSC190" s="302"/>
      <c r="BSD190" s="302"/>
      <c r="BSE190" s="302"/>
      <c r="BSF190" s="302"/>
      <c r="BSG190" s="302"/>
      <c r="BSH190" s="302"/>
      <c r="BSI190" s="302"/>
      <c r="BSJ190" s="302"/>
      <c r="BSK190" s="302"/>
      <c r="BSL190" s="302"/>
      <c r="BSM190" s="302"/>
      <c r="BSN190" s="302"/>
      <c r="BSO190" s="302"/>
      <c r="BSP190" s="302"/>
      <c r="BSQ190" s="302"/>
      <c r="BSR190" s="302"/>
      <c r="BSS190" s="302"/>
      <c r="BST190" s="302"/>
      <c r="BSU190" s="302"/>
      <c r="BSV190" s="302"/>
      <c r="BSW190" s="302"/>
      <c r="BSX190" s="302"/>
      <c r="BSY190" s="302"/>
      <c r="BSZ190" s="302"/>
      <c r="BTA190" s="302"/>
      <c r="BTB190" s="302"/>
      <c r="BTC190" s="302"/>
      <c r="BTD190" s="302"/>
      <c r="BTE190" s="302"/>
      <c r="BTF190" s="302"/>
      <c r="BTG190" s="302"/>
      <c r="BTH190" s="302"/>
      <c r="BTI190" s="302"/>
      <c r="BTJ190" s="302"/>
      <c r="BTK190" s="302"/>
      <c r="BTL190" s="302"/>
      <c r="BTM190" s="302"/>
      <c r="BTN190" s="302"/>
      <c r="BTO190" s="302"/>
      <c r="BTP190" s="302"/>
      <c r="BTQ190" s="302"/>
      <c r="BTR190" s="302"/>
      <c r="BTS190" s="302"/>
      <c r="BTT190" s="302"/>
      <c r="BTU190" s="302"/>
      <c r="BTV190" s="302"/>
      <c r="BTW190" s="302"/>
      <c r="BTX190" s="302"/>
      <c r="BTY190" s="302"/>
      <c r="BTZ190" s="302"/>
      <c r="BUA190" s="302"/>
      <c r="BUB190" s="302"/>
      <c r="BUC190" s="302"/>
      <c r="BUD190" s="302"/>
      <c r="BUE190" s="302"/>
      <c r="BUF190" s="302"/>
      <c r="BUG190" s="302"/>
      <c r="BUH190" s="302"/>
      <c r="BUI190" s="302"/>
      <c r="BUJ190" s="302"/>
      <c r="BUK190" s="302"/>
      <c r="BUL190" s="302"/>
      <c r="BUM190" s="302"/>
      <c r="BUN190" s="302"/>
      <c r="BUO190" s="302"/>
      <c r="BUP190" s="302"/>
      <c r="BUQ190" s="302"/>
      <c r="BUR190" s="302"/>
      <c r="BUS190" s="302"/>
      <c r="BUT190" s="302"/>
      <c r="BUU190" s="302"/>
      <c r="BUV190" s="302"/>
      <c r="BUW190" s="302"/>
      <c r="BUX190" s="302"/>
      <c r="BUY190" s="302"/>
      <c r="BUZ190" s="302"/>
      <c r="BVA190" s="302"/>
      <c r="BVB190" s="302"/>
      <c r="BVC190" s="302"/>
      <c r="BVD190" s="302"/>
      <c r="BVE190" s="302"/>
      <c r="BVF190" s="302"/>
      <c r="BVG190" s="302"/>
      <c r="BVH190" s="302"/>
      <c r="BVI190" s="302"/>
      <c r="BVJ190" s="302"/>
      <c r="BVK190" s="302"/>
      <c r="BVL190" s="302"/>
      <c r="BVM190" s="302"/>
      <c r="BVN190" s="302"/>
      <c r="BVO190" s="302"/>
      <c r="BVP190" s="302"/>
      <c r="BVQ190" s="302"/>
      <c r="BVR190" s="302"/>
      <c r="BVS190" s="302"/>
      <c r="BVT190" s="302"/>
      <c r="BVU190" s="302"/>
      <c r="BVV190" s="302"/>
      <c r="BVW190" s="302"/>
      <c r="BVX190" s="302"/>
      <c r="BVY190" s="302"/>
      <c r="BVZ190" s="302"/>
      <c r="BWA190" s="302"/>
      <c r="BWB190" s="302"/>
      <c r="BWC190" s="302"/>
      <c r="BWD190" s="302"/>
      <c r="BWE190" s="302"/>
      <c r="BWF190" s="302"/>
      <c r="BWG190" s="302"/>
      <c r="BWH190" s="302"/>
      <c r="BWI190" s="302"/>
      <c r="BWJ190" s="302"/>
      <c r="BWK190" s="302"/>
      <c r="BWL190" s="302"/>
      <c r="BWM190" s="302"/>
      <c r="BWN190" s="302"/>
      <c r="BWO190" s="302"/>
      <c r="BWP190" s="302"/>
      <c r="BWQ190" s="302"/>
      <c r="BWR190" s="302"/>
      <c r="BWS190" s="302"/>
      <c r="BWT190" s="302"/>
      <c r="BWU190" s="302"/>
      <c r="BWV190" s="302"/>
      <c r="BWW190" s="302"/>
      <c r="BWX190" s="302"/>
      <c r="BWY190" s="302"/>
      <c r="BWZ190" s="302"/>
      <c r="BXA190" s="302"/>
      <c r="BXB190" s="302"/>
      <c r="BXC190" s="302"/>
      <c r="BXD190" s="302"/>
      <c r="BXE190" s="302"/>
      <c r="BXF190" s="302"/>
      <c r="BXG190" s="302"/>
      <c r="BXH190" s="302"/>
      <c r="BXI190" s="302"/>
      <c r="BXJ190" s="302"/>
      <c r="BXK190" s="302"/>
      <c r="BXL190" s="302"/>
      <c r="BXM190" s="302"/>
      <c r="BXN190" s="302"/>
      <c r="BXO190" s="302"/>
      <c r="BXP190" s="302"/>
      <c r="BXQ190" s="302"/>
      <c r="BXR190" s="302"/>
      <c r="BXS190" s="302"/>
      <c r="BXT190" s="302"/>
      <c r="BXU190" s="302"/>
      <c r="BXV190" s="302"/>
      <c r="BXW190" s="302"/>
      <c r="BXX190" s="302"/>
      <c r="BXY190" s="302"/>
      <c r="BXZ190" s="302"/>
      <c r="BYA190" s="302"/>
      <c r="BYB190" s="302"/>
      <c r="BYC190" s="302"/>
      <c r="BYD190" s="302"/>
      <c r="BYE190" s="302"/>
      <c r="BYF190" s="302"/>
      <c r="BYG190" s="302"/>
      <c r="BYH190" s="302"/>
      <c r="BYI190" s="302"/>
      <c r="BYJ190" s="302"/>
      <c r="BYK190" s="302"/>
      <c r="BYL190" s="302"/>
      <c r="BYM190" s="302"/>
      <c r="BYN190" s="302"/>
      <c r="BYO190" s="302"/>
      <c r="BYP190" s="302"/>
      <c r="BYQ190" s="302"/>
      <c r="BYR190" s="302"/>
      <c r="BYS190" s="302"/>
      <c r="BYT190" s="302"/>
      <c r="BYU190" s="302"/>
      <c r="BYV190" s="302"/>
      <c r="BYW190" s="302"/>
      <c r="BYX190" s="302"/>
      <c r="BYY190" s="302"/>
      <c r="BYZ190" s="302"/>
      <c r="BZA190" s="302"/>
      <c r="BZB190" s="302"/>
      <c r="BZC190" s="302"/>
      <c r="BZD190" s="302"/>
      <c r="BZE190" s="302"/>
      <c r="BZF190" s="302"/>
      <c r="BZG190" s="302"/>
      <c r="BZH190" s="302"/>
      <c r="BZI190" s="302"/>
      <c r="BZJ190" s="302"/>
      <c r="BZK190" s="302"/>
      <c r="BZL190" s="302"/>
      <c r="BZM190" s="302"/>
      <c r="BZN190" s="302"/>
      <c r="BZO190" s="302"/>
      <c r="BZP190" s="302"/>
      <c r="BZQ190" s="302"/>
      <c r="BZR190" s="302"/>
      <c r="BZS190" s="302"/>
      <c r="BZT190" s="302"/>
      <c r="BZU190" s="302"/>
      <c r="BZV190" s="302"/>
      <c r="BZW190" s="302"/>
      <c r="BZX190" s="302"/>
      <c r="BZY190" s="302"/>
      <c r="BZZ190" s="302"/>
      <c r="CAA190" s="302"/>
      <c r="CAB190" s="302"/>
      <c r="CAC190" s="302"/>
      <c r="CAD190" s="302"/>
      <c r="CAE190" s="302"/>
      <c r="CAF190" s="302"/>
      <c r="CAG190" s="302"/>
      <c r="CAH190" s="302"/>
      <c r="CAI190" s="302"/>
      <c r="CAJ190" s="302"/>
      <c r="CAK190" s="302"/>
      <c r="CAL190" s="302"/>
      <c r="CAM190" s="302"/>
      <c r="CAN190" s="302"/>
      <c r="CAO190" s="302"/>
      <c r="CAP190" s="302"/>
      <c r="CAQ190" s="302"/>
      <c r="CAR190" s="302"/>
      <c r="CAS190" s="302"/>
      <c r="CAT190" s="302"/>
      <c r="CAU190" s="302"/>
      <c r="CAV190" s="302"/>
      <c r="CAW190" s="302"/>
      <c r="CAX190" s="302"/>
      <c r="CAY190" s="302"/>
      <c r="CAZ190" s="302"/>
      <c r="CBA190" s="302"/>
      <c r="CBB190" s="302"/>
      <c r="CBC190" s="302"/>
      <c r="CBD190" s="302"/>
      <c r="CBE190" s="302"/>
      <c r="CBF190" s="302"/>
      <c r="CBG190" s="302"/>
      <c r="CBH190" s="302"/>
      <c r="CBI190" s="302"/>
      <c r="CBJ190" s="302"/>
      <c r="CBK190" s="302"/>
      <c r="CBL190" s="302"/>
      <c r="CBM190" s="302"/>
      <c r="CBN190" s="302"/>
      <c r="CBO190" s="302"/>
      <c r="CBP190" s="302"/>
      <c r="CBQ190" s="302"/>
      <c r="CBR190" s="302"/>
      <c r="CBS190" s="302"/>
      <c r="CBT190" s="302"/>
      <c r="CBU190" s="302"/>
      <c r="CBV190" s="302"/>
      <c r="CBW190" s="302"/>
      <c r="CBX190" s="302"/>
      <c r="CBY190" s="302"/>
      <c r="CBZ190" s="302"/>
      <c r="CCA190" s="302"/>
      <c r="CCB190" s="302"/>
      <c r="CCC190" s="302"/>
      <c r="CCD190" s="302"/>
      <c r="CCE190" s="302"/>
      <c r="CCF190" s="302"/>
      <c r="CCG190" s="302"/>
      <c r="CCH190" s="302"/>
      <c r="CCI190" s="302"/>
      <c r="CCJ190" s="302"/>
      <c r="CCK190" s="302"/>
      <c r="CCL190" s="302"/>
      <c r="CCM190" s="302"/>
      <c r="CCN190" s="302"/>
      <c r="CCO190" s="302"/>
      <c r="CCP190" s="302"/>
      <c r="CCQ190" s="302"/>
      <c r="CCR190" s="302"/>
      <c r="CCS190" s="302"/>
      <c r="CCT190" s="302"/>
      <c r="CCU190" s="302"/>
      <c r="CCV190" s="302"/>
      <c r="CCW190" s="302"/>
      <c r="CCX190" s="302"/>
      <c r="CCY190" s="302"/>
      <c r="CCZ190" s="302"/>
      <c r="CDA190" s="302"/>
      <c r="CDB190" s="302"/>
      <c r="CDC190" s="302"/>
      <c r="CDD190" s="302"/>
      <c r="CDE190" s="302"/>
      <c r="CDF190" s="302"/>
      <c r="CDG190" s="302"/>
      <c r="CDH190" s="302"/>
      <c r="CDI190" s="302"/>
      <c r="CDJ190" s="302"/>
      <c r="CDK190" s="302"/>
      <c r="CDL190" s="302"/>
      <c r="CDM190" s="302"/>
      <c r="CDN190" s="302"/>
      <c r="CDO190" s="302"/>
      <c r="CDP190" s="302"/>
      <c r="CDQ190" s="302"/>
      <c r="CDR190" s="302"/>
      <c r="CDS190" s="302"/>
      <c r="CDT190" s="302"/>
      <c r="CDU190" s="302"/>
      <c r="CDV190" s="302"/>
      <c r="CDW190" s="302"/>
      <c r="CDX190" s="302"/>
      <c r="CDY190" s="302"/>
      <c r="CDZ190" s="302"/>
      <c r="CEA190" s="302"/>
      <c r="CEB190" s="302"/>
      <c r="CEC190" s="302"/>
      <c r="CED190" s="302"/>
      <c r="CEE190" s="302"/>
      <c r="CEF190" s="302"/>
      <c r="CEG190" s="302"/>
      <c r="CEH190" s="302"/>
      <c r="CEI190" s="302"/>
      <c r="CEJ190" s="302"/>
      <c r="CEK190" s="302"/>
      <c r="CEL190" s="302"/>
      <c r="CEM190" s="302"/>
      <c r="CEN190" s="302"/>
      <c r="CEO190" s="302"/>
      <c r="CEP190" s="302"/>
      <c r="CEQ190" s="302"/>
      <c r="CER190" s="302"/>
      <c r="CES190" s="302"/>
      <c r="CET190" s="302"/>
      <c r="CEU190" s="302"/>
      <c r="CEV190" s="302"/>
      <c r="CEW190" s="302"/>
      <c r="CEX190" s="302"/>
      <c r="CEY190" s="302"/>
      <c r="CEZ190" s="302"/>
      <c r="CFA190" s="302"/>
      <c r="CFB190" s="302"/>
      <c r="CFC190" s="302"/>
      <c r="CFD190" s="302"/>
      <c r="CFE190" s="302"/>
      <c r="CFF190" s="302"/>
      <c r="CFG190" s="302"/>
      <c r="CFH190" s="302"/>
      <c r="CFI190" s="302"/>
      <c r="CFJ190" s="302"/>
      <c r="CFK190" s="302"/>
      <c r="CFL190" s="302"/>
      <c r="CFM190" s="302"/>
      <c r="CFN190" s="302"/>
      <c r="CFO190" s="302"/>
      <c r="CFP190" s="302"/>
      <c r="CFQ190" s="302"/>
      <c r="CFR190" s="302"/>
      <c r="CFS190" s="302"/>
      <c r="CFT190" s="302"/>
      <c r="CFU190" s="302"/>
      <c r="CFV190" s="302"/>
      <c r="CFW190" s="302"/>
      <c r="CFX190" s="302"/>
      <c r="CFY190" s="302"/>
      <c r="CFZ190" s="302"/>
      <c r="CGA190" s="302"/>
      <c r="CGB190" s="302"/>
      <c r="CGC190" s="302"/>
      <c r="CGD190" s="302"/>
      <c r="CGE190" s="302"/>
      <c r="CGF190" s="302"/>
      <c r="CGG190" s="302"/>
      <c r="CGH190" s="302"/>
      <c r="CGI190" s="302"/>
      <c r="CGJ190" s="302"/>
      <c r="CGK190" s="302"/>
      <c r="CGL190" s="302"/>
      <c r="CGM190" s="302"/>
      <c r="CGN190" s="302"/>
      <c r="CGO190" s="302"/>
      <c r="CGP190" s="302"/>
      <c r="CGQ190" s="302"/>
      <c r="CGR190" s="302"/>
      <c r="CGS190" s="302"/>
      <c r="CGT190" s="302"/>
      <c r="CGU190" s="302"/>
      <c r="CGV190" s="302"/>
      <c r="CGW190" s="302"/>
      <c r="CGX190" s="302"/>
      <c r="CGY190" s="302"/>
      <c r="CGZ190" s="302"/>
      <c r="CHA190" s="302"/>
      <c r="CHB190" s="302"/>
      <c r="CHC190" s="302"/>
      <c r="CHD190" s="302"/>
      <c r="CHE190" s="302"/>
      <c r="CHF190" s="302"/>
      <c r="CHG190" s="302"/>
      <c r="CHH190" s="302"/>
      <c r="CHI190" s="302"/>
      <c r="CHJ190" s="302"/>
      <c r="CHK190" s="302"/>
      <c r="CHL190" s="302"/>
      <c r="CHM190" s="302"/>
      <c r="CHN190" s="302"/>
      <c r="CHO190" s="302"/>
      <c r="CHP190" s="302"/>
      <c r="CHQ190" s="302"/>
      <c r="CHR190" s="302"/>
      <c r="CHS190" s="302"/>
      <c r="CHT190" s="302"/>
      <c r="CHU190" s="302"/>
      <c r="CHV190" s="302"/>
      <c r="CHW190" s="302"/>
      <c r="CHX190" s="302"/>
      <c r="CHY190" s="302"/>
      <c r="CHZ190" s="302"/>
      <c r="CIA190" s="302"/>
      <c r="CIB190" s="302"/>
      <c r="CIC190" s="302"/>
      <c r="CID190" s="302"/>
      <c r="CIE190" s="302"/>
      <c r="CIF190" s="302"/>
      <c r="CIG190" s="302"/>
      <c r="CIH190" s="302"/>
      <c r="CII190" s="302"/>
      <c r="CIJ190" s="302"/>
      <c r="CIK190" s="302"/>
      <c r="CIL190" s="302"/>
      <c r="CIM190" s="302"/>
      <c r="CIN190" s="302"/>
      <c r="CIO190" s="302"/>
      <c r="CIP190" s="302"/>
      <c r="CIQ190" s="302"/>
      <c r="CIR190" s="302"/>
      <c r="CIS190" s="302"/>
      <c r="CIT190" s="302"/>
      <c r="CIU190" s="302"/>
      <c r="CIV190" s="302"/>
      <c r="CIW190" s="302"/>
      <c r="CIX190" s="302"/>
      <c r="CIY190" s="302"/>
      <c r="CIZ190" s="302"/>
      <c r="CJA190" s="302"/>
      <c r="CJB190" s="302"/>
      <c r="CJC190" s="302"/>
      <c r="CJD190" s="302"/>
      <c r="CJE190" s="302"/>
      <c r="CJF190" s="302"/>
      <c r="CJG190" s="302"/>
      <c r="CJH190" s="302"/>
      <c r="CJI190" s="302"/>
      <c r="CJJ190" s="302"/>
      <c r="CJK190" s="302"/>
      <c r="CJL190" s="302"/>
      <c r="CJM190" s="302"/>
      <c r="CJN190" s="302"/>
      <c r="CJO190" s="302"/>
      <c r="CJP190" s="302"/>
      <c r="CJQ190" s="302"/>
      <c r="CJR190" s="302"/>
      <c r="CJS190" s="302"/>
      <c r="CJT190" s="302"/>
      <c r="CJU190" s="302"/>
      <c r="CJV190" s="302"/>
      <c r="CJW190" s="302"/>
      <c r="CJX190" s="302"/>
      <c r="CJY190" s="302"/>
      <c r="CJZ190" s="302"/>
      <c r="CKA190" s="302"/>
      <c r="CKB190" s="302"/>
      <c r="CKC190" s="302"/>
      <c r="CKD190" s="302"/>
      <c r="CKE190" s="302"/>
      <c r="CKF190" s="302"/>
      <c r="CKG190" s="302"/>
      <c r="CKH190" s="302"/>
      <c r="CKI190" s="302"/>
      <c r="CKJ190" s="302"/>
      <c r="CKK190" s="302"/>
      <c r="CKL190" s="302"/>
      <c r="CKM190" s="302"/>
      <c r="CKN190" s="302"/>
      <c r="CKO190" s="302"/>
      <c r="CKP190" s="302"/>
      <c r="CKQ190" s="302"/>
      <c r="CKR190" s="302"/>
      <c r="CKS190" s="302"/>
      <c r="CKT190" s="302"/>
      <c r="CKU190" s="302"/>
      <c r="CKV190" s="302"/>
      <c r="CKW190" s="302"/>
      <c r="CKX190" s="302"/>
      <c r="CKY190" s="302"/>
      <c r="CKZ190" s="302"/>
      <c r="CLA190" s="302"/>
      <c r="CLB190" s="302"/>
      <c r="CLC190" s="302"/>
      <c r="CLD190" s="302"/>
      <c r="CLE190" s="302"/>
      <c r="CLF190" s="302"/>
      <c r="CLG190" s="302"/>
      <c r="CLH190" s="302"/>
      <c r="CLI190" s="302"/>
      <c r="CLJ190" s="302"/>
      <c r="CLK190" s="302"/>
      <c r="CLL190" s="302"/>
      <c r="CLM190" s="302"/>
      <c r="CLN190" s="302"/>
      <c r="CLO190" s="302"/>
      <c r="CLP190" s="302"/>
      <c r="CLQ190" s="302"/>
      <c r="CLR190" s="302"/>
      <c r="CLS190" s="302"/>
      <c r="CLT190" s="302"/>
      <c r="CLU190" s="302"/>
      <c r="CLV190" s="302"/>
      <c r="CLW190" s="302"/>
      <c r="CLX190" s="302"/>
      <c r="CLY190" s="302"/>
      <c r="CLZ190" s="302"/>
      <c r="CMA190" s="302"/>
      <c r="CMB190" s="302"/>
      <c r="CMC190" s="302"/>
      <c r="CMD190" s="302"/>
      <c r="CME190" s="302"/>
      <c r="CMF190" s="302"/>
      <c r="CMG190" s="302"/>
      <c r="CMH190" s="302"/>
      <c r="CMI190" s="302"/>
      <c r="CMJ190" s="302"/>
      <c r="CMK190" s="302"/>
      <c r="CML190" s="302"/>
      <c r="CMM190" s="302"/>
      <c r="CMN190" s="302"/>
      <c r="CMO190" s="302"/>
      <c r="CMP190" s="302"/>
      <c r="CMQ190" s="302"/>
      <c r="CMR190" s="302"/>
      <c r="CMS190" s="302"/>
      <c r="CMT190" s="302"/>
      <c r="CMU190" s="302"/>
      <c r="CMV190" s="302"/>
      <c r="CMW190" s="302"/>
      <c r="CMX190" s="302"/>
      <c r="CMY190" s="302"/>
      <c r="CMZ190" s="302"/>
      <c r="CNA190" s="302"/>
      <c r="CNB190" s="302"/>
      <c r="CNC190" s="302"/>
      <c r="CND190" s="302"/>
      <c r="CNE190" s="302"/>
      <c r="CNF190" s="302"/>
      <c r="CNG190" s="302"/>
      <c r="CNH190" s="302"/>
      <c r="CNI190" s="302"/>
      <c r="CNJ190" s="302"/>
      <c r="CNK190" s="302"/>
      <c r="CNL190" s="302"/>
      <c r="CNM190" s="302"/>
      <c r="CNN190" s="302"/>
      <c r="CNO190" s="302"/>
      <c r="CNP190" s="302"/>
      <c r="CNQ190" s="302"/>
      <c r="CNR190" s="302"/>
      <c r="CNS190" s="302"/>
      <c r="CNT190" s="302"/>
      <c r="CNU190" s="302"/>
      <c r="CNV190" s="302"/>
      <c r="CNW190" s="302"/>
      <c r="CNX190" s="302"/>
      <c r="CNY190" s="302"/>
      <c r="CNZ190" s="302"/>
      <c r="COA190" s="302"/>
      <c r="COB190" s="302"/>
      <c r="COC190" s="302"/>
      <c r="COD190" s="302"/>
      <c r="COE190" s="302"/>
      <c r="COF190" s="302"/>
      <c r="COG190" s="302"/>
      <c r="COH190" s="302"/>
      <c r="COI190" s="302"/>
      <c r="COJ190" s="302"/>
      <c r="COK190" s="302"/>
      <c r="COL190" s="302"/>
      <c r="COM190" s="302"/>
      <c r="CON190" s="302"/>
      <c r="COO190" s="302"/>
      <c r="COP190" s="302"/>
      <c r="COQ190" s="302"/>
      <c r="COR190" s="302"/>
      <c r="COS190" s="302"/>
      <c r="COT190" s="302"/>
      <c r="COU190" s="302"/>
      <c r="COV190" s="302"/>
      <c r="COW190" s="302"/>
      <c r="COX190" s="302"/>
      <c r="COY190" s="302"/>
      <c r="COZ190" s="302"/>
      <c r="CPA190" s="302"/>
      <c r="CPB190" s="302"/>
      <c r="CPC190" s="302"/>
      <c r="CPD190" s="302"/>
      <c r="CPE190" s="302"/>
      <c r="CPF190" s="302"/>
      <c r="CPG190" s="302"/>
      <c r="CPH190" s="302"/>
      <c r="CPI190" s="302"/>
      <c r="CPJ190" s="302"/>
      <c r="CPK190" s="302"/>
      <c r="CPL190" s="302"/>
      <c r="CPM190" s="302"/>
      <c r="CPN190" s="302"/>
      <c r="CPO190" s="302"/>
      <c r="CPP190" s="302"/>
      <c r="CPQ190" s="302"/>
      <c r="CPR190" s="302"/>
      <c r="CPS190" s="302"/>
      <c r="CPT190" s="302"/>
      <c r="CPU190" s="302"/>
      <c r="CPV190" s="302"/>
      <c r="CPW190" s="302"/>
      <c r="CPX190" s="302"/>
      <c r="CPY190" s="302"/>
      <c r="CPZ190" s="302"/>
      <c r="CQA190" s="302"/>
      <c r="CQB190" s="302"/>
      <c r="CQC190" s="302"/>
      <c r="CQD190" s="302"/>
      <c r="CQE190" s="302"/>
      <c r="CQF190" s="302"/>
      <c r="CQG190" s="302"/>
      <c r="CQH190" s="302"/>
      <c r="CQI190" s="302"/>
      <c r="CQJ190" s="302"/>
      <c r="CQK190" s="302"/>
      <c r="CQL190" s="302"/>
      <c r="CQM190" s="302"/>
      <c r="CQN190" s="302"/>
      <c r="CQO190" s="302"/>
      <c r="CQP190" s="302"/>
      <c r="CQQ190" s="302"/>
      <c r="CQR190" s="302"/>
      <c r="CQS190" s="302"/>
      <c r="CQT190" s="302"/>
      <c r="CQU190" s="302"/>
      <c r="CQV190" s="302"/>
      <c r="CQW190" s="302"/>
      <c r="CQX190" s="302"/>
      <c r="CQY190" s="302"/>
      <c r="CQZ190" s="302"/>
      <c r="CRA190" s="302"/>
      <c r="CRB190" s="302"/>
      <c r="CRC190" s="302"/>
      <c r="CRD190" s="302"/>
      <c r="CRE190" s="302"/>
      <c r="CRF190" s="302"/>
      <c r="CRG190" s="302"/>
      <c r="CRH190" s="302"/>
      <c r="CRI190" s="302"/>
      <c r="CRJ190" s="302"/>
      <c r="CRK190" s="302"/>
      <c r="CRL190" s="302"/>
      <c r="CRM190" s="302"/>
      <c r="CRN190" s="302"/>
      <c r="CRO190" s="302"/>
      <c r="CRP190" s="302"/>
      <c r="CRQ190" s="302"/>
      <c r="CRR190" s="302"/>
      <c r="CRS190" s="302"/>
      <c r="CRT190" s="302"/>
      <c r="CRU190" s="302"/>
      <c r="CRV190" s="302"/>
      <c r="CRW190" s="302"/>
      <c r="CRX190" s="302"/>
      <c r="CRY190" s="302"/>
      <c r="CRZ190" s="302"/>
      <c r="CSA190" s="302"/>
      <c r="CSB190" s="302"/>
      <c r="CSC190" s="302"/>
      <c r="CSD190" s="302"/>
      <c r="CSE190" s="302"/>
      <c r="CSF190" s="302"/>
      <c r="CSG190" s="302"/>
      <c r="CSH190" s="302"/>
      <c r="CSI190" s="302"/>
      <c r="CSJ190" s="302"/>
      <c r="CSK190" s="302"/>
      <c r="CSL190" s="302"/>
      <c r="CSM190" s="302"/>
      <c r="CSN190" s="302"/>
      <c r="CSO190" s="302"/>
      <c r="CSP190" s="302"/>
      <c r="CSQ190" s="302"/>
      <c r="CSR190" s="302"/>
      <c r="CSS190" s="302"/>
      <c r="CST190" s="302"/>
      <c r="CSU190" s="302"/>
      <c r="CSV190" s="302"/>
      <c r="CSW190" s="302"/>
      <c r="CSX190" s="302"/>
      <c r="CSY190" s="302"/>
      <c r="CSZ190" s="302"/>
      <c r="CTA190" s="302"/>
      <c r="CTB190" s="302"/>
      <c r="CTC190" s="302"/>
      <c r="CTD190" s="302"/>
      <c r="CTE190" s="302"/>
      <c r="CTF190" s="302"/>
      <c r="CTG190" s="302"/>
      <c r="CTH190" s="302"/>
      <c r="CTI190" s="302"/>
      <c r="CTJ190" s="302"/>
      <c r="CTK190" s="302"/>
      <c r="CTL190" s="302"/>
      <c r="CTM190" s="302"/>
      <c r="CTN190" s="302"/>
      <c r="CTO190" s="302"/>
      <c r="CTP190" s="302"/>
      <c r="CTQ190" s="302"/>
      <c r="CTR190" s="302"/>
      <c r="CTS190" s="302"/>
      <c r="CTT190" s="302"/>
      <c r="CTU190" s="302"/>
      <c r="CTV190" s="302"/>
      <c r="CTW190" s="302"/>
      <c r="CTX190" s="302"/>
      <c r="CTY190" s="302"/>
      <c r="CTZ190" s="302"/>
      <c r="CUA190" s="302"/>
      <c r="CUB190" s="302"/>
      <c r="CUC190" s="302"/>
      <c r="CUD190" s="302"/>
      <c r="CUE190" s="302"/>
      <c r="CUF190" s="302"/>
      <c r="CUG190" s="302"/>
      <c r="CUH190" s="302"/>
      <c r="CUI190" s="302"/>
      <c r="CUJ190" s="302"/>
      <c r="CUK190" s="302"/>
      <c r="CUL190" s="302"/>
      <c r="CUM190" s="302"/>
      <c r="CUN190" s="302"/>
      <c r="CUO190" s="302"/>
      <c r="CUP190" s="302"/>
      <c r="CUQ190" s="302"/>
      <c r="CUR190" s="302"/>
      <c r="CUS190" s="302"/>
      <c r="CUT190" s="302"/>
      <c r="CUU190" s="302"/>
      <c r="CUV190" s="302"/>
      <c r="CUW190" s="302"/>
      <c r="CUX190" s="302"/>
      <c r="CUY190" s="302"/>
      <c r="CUZ190" s="302"/>
      <c r="CVA190" s="302"/>
      <c r="CVB190" s="302"/>
      <c r="CVC190" s="302"/>
      <c r="CVD190" s="302"/>
      <c r="CVE190" s="302"/>
      <c r="CVF190" s="302"/>
      <c r="CVG190" s="302"/>
      <c r="CVH190" s="302"/>
      <c r="CVI190" s="302"/>
      <c r="CVJ190" s="302"/>
      <c r="CVK190" s="302"/>
      <c r="CVL190" s="302"/>
      <c r="CVM190" s="302"/>
      <c r="CVN190" s="302"/>
      <c r="CVO190" s="302"/>
      <c r="CVP190" s="302"/>
      <c r="CVQ190" s="302"/>
      <c r="CVR190" s="302"/>
      <c r="CVS190" s="302"/>
      <c r="CVT190" s="302"/>
      <c r="CVU190" s="302"/>
      <c r="CVV190" s="302"/>
      <c r="CVW190" s="302"/>
      <c r="CVX190" s="302"/>
      <c r="CVY190" s="302"/>
      <c r="CVZ190" s="302"/>
      <c r="CWA190" s="302"/>
      <c r="CWB190" s="302"/>
      <c r="CWC190" s="302"/>
      <c r="CWD190" s="302"/>
      <c r="CWE190" s="302"/>
      <c r="CWF190" s="302"/>
      <c r="CWG190" s="302"/>
      <c r="CWH190" s="302"/>
      <c r="CWI190" s="302"/>
      <c r="CWJ190" s="302"/>
      <c r="CWK190" s="302"/>
      <c r="CWL190" s="302"/>
      <c r="CWM190" s="302"/>
      <c r="CWN190" s="302"/>
      <c r="CWO190" s="302"/>
      <c r="CWP190" s="302"/>
      <c r="CWQ190" s="302"/>
      <c r="CWR190" s="302"/>
      <c r="CWS190" s="302"/>
      <c r="CWT190" s="302"/>
      <c r="CWU190" s="302"/>
      <c r="CWV190" s="302"/>
      <c r="CWW190" s="302"/>
      <c r="CWX190" s="302"/>
      <c r="CWY190" s="302"/>
      <c r="CWZ190" s="302"/>
      <c r="CXA190" s="302"/>
      <c r="CXB190" s="302"/>
      <c r="CXC190" s="302"/>
      <c r="CXD190" s="302"/>
      <c r="CXE190" s="302"/>
      <c r="CXF190" s="302"/>
      <c r="CXG190" s="302"/>
      <c r="CXH190" s="302"/>
      <c r="CXI190" s="302"/>
      <c r="CXJ190" s="302"/>
      <c r="CXK190" s="302"/>
      <c r="CXL190" s="302"/>
      <c r="CXM190" s="302"/>
      <c r="CXN190" s="302"/>
      <c r="CXO190" s="302"/>
      <c r="CXP190" s="302"/>
      <c r="CXQ190" s="302"/>
      <c r="CXR190" s="302"/>
      <c r="CXS190" s="302"/>
      <c r="CXT190" s="302"/>
      <c r="CXU190" s="302"/>
      <c r="CXV190" s="302"/>
      <c r="CXW190" s="302"/>
      <c r="CXX190" s="302"/>
      <c r="CXY190" s="302"/>
      <c r="CXZ190" s="302"/>
      <c r="CYA190" s="302"/>
      <c r="CYB190" s="302"/>
      <c r="CYC190" s="302"/>
      <c r="CYD190" s="302"/>
      <c r="CYE190" s="302"/>
      <c r="CYF190" s="302"/>
      <c r="CYG190" s="302"/>
      <c r="CYH190" s="302"/>
      <c r="CYI190" s="302"/>
      <c r="CYJ190" s="302"/>
      <c r="CYK190" s="302"/>
      <c r="CYL190" s="302"/>
      <c r="CYM190" s="302"/>
      <c r="CYN190" s="302"/>
      <c r="CYO190" s="302"/>
      <c r="CYP190" s="302"/>
      <c r="CYQ190" s="302"/>
      <c r="CYR190" s="302"/>
      <c r="CYS190" s="302"/>
      <c r="CYT190" s="302"/>
      <c r="CYU190" s="302"/>
      <c r="CYV190" s="302"/>
      <c r="CYW190" s="302"/>
      <c r="CYX190" s="302"/>
      <c r="CYY190" s="302"/>
      <c r="CYZ190" s="302"/>
      <c r="CZA190" s="302"/>
      <c r="CZB190" s="302"/>
      <c r="CZC190" s="302"/>
      <c r="CZD190" s="302"/>
      <c r="CZE190" s="302"/>
      <c r="CZF190" s="302"/>
      <c r="CZG190" s="302"/>
      <c r="CZH190" s="302"/>
      <c r="CZI190" s="302"/>
      <c r="CZJ190" s="302"/>
      <c r="CZK190" s="302"/>
      <c r="CZL190" s="302"/>
      <c r="CZM190" s="302"/>
      <c r="CZN190" s="302"/>
      <c r="CZO190" s="302"/>
      <c r="CZP190" s="302"/>
      <c r="CZQ190" s="302"/>
      <c r="CZR190" s="302"/>
      <c r="CZS190" s="302"/>
      <c r="CZT190" s="302"/>
      <c r="CZU190" s="302"/>
      <c r="CZV190" s="302"/>
      <c r="CZW190" s="302"/>
      <c r="CZX190" s="302"/>
      <c r="CZY190" s="302"/>
      <c r="CZZ190" s="302"/>
      <c r="DAA190" s="302"/>
      <c r="DAB190" s="302"/>
      <c r="DAC190" s="302"/>
      <c r="DAD190" s="302"/>
      <c r="DAE190" s="302"/>
      <c r="DAF190" s="302"/>
      <c r="DAG190" s="302"/>
      <c r="DAH190" s="302"/>
      <c r="DAI190" s="302"/>
      <c r="DAJ190" s="302"/>
      <c r="DAK190" s="302"/>
      <c r="DAL190" s="302"/>
      <c r="DAM190" s="302"/>
      <c r="DAN190" s="302"/>
      <c r="DAO190" s="302"/>
      <c r="DAP190" s="302"/>
      <c r="DAQ190" s="302"/>
      <c r="DAR190" s="302"/>
      <c r="DAS190" s="302"/>
      <c r="DAT190" s="302"/>
      <c r="DAU190" s="302"/>
      <c r="DAV190" s="302"/>
      <c r="DAW190" s="302"/>
      <c r="DAX190" s="302"/>
      <c r="DAY190" s="302"/>
      <c r="DAZ190" s="302"/>
      <c r="DBA190" s="302"/>
      <c r="DBB190" s="302"/>
      <c r="DBC190" s="302"/>
      <c r="DBD190" s="302"/>
      <c r="DBE190" s="302"/>
      <c r="DBF190" s="302"/>
      <c r="DBG190" s="302"/>
      <c r="DBH190" s="302"/>
      <c r="DBI190" s="302"/>
      <c r="DBJ190" s="302"/>
      <c r="DBK190" s="302"/>
      <c r="DBL190" s="302"/>
      <c r="DBM190" s="302"/>
      <c r="DBN190" s="302"/>
      <c r="DBO190" s="302"/>
      <c r="DBP190" s="302"/>
      <c r="DBQ190" s="302"/>
      <c r="DBR190" s="302"/>
      <c r="DBS190" s="302"/>
      <c r="DBT190" s="302"/>
      <c r="DBU190" s="302"/>
      <c r="DBV190" s="302"/>
      <c r="DBW190" s="302"/>
      <c r="DBX190" s="302"/>
      <c r="DBY190" s="302"/>
      <c r="DBZ190" s="302"/>
      <c r="DCA190" s="302"/>
      <c r="DCB190" s="302"/>
      <c r="DCC190" s="302"/>
      <c r="DCD190" s="302"/>
      <c r="DCE190" s="302"/>
      <c r="DCF190" s="302"/>
      <c r="DCG190" s="302"/>
      <c r="DCH190" s="302"/>
      <c r="DCI190" s="302"/>
      <c r="DCJ190" s="302"/>
      <c r="DCK190" s="302"/>
      <c r="DCL190" s="302"/>
      <c r="DCM190" s="302"/>
      <c r="DCN190" s="302"/>
      <c r="DCO190" s="302"/>
      <c r="DCP190" s="302"/>
      <c r="DCQ190" s="302"/>
      <c r="DCR190" s="302"/>
      <c r="DCS190" s="302"/>
      <c r="DCT190" s="302"/>
      <c r="DCU190" s="302"/>
      <c r="DCV190" s="302"/>
      <c r="DCW190" s="302"/>
      <c r="DCX190" s="302"/>
      <c r="DCY190" s="302"/>
      <c r="DCZ190" s="302"/>
      <c r="DDA190" s="302"/>
      <c r="DDB190" s="302"/>
      <c r="DDC190" s="302"/>
      <c r="DDD190" s="302"/>
      <c r="DDE190" s="302"/>
      <c r="DDF190" s="302"/>
      <c r="DDG190" s="302"/>
      <c r="DDH190" s="302"/>
      <c r="DDI190" s="302"/>
      <c r="DDJ190" s="302"/>
      <c r="DDK190" s="302"/>
      <c r="DDL190" s="302"/>
      <c r="DDM190" s="302"/>
      <c r="DDN190" s="302"/>
      <c r="DDO190" s="302"/>
      <c r="DDP190" s="302"/>
      <c r="DDQ190" s="302"/>
      <c r="DDR190" s="302"/>
      <c r="DDS190" s="302"/>
      <c r="DDT190" s="302"/>
      <c r="DDU190" s="302"/>
      <c r="DDV190" s="302"/>
      <c r="DDW190" s="302"/>
      <c r="DDX190" s="302"/>
      <c r="DDY190" s="302"/>
      <c r="DDZ190" s="302"/>
      <c r="DEA190" s="302"/>
      <c r="DEB190" s="302"/>
      <c r="DEC190" s="302"/>
      <c r="DED190" s="302"/>
      <c r="DEE190" s="302"/>
      <c r="DEF190" s="302"/>
      <c r="DEG190" s="302"/>
      <c r="DEH190" s="302"/>
      <c r="DEI190" s="302"/>
      <c r="DEJ190" s="302"/>
      <c r="DEK190" s="302"/>
      <c r="DEL190" s="302"/>
      <c r="DEM190" s="302"/>
      <c r="DEN190" s="302"/>
      <c r="DEO190" s="302"/>
      <c r="DEP190" s="302"/>
      <c r="DEQ190" s="302"/>
      <c r="DER190" s="302"/>
      <c r="DES190" s="302"/>
      <c r="DET190" s="302"/>
      <c r="DEU190" s="302"/>
      <c r="DEV190" s="302"/>
      <c r="DEW190" s="302"/>
      <c r="DEX190" s="302"/>
      <c r="DEY190" s="302"/>
      <c r="DEZ190" s="302"/>
      <c r="DFA190" s="302"/>
      <c r="DFB190" s="302"/>
      <c r="DFC190" s="302"/>
      <c r="DFD190" s="302"/>
      <c r="DFE190" s="302"/>
      <c r="DFF190" s="302"/>
      <c r="DFG190" s="302"/>
      <c r="DFH190" s="302"/>
      <c r="DFI190" s="302"/>
      <c r="DFJ190" s="302"/>
      <c r="DFK190" s="302"/>
      <c r="DFL190" s="302"/>
      <c r="DFM190" s="302"/>
      <c r="DFN190" s="302"/>
      <c r="DFO190" s="302"/>
      <c r="DFP190" s="302"/>
      <c r="DFQ190" s="302"/>
      <c r="DFR190" s="302"/>
      <c r="DFS190" s="302"/>
      <c r="DFT190" s="302"/>
      <c r="DFU190" s="302"/>
      <c r="DFV190" s="302"/>
      <c r="DFW190" s="302"/>
      <c r="DFX190" s="302"/>
      <c r="DFY190" s="302"/>
      <c r="DFZ190" s="302"/>
      <c r="DGA190" s="302"/>
      <c r="DGB190" s="302"/>
      <c r="DGC190" s="302"/>
      <c r="DGD190" s="302"/>
      <c r="DGE190" s="302"/>
      <c r="DGF190" s="302"/>
      <c r="DGG190" s="302"/>
      <c r="DGH190" s="302"/>
      <c r="DGI190" s="302"/>
      <c r="DGJ190" s="302"/>
      <c r="DGK190" s="302"/>
      <c r="DGL190" s="302"/>
      <c r="DGM190" s="302"/>
      <c r="DGN190" s="302"/>
      <c r="DGO190" s="302"/>
      <c r="DGP190" s="302"/>
      <c r="DGQ190" s="302"/>
      <c r="DGR190" s="302"/>
      <c r="DGS190" s="302"/>
      <c r="DGT190" s="302"/>
      <c r="DGU190" s="302"/>
      <c r="DGV190" s="302"/>
      <c r="DGW190" s="302"/>
      <c r="DGX190" s="302"/>
      <c r="DGY190" s="302"/>
      <c r="DGZ190" s="302"/>
      <c r="DHA190" s="302"/>
      <c r="DHB190" s="302"/>
      <c r="DHC190" s="302"/>
      <c r="DHD190" s="302"/>
      <c r="DHE190" s="302"/>
      <c r="DHF190" s="302"/>
      <c r="DHG190" s="302"/>
      <c r="DHH190" s="302"/>
      <c r="DHI190" s="302"/>
      <c r="DHJ190" s="302"/>
      <c r="DHK190" s="302"/>
      <c r="DHL190" s="302"/>
      <c r="DHM190" s="302"/>
      <c r="DHN190" s="302"/>
      <c r="DHO190" s="302"/>
      <c r="DHP190" s="302"/>
      <c r="DHQ190" s="302"/>
      <c r="DHR190" s="302"/>
      <c r="DHS190" s="302"/>
      <c r="DHT190" s="302"/>
      <c r="DHU190" s="302"/>
      <c r="DHV190" s="302"/>
      <c r="DHW190" s="302"/>
      <c r="DHX190" s="302"/>
      <c r="DHY190" s="302"/>
      <c r="DHZ190" s="302"/>
      <c r="DIA190" s="302"/>
      <c r="DIB190" s="302"/>
      <c r="DIC190" s="302"/>
      <c r="DID190" s="302"/>
      <c r="DIE190" s="302"/>
      <c r="DIF190" s="302"/>
      <c r="DIG190" s="302"/>
      <c r="DIH190" s="302"/>
      <c r="DII190" s="302"/>
      <c r="DIJ190" s="302"/>
      <c r="DIK190" s="302"/>
      <c r="DIL190" s="302"/>
      <c r="DIM190" s="302"/>
      <c r="DIN190" s="302"/>
      <c r="DIO190" s="302"/>
      <c r="DIP190" s="302"/>
      <c r="DIQ190" s="302"/>
      <c r="DIR190" s="302"/>
      <c r="DIS190" s="302"/>
      <c r="DIT190" s="302"/>
      <c r="DIU190" s="302"/>
      <c r="DIV190" s="302"/>
      <c r="DIW190" s="302"/>
      <c r="DIX190" s="302"/>
      <c r="DIY190" s="302"/>
      <c r="DIZ190" s="302"/>
      <c r="DJA190" s="302"/>
      <c r="DJB190" s="302"/>
      <c r="DJC190" s="302"/>
      <c r="DJD190" s="302"/>
      <c r="DJE190" s="302"/>
      <c r="DJF190" s="302"/>
      <c r="DJG190" s="302"/>
      <c r="DJH190" s="302"/>
      <c r="DJI190" s="302"/>
      <c r="DJJ190" s="302"/>
      <c r="DJK190" s="302"/>
      <c r="DJL190" s="302"/>
      <c r="DJM190" s="302"/>
      <c r="DJN190" s="302"/>
      <c r="DJO190" s="302"/>
      <c r="DJP190" s="302"/>
      <c r="DJQ190" s="302"/>
      <c r="DJR190" s="302"/>
      <c r="DJS190" s="302"/>
      <c r="DJT190" s="302"/>
      <c r="DJU190" s="302"/>
      <c r="DJV190" s="302"/>
      <c r="DJW190" s="302"/>
      <c r="DJX190" s="302"/>
      <c r="DJY190" s="302"/>
      <c r="DJZ190" s="302"/>
      <c r="DKA190" s="302"/>
      <c r="DKB190" s="302"/>
      <c r="DKC190" s="302"/>
      <c r="DKD190" s="302"/>
      <c r="DKE190" s="302"/>
      <c r="DKF190" s="302"/>
      <c r="DKG190" s="302"/>
      <c r="DKH190" s="302"/>
      <c r="DKI190" s="302"/>
      <c r="DKJ190" s="302"/>
      <c r="DKK190" s="302"/>
      <c r="DKL190" s="302"/>
      <c r="DKM190" s="302"/>
      <c r="DKN190" s="302"/>
      <c r="DKO190" s="302"/>
      <c r="DKP190" s="302"/>
      <c r="DKQ190" s="302"/>
      <c r="DKR190" s="302"/>
      <c r="DKS190" s="302"/>
      <c r="DKT190" s="302"/>
      <c r="DKU190" s="302"/>
      <c r="DKV190" s="302"/>
      <c r="DKW190" s="302"/>
      <c r="DKX190" s="302"/>
      <c r="DKY190" s="302"/>
      <c r="DKZ190" s="302"/>
      <c r="DLA190" s="302"/>
      <c r="DLB190" s="302"/>
      <c r="DLC190" s="302"/>
      <c r="DLD190" s="302"/>
      <c r="DLE190" s="302"/>
      <c r="DLF190" s="302"/>
      <c r="DLG190" s="302"/>
      <c r="DLH190" s="302"/>
      <c r="DLI190" s="302"/>
      <c r="DLJ190" s="302"/>
      <c r="DLK190" s="302"/>
      <c r="DLL190" s="302"/>
      <c r="DLM190" s="302"/>
      <c r="DLN190" s="302"/>
      <c r="DLO190" s="302"/>
      <c r="DLP190" s="302"/>
      <c r="DLQ190" s="302"/>
      <c r="DLR190" s="302"/>
      <c r="DLS190" s="302"/>
      <c r="DLT190" s="302"/>
      <c r="DLU190" s="302"/>
      <c r="DLV190" s="302"/>
      <c r="DLW190" s="302"/>
      <c r="DLX190" s="302"/>
      <c r="DLY190" s="302"/>
      <c r="DLZ190" s="302"/>
      <c r="DMA190" s="302"/>
      <c r="DMB190" s="302"/>
      <c r="DMC190" s="302"/>
      <c r="DMD190" s="302"/>
      <c r="DME190" s="302"/>
      <c r="DMF190" s="302"/>
      <c r="DMG190" s="302"/>
      <c r="DMH190" s="302"/>
      <c r="DMI190" s="302"/>
      <c r="DMJ190" s="302"/>
      <c r="DMK190" s="302"/>
      <c r="DML190" s="302"/>
      <c r="DMM190" s="302"/>
      <c r="DMN190" s="302"/>
      <c r="DMO190" s="302"/>
      <c r="DMP190" s="302"/>
      <c r="DMQ190" s="302"/>
      <c r="DMR190" s="302"/>
      <c r="DMS190" s="302"/>
      <c r="DMT190" s="302"/>
      <c r="DMU190" s="302"/>
      <c r="DMV190" s="302"/>
      <c r="DMW190" s="302"/>
      <c r="DMX190" s="302"/>
      <c r="DMY190" s="302"/>
      <c r="DMZ190" s="302"/>
      <c r="DNA190" s="302"/>
      <c r="DNB190" s="302"/>
      <c r="DNC190" s="302"/>
      <c r="DND190" s="302"/>
      <c r="DNE190" s="302"/>
      <c r="DNF190" s="302"/>
      <c r="DNG190" s="302"/>
      <c r="DNH190" s="302"/>
      <c r="DNI190" s="302"/>
      <c r="DNJ190" s="302"/>
      <c r="DNK190" s="302"/>
      <c r="DNL190" s="302"/>
      <c r="DNM190" s="302"/>
      <c r="DNN190" s="302"/>
      <c r="DNO190" s="302"/>
      <c r="DNP190" s="302"/>
      <c r="DNQ190" s="302"/>
      <c r="DNR190" s="302"/>
      <c r="DNS190" s="302"/>
      <c r="DNT190" s="302"/>
      <c r="DNU190" s="302"/>
      <c r="DNV190" s="302"/>
      <c r="DNW190" s="302"/>
      <c r="DNX190" s="302"/>
      <c r="DNY190" s="302"/>
      <c r="DNZ190" s="302"/>
      <c r="DOA190" s="302"/>
      <c r="DOB190" s="302"/>
      <c r="DOC190" s="302"/>
      <c r="DOD190" s="302"/>
      <c r="DOE190" s="302"/>
      <c r="DOF190" s="302"/>
      <c r="DOG190" s="302"/>
      <c r="DOH190" s="302"/>
      <c r="DOI190" s="302"/>
      <c r="DOJ190" s="302"/>
      <c r="DOK190" s="302"/>
      <c r="DOL190" s="302"/>
      <c r="DOM190" s="302"/>
      <c r="DON190" s="302"/>
      <c r="DOO190" s="302"/>
      <c r="DOP190" s="302"/>
      <c r="DOQ190" s="302"/>
      <c r="DOR190" s="302"/>
      <c r="DOS190" s="302"/>
      <c r="DOT190" s="302"/>
      <c r="DOU190" s="302"/>
      <c r="DOV190" s="302"/>
      <c r="DOW190" s="302"/>
      <c r="DOX190" s="302"/>
      <c r="DOY190" s="302"/>
      <c r="DOZ190" s="302"/>
      <c r="DPA190" s="302"/>
      <c r="DPB190" s="302"/>
      <c r="DPC190" s="302"/>
      <c r="DPD190" s="302"/>
      <c r="DPE190" s="302"/>
      <c r="DPF190" s="302"/>
      <c r="DPG190" s="302"/>
      <c r="DPH190" s="302"/>
      <c r="DPI190" s="302"/>
      <c r="DPJ190" s="302"/>
      <c r="DPK190" s="302"/>
      <c r="DPL190" s="302"/>
      <c r="DPM190" s="302"/>
      <c r="DPN190" s="302"/>
      <c r="DPO190" s="302"/>
      <c r="DPP190" s="302"/>
      <c r="DPQ190" s="302"/>
      <c r="DPR190" s="302"/>
      <c r="DPS190" s="302"/>
      <c r="DPT190" s="302"/>
      <c r="DPU190" s="302"/>
      <c r="DPV190" s="302"/>
      <c r="DPW190" s="302"/>
      <c r="DPX190" s="302"/>
      <c r="DPY190" s="302"/>
      <c r="DPZ190" s="302"/>
      <c r="DQA190" s="302"/>
      <c r="DQB190" s="302"/>
      <c r="DQC190" s="302"/>
      <c r="DQD190" s="302"/>
      <c r="DQE190" s="302"/>
      <c r="DQF190" s="302"/>
      <c r="DQG190" s="302"/>
      <c r="DQH190" s="302"/>
      <c r="DQI190" s="302"/>
      <c r="DQJ190" s="302"/>
      <c r="DQK190" s="302"/>
      <c r="DQL190" s="302"/>
      <c r="DQM190" s="302"/>
      <c r="DQN190" s="302"/>
      <c r="DQO190" s="302"/>
      <c r="DQP190" s="302"/>
      <c r="DQQ190" s="302"/>
      <c r="DQR190" s="302"/>
      <c r="DQS190" s="302"/>
      <c r="DQT190" s="302"/>
      <c r="DQU190" s="302"/>
      <c r="DQV190" s="302"/>
      <c r="DQW190" s="302"/>
      <c r="DQX190" s="302"/>
      <c r="DQY190" s="302"/>
      <c r="DQZ190" s="302"/>
      <c r="DRA190" s="302"/>
      <c r="DRB190" s="302"/>
      <c r="DRC190" s="302"/>
      <c r="DRD190" s="302"/>
      <c r="DRE190" s="302"/>
      <c r="DRF190" s="302"/>
      <c r="DRG190" s="302"/>
      <c r="DRH190" s="302"/>
      <c r="DRI190" s="302"/>
      <c r="DRJ190" s="302"/>
      <c r="DRK190" s="302"/>
      <c r="DRL190" s="302"/>
      <c r="DRM190" s="302"/>
      <c r="DRN190" s="302"/>
      <c r="DRO190" s="302"/>
      <c r="DRP190" s="302"/>
      <c r="DRQ190" s="302"/>
      <c r="DRR190" s="302"/>
      <c r="DRS190" s="302"/>
      <c r="DRT190" s="302"/>
      <c r="DRU190" s="302"/>
      <c r="DRV190" s="302"/>
      <c r="DRW190" s="302"/>
      <c r="DRX190" s="302"/>
      <c r="DRY190" s="302"/>
      <c r="DRZ190" s="302"/>
      <c r="DSA190" s="302"/>
      <c r="DSB190" s="302"/>
      <c r="DSC190" s="302"/>
      <c r="DSD190" s="302"/>
      <c r="DSE190" s="302"/>
      <c r="DSF190" s="302"/>
      <c r="DSG190" s="302"/>
      <c r="DSH190" s="302"/>
      <c r="DSI190" s="302"/>
      <c r="DSJ190" s="302"/>
      <c r="DSK190" s="302"/>
      <c r="DSL190" s="302"/>
      <c r="DSM190" s="302"/>
      <c r="DSN190" s="302"/>
      <c r="DSO190" s="302"/>
      <c r="DSP190" s="302"/>
      <c r="DSQ190" s="302"/>
      <c r="DSR190" s="302"/>
      <c r="DSS190" s="302"/>
      <c r="DST190" s="302"/>
      <c r="DSU190" s="302"/>
      <c r="DSV190" s="302"/>
      <c r="DSW190" s="302"/>
      <c r="DSX190" s="302"/>
      <c r="DSY190" s="302"/>
      <c r="DSZ190" s="302"/>
      <c r="DTA190" s="302"/>
      <c r="DTB190" s="302"/>
      <c r="DTC190" s="302"/>
      <c r="DTD190" s="302"/>
      <c r="DTE190" s="302"/>
      <c r="DTF190" s="302"/>
      <c r="DTG190" s="302"/>
      <c r="DTH190" s="302"/>
      <c r="DTI190" s="302"/>
      <c r="DTJ190" s="302"/>
      <c r="DTK190" s="302"/>
      <c r="DTL190" s="302"/>
      <c r="DTM190" s="302"/>
      <c r="DTN190" s="302"/>
      <c r="DTO190" s="302"/>
      <c r="DTP190" s="302"/>
      <c r="DTQ190" s="302"/>
      <c r="DTR190" s="302"/>
      <c r="DTS190" s="302"/>
      <c r="DTT190" s="302"/>
      <c r="DTU190" s="302"/>
      <c r="DTV190" s="302"/>
      <c r="DTW190" s="302"/>
      <c r="DTX190" s="302"/>
      <c r="DTY190" s="302"/>
      <c r="DTZ190" s="302"/>
      <c r="DUA190" s="302"/>
      <c r="DUB190" s="302"/>
      <c r="DUC190" s="302"/>
      <c r="DUD190" s="302"/>
      <c r="DUE190" s="302"/>
      <c r="DUF190" s="302"/>
      <c r="DUG190" s="302"/>
      <c r="DUH190" s="302"/>
      <c r="DUI190" s="302"/>
      <c r="DUJ190" s="302"/>
      <c r="DUK190" s="302"/>
      <c r="DUL190" s="302"/>
      <c r="DUM190" s="302"/>
      <c r="DUN190" s="302"/>
      <c r="DUO190" s="302"/>
      <c r="DUP190" s="302"/>
      <c r="DUQ190" s="302"/>
      <c r="DUR190" s="302"/>
      <c r="DUS190" s="302"/>
      <c r="DUT190" s="302"/>
      <c r="DUU190" s="302"/>
      <c r="DUV190" s="302"/>
      <c r="DUW190" s="302"/>
      <c r="DUX190" s="302"/>
      <c r="DUY190" s="302"/>
      <c r="DUZ190" s="302"/>
      <c r="DVA190" s="302"/>
      <c r="DVB190" s="302"/>
      <c r="DVC190" s="302"/>
      <c r="DVD190" s="302"/>
      <c r="DVE190" s="302"/>
      <c r="DVF190" s="302"/>
      <c r="DVG190" s="302"/>
      <c r="DVH190" s="302"/>
      <c r="DVI190" s="302"/>
      <c r="DVJ190" s="302"/>
      <c r="DVK190" s="302"/>
      <c r="DVL190" s="302"/>
      <c r="DVM190" s="302"/>
      <c r="DVN190" s="302"/>
      <c r="DVO190" s="302"/>
      <c r="DVP190" s="302"/>
      <c r="DVQ190" s="302"/>
      <c r="DVR190" s="302"/>
      <c r="DVS190" s="302"/>
      <c r="DVT190" s="302"/>
      <c r="DVU190" s="302"/>
      <c r="DVV190" s="302"/>
      <c r="DVW190" s="302"/>
      <c r="DVX190" s="302"/>
      <c r="DVY190" s="302"/>
      <c r="DVZ190" s="302"/>
      <c r="DWA190" s="302"/>
      <c r="DWB190" s="302"/>
      <c r="DWC190" s="302"/>
      <c r="DWD190" s="302"/>
      <c r="DWE190" s="302"/>
      <c r="DWF190" s="302"/>
      <c r="DWG190" s="302"/>
      <c r="DWH190" s="302"/>
      <c r="DWI190" s="302"/>
      <c r="DWJ190" s="302"/>
      <c r="DWK190" s="302"/>
      <c r="DWL190" s="302"/>
      <c r="DWM190" s="302"/>
      <c r="DWN190" s="302"/>
      <c r="DWO190" s="302"/>
      <c r="DWP190" s="302"/>
      <c r="DWQ190" s="302"/>
      <c r="DWR190" s="302"/>
      <c r="DWS190" s="302"/>
      <c r="DWT190" s="302"/>
      <c r="DWU190" s="302"/>
      <c r="DWV190" s="302"/>
      <c r="DWW190" s="302"/>
      <c r="DWX190" s="302"/>
      <c r="DWY190" s="302"/>
      <c r="DWZ190" s="302"/>
      <c r="DXA190" s="302"/>
      <c r="DXB190" s="302"/>
      <c r="DXC190" s="302"/>
      <c r="DXD190" s="302"/>
      <c r="DXE190" s="302"/>
      <c r="DXF190" s="302"/>
      <c r="DXG190" s="302"/>
      <c r="DXH190" s="302"/>
      <c r="DXI190" s="302"/>
      <c r="DXJ190" s="302"/>
      <c r="DXK190" s="302"/>
      <c r="DXL190" s="302"/>
      <c r="DXM190" s="302"/>
      <c r="DXN190" s="302"/>
      <c r="DXO190" s="302"/>
      <c r="DXP190" s="302"/>
      <c r="DXQ190" s="302"/>
      <c r="DXR190" s="302"/>
      <c r="DXS190" s="302"/>
      <c r="DXT190" s="302"/>
      <c r="DXU190" s="302"/>
      <c r="DXV190" s="302"/>
      <c r="DXW190" s="302"/>
      <c r="DXX190" s="302"/>
      <c r="DXY190" s="302"/>
      <c r="DXZ190" s="302"/>
      <c r="DYA190" s="302"/>
      <c r="DYB190" s="302"/>
      <c r="DYC190" s="302"/>
      <c r="DYD190" s="302"/>
      <c r="DYE190" s="302"/>
      <c r="DYF190" s="302"/>
      <c r="DYG190" s="302"/>
      <c r="DYH190" s="302"/>
      <c r="DYI190" s="302"/>
      <c r="DYJ190" s="302"/>
      <c r="DYK190" s="302"/>
      <c r="DYL190" s="302"/>
      <c r="DYM190" s="302"/>
      <c r="DYN190" s="302"/>
      <c r="DYO190" s="302"/>
      <c r="DYP190" s="302"/>
      <c r="DYQ190" s="302"/>
      <c r="DYR190" s="302"/>
      <c r="DYS190" s="302"/>
      <c r="DYT190" s="302"/>
      <c r="DYU190" s="302"/>
      <c r="DYV190" s="302"/>
      <c r="DYW190" s="302"/>
      <c r="DYX190" s="302"/>
      <c r="DYY190" s="302"/>
      <c r="DYZ190" s="302"/>
      <c r="DZA190" s="302"/>
      <c r="DZB190" s="302"/>
      <c r="DZC190" s="302"/>
      <c r="DZD190" s="302"/>
      <c r="DZE190" s="302"/>
      <c r="DZF190" s="302"/>
      <c r="DZG190" s="302"/>
      <c r="DZH190" s="302"/>
      <c r="DZI190" s="302"/>
      <c r="DZJ190" s="302"/>
      <c r="DZK190" s="302"/>
      <c r="DZL190" s="302"/>
      <c r="DZM190" s="302"/>
      <c r="DZN190" s="302"/>
      <c r="DZO190" s="302"/>
      <c r="DZP190" s="302"/>
      <c r="DZQ190" s="302"/>
      <c r="DZR190" s="302"/>
      <c r="DZS190" s="302"/>
      <c r="DZT190" s="302"/>
      <c r="DZU190" s="302"/>
      <c r="DZV190" s="302"/>
      <c r="DZW190" s="302"/>
      <c r="DZX190" s="302"/>
      <c r="DZY190" s="302"/>
      <c r="DZZ190" s="302"/>
      <c r="EAA190" s="302"/>
      <c r="EAB190" s="302"/>
      <c r="EAC190" s="302"/>
      <c r="EAD190" s="302"/>
      <c r="EAE190" s="302"/>
      <c r="EAF190" s="302"/>
      <c r="EAG190" s="302"/>
      <c r="EAH190" s="302"/>
      <c r="EAI190" s="302"/>
      <c r="EAJ190" s="302"/>
      <c r="EAK190" s="302"/>
      <c r="EAL190" s="302"/>
      <c r="EAM190" s="302"/>
      <c r="EAN190" s="302"/>
      <c r="EAO190" s="302"/>
      <c r="EAP190" s="302"/>
      <c r="EAQ190" s="302"/>
      <c r="EAR190" s="302"/>
      <c r="EAS190" s="302"/>
      <c r="EAT190" s="302"/>
      <c r="EAU190" s="302"/>
      <c r="EAV190" s="302"/>
      <c r="EAW190" s="302"/>
      <c r="EAX190" s="302"/>
      <c r="EAY190" s="302"/>
      <c r="EAZ190" s="302"/>
      <c r="EBA190" s="302"/>
      <c r="EBB190" s="302"/>
      <c r="EBC190" s="302"/>
      <c r="EBD190" s="302"/>
      <c r="EBE190" s="302"/>
      <c r="EBF190" s="302"/>
      <c r="EBG190" s="302"/>
      <c r="EBH190" s="302"/>
      <c r="EBI190" s="302"/>
      <c r="EBJ190" s="302"/>
      <c r="EBK190" s="302"/>
      <c r="EBL190" s="302"/>
      <c r="EBM190" s="302"/>
      <c r="EBN190" s="302"/>
      <c r="EBO190" s="302"/>
      <c r="EBP190" s="302"/>
      <c r="EBQ190" s="302"/>
      <c r="EBR190" s="302"/>
      <c r="EBS190" s="302"/>
      <c r="EBT190" s="302"/>
      <c r="EBU190" s="302"/>
      <c r="EBV190" s="302"/>
      <c r="EBW190" s="302"/>
      <c r="EBX190" s="302"/>
      <c r="EBY190" s="302"/>
      <c r="EBZ190" s="302"/>
      <c r="ECA190" s="302"/>
      <c r="ECB190" s="302"/>
      <c r="ECC190" s="302"/>
      <c r="ECD190" s="302"/>
      <c r="ECE190" s="302"/>
      <c r="ECF190" s="302"/>
      <c r="ECG190" s="302"/>
      <c r="ECH190" s="302"/>
      <c r="ECI190" s="302"/>
      <c r="ECJ190" s="302"/>
      <c r="ECK190" s="302"/>
      <c r="ECL190" s="302"/>
      <c r="ECM190" s="302"/>
      <c r="ECN190" s="302"/>
      <c r="ECO190" s="302"/>
      <c r="ECP190" s="302"/>
      <c r="ECQ190" s="302"/>
      <c r="ECR190" s="302"/>
      <c r="ECS190" s="302"/>
      <c r="ECT190" s="302"/>
      <c r="ECU190" s="302"/>
      <c r="ECV190" s="302"/>
      <c r="ECW190" s="302"/>
      <c r="ECX190" s="302"/>
      <c r="ECY190" s="302"/>
      <c r="ECZ190" s="302"/>
      <c r="EDA190" s="302"/>
      <c r="EDB190" s="302"/>
      <c r="EDC190" s="302"/>
      <c r="EDD190" s="302"/>
      <c r="EDE190" s="302"/>
      <c r="EDF190" s="302"/>
      <c r="EDG190" s="302"/>
      <c r="EDH190" s="302"/>
      <c r="EDI190" s="302"/>
      <c r="EDJ190" s="302"/>
      <c r="EDK190" s="302"/>
      <c r="EDL190" s="302"/>
      <c r="EDM190" s="302"/>
      <c r="EDN190" s="302"/>
      <c r="EDO190" s="302"/>
      <c r="EDP190" s="302"/>
      <c r="EDQ190" s="302"/>
      <c r="EDR190" s="302"/>
      <c r="EDS190" s="302"/>
      <c r="EDT190" s="302"/>
      <c r="EDU190" s="302"/>
      <c r="EDV190" s="302"/>
      <c r="EDW190" s="302"/>
      <c r="EDX190" s="302"/>
      <c r="EDY190" s="302"/>
      <c r="EDZ190" s="302"/>
      <c r="EEA190" s="302"/>
      <c r="EEB190" s="302"/>
      <c r="EEC190" s="302"/>
      <c r="EED190" s="302"/>
      <c r="EEE190" s="302"/>
      <c r="EEF190" s="302"/>
      <c r="EEG190" s="302"/>
      <c r="EEH190" s="302"/>
      <c r="EEI190" s="302"/>
      <c r="EEJ190" s="302"/>
      <c r="EEK190" s="302"/>
      <c r="EEL190" s="302"/>
      <c r="EEM190" s="302"/>
      <c r="EEN190" s="302"/>
      <c r="EEO190" s="302"/>
      <c r="EEP190" s="302"/>
      <c r="EEQ190" s="302"/>
      <c r="EER190" s="302"/>
      <c r="EES190" s="302"/>
      <c r="EET190" s="302"/>
      <c r="EEU190" s="302"/>
      <c r="EEV190" s="302"/>
      <c r="EEW190" s="302"/>
      <c r="EEX190" s="302"/>
      <c r="EEY190" s="302"/>
      <c r="EEZ190" s="302"/>
      <c r="EFA190" s="302"/>
      <c r="EFB190" s="302"/>
      <c r="EFC190" s="302"/>
      <c r="EFD190" s="302"/>
      <c r="EFE190" s="302"/>
      <c r="EFF190" s="302"/>
      <c r="EFG190" s="302"/>
      <c r="EFH190" s="302"/>
      <c r="EFI190" s="302"/>
      <c r="EFJ190" s="302"/>
      <c r="EFK190" s="302"/>
      <c r="EFL190" s="302"/>
      <c r="EFM190" s="302"/>
      <c r="EFN190" s="302"/>
      <c r="EFO190" s="302"/>
      <c r="EFP190" s="302"/>
      <c r="EFQ190" s="302"/>
      <c r="EFR190" s="302"/>
      <c r="EFS190" s="302"/>
      <c r="EFT190" s="302"/>
      <c r="EFU190" s="302"/>
      <c r="EFV190" s="302"/>
      <c r="EFW190" s="302"/>
      <c r="EFX190" s="302"/>
      <c r="EFY190" s="302"/>
      <c r="EFZ190" s="302"/>
      <c r="EGA190" s="302"/>
      <c r="EGB190" s="302"/>
      <c r="EGC190" s="302"/>
      <c r="EGD190" s="302"/>
      <c r="EGE190" s="302"/>
      <c r="EGF190" s="302"/>
      <c r="EGG190" s="302"/>
      <c r="EGH190" s="302"/>
      <c r="EGI190" s="302"/>
      <c r="EGJ190" s="302"/>
      <c r="EGK190" s="302"/>
      <c r="EGL190" s="302"/>
      <c r="EGM190" s="302"/>
      <c r="EGN190" s="302"/>
      <c r="EGO190" s="302"/>
      <c r="EGP190" s="302"/>
      <c r="EGQ190" s="302"/>
      <c r="EGR190" s="302"/>
      <c r="EGS190" s="302"/>
      <c r="EGT190" s="302"/>
      <c r="EGU190" s="302"/>
      <c r="EGV190" s="302"/>
      <c r="EGW190" s="302"/>
      <c r="EGX190" s="302"/>
      <c r="EGY190" s="302"/>
      <c r="EGZ190" s="302"/>
      <c r="EHA190" s="302"/>
      <c r="EHB190" s="302"/>
      <c r="EHC190" s="302"/>
      <c r="EHD190" s="302"/>
      <c r="EHE190" s="302"/>
      <c r="EHF190" s="302"/>
      <c r="EHG190" s="302"/>
      <c r="EHH190" s="302"/>
      <c r="EHI190" s="302"/>
      <c r="EHJ190" s="302"/>
      <c r="EHK190" s="302"/>
      <c r="EHL190" s="302"/>
      <c r="EHM190" s="302"/>
      <c r="EHN190" s="302"/>
      <c r="EHO190" s="302"/>
      <c r="EHP190" s="302"/>
      <c r="EHQ190" s="302"/>
      <c r="EHR190" s="302"/>
      <c r="EHS190" s="302"/>
      <c r="EHT190" s="302"/>
      <c r="EHU190" s="302"/>
      <c r="EHV190" s="302"/>
      <c r="EHW190" s="302"/>
      <c r="EHX190" s="302"/>
      <c r="EHY190" s="302"/>
      <c r="EHZ190" s="302"/>
      <c r="EIA190" s="302"/>
      <c r="EIB190" s="302"/>
      <c r="EIC190" s="302"/>
      <c r="EID190" s="302"/>
      <c r="EIE190" s="302"/>
      <c r="EIF190" s="302"/>
      <c r="EIG190" s="302"/>
      <c r="EIH190" s="302"/>
      <c r="EII190" s="302"/>
      <c r="EIJ190" s="302"/>
      <c r="EIK190" s="302"/>
      <c r="EIL190" s="302"/>
      <c r="EIM190" s="302"/>
      <c r="EIN190" s="302"/>
      <c r="EIO190" s="302"/>
      <c r="EIP190" s="302"/>
      <c r="EIQ190" s="302"/>
      <c r="EIR190" s="302"/>
      <c r="EIS190" s="302"/>
      <c r="EIT190" s="302"/>
      <c r="EIU190" s="302"/>
      <c r="EIV190" s="302"/>
      <c r="EIW190" s="302"/>
      <c r="EIX190" s="302"/>
      <c r="EIY190" s="302"/>
      <c r="EIZ190" s="302"/>
      <c r="EJA190" s="302"/>
      <c r="EJB190" s="302"/>
      <c r="EJC190" s="302"/>
      <c r="EJD190" s="302"/>
      <c r="EJE190" s="302"/>
      <c r="EJF190" s="302"/>
      <c r="EJG190" s="302"/>
      <c r="EJH190" s="302"/>
      <c r="EJI190" s="302"/>
      <c r="EJJ190" s="302"/>
      <c r="EJK190" s="302"/>
      <c r="EJL190" s="302"/>
      <c r="EJM190" s="302"/>
      <c r="EJN190" s="302"/>
      <c r="EJO190" s="302"/>
      <c r="EJP190" s="302"/>
      <c r="EJQ190" s="302"/>
      <c r="EJR190" s="302"/>
      <c r="EJS190" s="302"/>
      <c r="EJT190" s="302"/>
      <c r="EJU190" s="302"/>
      <c r="EJV190" s="302"/>
      <c r="EJW190" s="302"/>
      <c r="EJX190" s="302"/>
      <c r="EJY190" s="302"/>
      <c r="EJZ190" s="302"/>
      <c r="EKA190" s="302"/>
      <c r="EKB190" s="302"/>
      <c r="EKC190" s="302"/>
      <c r="EKD190" s="302"/>
      <c r="EKE190" s="302"/>
      <c r="EKF190" s="302"/>
      <c r="EKG190" s="302"/>
      <c r="EKH190" s="302"/>
      <c r="EKI190" s="302"/>
      <c r="EKJ190" s="302"/>
      <c r="EKK190" s="302"/>
      <c r="EKL190" s="302"/>
      <c r="EKM190" s="302"/>
      <c r="EKN190" s="302"/>
      <c r="EKO190" s="302"/>
      <c r="EKP190" s="302"/>
      <c r="EKQ190" s="302"/>
      <c r="EKR190" s="302"/>
      <c r="EKS190" s="302"/>
      <c r="EKT190" s="302"/>
      <c r="EKU190" s="302"/>
      <c r="EKV190" s="302"/>
      <c r="EKW190" s="302"/>
      <c r="EKX190" s="302"/>
      <c r="EKY190" s="302"/>
      <c r="EKZ190" s="302"/>
      <c r="ELA190" s="302"/>
      <c r="ELB190" s="302"/>
      <c r="ELC190" s="302"/>
      <c r="ELD190" s="302"/>
      <c r="ELE190" s="302"/>
      <c r="ELF190" s="302"/>
      <c r="ELG190" s="302"/>
      <c r="ELH190" s="302"/>
      <c r="ELI190" s="302"/>
      <c r="ELJ190" s="302"/>
      <c r="ELK190" s="302"/>
      <c r="ELL190" s="302"/>
      <c r="ELM190" s="302"/>
      <c r="ELN190" s="302"/>
      <c r="ELO190" s="302"/>
      <c r="ELP190" s="302"/>
      <c r="ELQ190" s="302"/>
      <c r="ELR190" s="302"/>
      <c r="ELS190" s="302"/>
      <c r="ELT190" s="302"/>
      <c r="ELU190" s="302"/>
      <c r="ELV190" s="302"/>
      <c r="ELW190" s="302"/>
      <c r="ELX190" s="302"/>
      <c r="ELY190" s="302"/>
      <c r="ELZ190" s="302"/>
      <c r="EMA190" s="302"/>
      <c r="EMB190" s="302"/>
      <c r="EMC190" s="302"/>
      <c r="EMD190" s="302"/>
      <c r="EME190" s="302"/>
      <c r="EMF190" s="302"/>
      <c r="EMG190" s="302"/>
      <c r="EMH190" s="302"/>
      <c r="EMI190" s="302"/>
      <c r="EMJ190" s="302"/>
      <c r="EMK190" s="302"/>
      <c r="EML190" s="302"/>
      <c r="EMM190" s="302"/>
      <c r="EMN190" s="302"/>
      <c r="EMO190" s="302"/>
      <c r="EMP190" s="302"/>
      <c r="EMQ190" s="302"/>
      <c r="EMR190" s="302"/>
      <c r="EMS190" s="302"/>
      <c r="EMT190" s="302"/>
      <c r="EMU190" s="302"/>
      <c r="EMV190" s="302"/>
      <c r="EMW190" s="302"/>
      <c r="EMX190" s="302"/>
      <c r="EMY190" s="302"/>
      <c r="EMZ190" s="302"/>
      <c r="ENA190" s="302"/>
      <c r="ENB190" s="302"/>
      <c r="ENC190" s="302"/>
      <c r="END190" s="302"/>
      <c r="ENE190" s="302"/>
      <c r="ENF190" s="302"/>
      <c r="ENG190" s="302"/>
      <c r="ENH190" s="302"/>
      <c r="ENI190" s="302"/>
      <c r="ENJ190" s="302"/>
      <c r="ENK190" s="302"/>
      <c r="ENL190" s="302"/>
      <c r="ENM190" s="302"/>
      <c r="ENN190" s="302"/>
      <c r="ENO190" s="302"/>
      <c r="ENP190" s="302"/>
      <c r="ENQ190" s="302"/>
      <c r="ENR190" s="302"/>
      <c r="ENS190" s="302"/>
      <c r="ENT190" s="302"/>
      <c r="ENU190" s="302"/>
      <c r="ENV190" s="302"/>
      <c r="ENW190" s="302"/>
      <c r="ENX190" s="302"/>
      <c r="ENY190" s="302"/>
      <c r="ENZ190" s="302"/>
      <c r="EOA190" s="302"/>
      <c r="EOB190" s="302"/>
      <c r="EOC190" s="302"/>
      <c r="EOD190" s="302"/>
      <c r="EOE190" s="302"/>
      <c r="EOF190" s="302"/>
      <c r="EOG190" s="302"/>
      <c r="EOH190" s="302"/>
      <c r="EOI190" s="302"/>
      <c r="EOJ190" s="302"/>
      <c r="EOK190" s="302"/>
      <c r="EOL190" s="302"/>
      <c r="EOM190" s="302"/>
      <c r="EON190" s="302"/>
      <c r="EOO190" s="302"/>
      <c r="EOP190" s="302"/>
      <c r="EOQ190" s="302"/>
      <c r="EOR190" s="302"/>
      <c r="EOS190" s="302"/>
      <c r="EOT190" s="302"/>
      <c r="EOU190" s="302"/>
      <c r="EOV190" s="302"/>
      <c r="EOW190" s="302"/>
      <c r="EOX190" s="302"/>
      <c r="EOY190" s="302"/>
      <c r="EOZ190" s="302"/>
      <c r="EPA190" s="302"/>
      <c r="EPB190" s="302"/>
      <c r="EPC190" s="302"/>
      <c r="EPD190" s="302"/>
      <c r="EPE190" s="302"/>
      <c r="EPF190" s="302"/>
      <c r="EPG190" s="302"/>
      <c r="EPH190" s="302"/>
      <c r="EPI190" s="302"/>
      <c r="EPJ190" s="302"/>
      <c r="EPK190" s="302"/>
      <c r="EPL190" s="302"/>
      <c r="EPM190" s="302"/>
      <c r="EPN190" s="302"/>
      <c r="EPO190" s="302"/>
      <c r="EPP190" s="302"/>
      <c r="EPQ190" s="302"/>
      <c r="EPR190" s="302"/>
      <c r="EPS190" s="302"/>
      <c r="EPT190" s="302"/>
      <c r="EPU190" s="302"/>
      <c r="EPV190" s="302"/>
      <c r="EPW190" s="302"/>
      <c r="EPX190" s="302"/>
      <c r="EPY190" s="302"/>
      <c r="EPZ190" s="302"/>
      <c r="EQA190" s="302"/>
      <c r="EQB190" s="302"/>
      <c r="EQC190" s="302"/>
      <c r="EQD190" s="302"/>
      <c r="EQE190" s="302"/>
      <c r="EQF190" s="302"/>
      <c r="EQG190" s="302"/>
      <c r="EQH190" s="302"/>
      <c r="EQI190" s="302"/>
      <c r="EQJ190" s="302"/>
      <c r="EQK190" s="302"/>
      <c r="EQL190" s="302"/>
      <c r="EQM190" s="302"/>
      <c r="EQN190" s="302"/>
      <c r="EQO190" s="302"/>
      <c r="EQP190" s="302"/>
      <c r="EQQ190" s="302"/>
      <c r="EQR190" s="302"/>
      <c r="EQS190" s="302"/>
      <c r="EQT190" s="302"/>
      <c r="EQU190" s="302"/>
      <c r="EQV190" s="302"/>
      <c r="EQW190" s="302"/>
      <c r="EQX190" s="302"/>
      <c r="EQY190" s="302"/>
      <c r="EQZ190" s="302"/>
      <c r="ERA190" s="302"/>
      <c r="ERB190" s="302"/>
      <c r="ERC190" s="302"/>
      <c r="ERD190" s="302"/>
      <c r="ERE190" s="302"/>
      <c r="ERF190" s="302"/>
      <c r="ERG190" s="302"/>
      <c r="ERH190" s="302"/>
      <c r="ERI190" s="302"/>
      <c r="ERJ190" s="302"/>
      <c r="ERK190" s="302"/>
      <c r="ERL190" s="302"/>
      <c r="ERM190" s="302"/>
      <c r="ERN190" s="302"/>
      <c r="ERO190" s="302"/>
      <c r="ERP190" s="302"/>
      <c r="ERQ190" s="302"/>
      <c r="ERR190" s="302"/>
      <c r="ERS190" s="302"/>
      <c r="ERT190" s="302"/>
      <c r="ERU190" s="302"/>
      <c r="ERV190" s="302"/>
      <c r="ERW190" s="302"/>
      <c r="ERX190" s="302"/>
      <c r="ERY190" s="302"/>
      <c r="ERZ190" s="302"/>
      <c r="ESA190" s="302"/>
      <c r="ESB190" s="302"/>
      <c r="ESC190" s="302"/>
      <c r="ESD190" s="302"/>
      <c r="ESE190" s="302"/>
      <c r="ESF190" s="302"/>
      <c r="ESG190" s="302"/>
      <c r="ESH190" s="302"/>
      <c r="ESI190" s="302"/>
      <c r="ESJ190" s="302"/>
      <c r="ESK190" s="302"/>
      <c r="ESL190" s="302"/>
      <c r="ESM190" s="302"/>
      <c r="ESN190" s="302"/>
      <c r="ESO190" s="302"/>
      <c r="ESP190" s="302"/>
      <c r="ESQ190" s="302"/>
      <c r="ESR190" s="302"/>
      <c r="ESS190" s="302"/>
      <c r="EST190" s="302"/>
      <c r="ESU190" s="302"/>
      <c r="ESV190" s="302"/>
      <c r="ESW190" s="302"/>
      <c r="ESX190" s="302"/>
      <c r="ESY190" s="302"/>
      <c r="ESZ190" s="302"/>
      <c r="ETA190" s="302"/>
      <c r="ETB190" s="302"/>
      <c r="ETC190" s="302"/>
      <c r="ETD190" s="302"/>
      <c r="ETE190" s="302"/>
      <c r="ETF190" s="302"/>
      <c r="ETG190" s="302"/>
      <c r="ETH190" s="302"/>
      <c r="ETI190" s="302"/>
      <c r="ETJ190" s="302"/>
      <c r="ETK190" s="302"/>
      <c r="ETL190" s="302"/>
      <c r="ETM190" s="302"/>
      <c r="ETN190" s="302"/>
      <c r="ETO190" s="302"/>
      <c r="ETP190" s="302"/>
      <c r="ETQ190" s="302"/>
      <c r="ETR190" s="302"/>
      <c r="ETS190" s="302"/>
      <c r="ETT190" s="302"/>
      <c r="ETU190" s="302"/>
      <c r="ETV190" s="302"/>
      <c r="ETW190" s="302"/>
      <c r="ETX190" s="302"/>
      <c r="ETY190" s="302"/>
      <c r="ETZ190" s="302"/>
      <c r="EUA190" s="302"/>
      <c r="EUB190" s="302"/>
      <c r="EUC190" s="302"/>
      <c r="EUD190" s="302"/>
      <c r="EUE190" s="302"/>
      <c r="EUF190" s="302"/>
      <c r="EUG190" s="302"/>
      <c r="EUH190" s="302"/>
      <c r="EUI190" s="302"/>
      <c r="EUJ190" s="302"/>
      <c r="EUK190" s="302"/>
      <c r="EUL190" s="302"/>
      <c r="EUM190" s="302"/>
      <c r="EUN190" s="302"/>
      <c r="EUO190" s="302"/>
      <c r="EUP190" s="302"/>
      <c r="EUQ190" s="302"/>
      <c r="EUR190" s="302"/>
      <c r="EUS190" s="302"/>
      <c r="EUT190" s="302"/>
      <c r="EUU190" s="302"/>
      <c r="EUV190" s="302"/>
      <c r="EUW190" s="302"/>
      <c r="EUX190" s="302"/>
      <c r="EUY190" s="302"/>
      <c r="EUZ190" s="302"/>
      <c r="EVA190" s="302"/>
      <c r="EVB190" s="302"/>
      <c r="EVC190" s="302"/>
      <c r="EVD190" s="302"/>
      <c r="EVE190" s="302"/>
      <c r="EVF190" s="302"/>
      <c r="EVG190" s="302"/>
      <c r="EVH190" s="302"/>
      <c r="EVI190" s="302"/>
      <c r="EVJ190" s="302"/>
      <c r="EVK190" s="302"/>
      <c r="EVL190" s="302"/>
      <c r="EVM190" s="302"/>
      <c r="EVN190" s="302"/>
      <c r="EVO190" s="302"/>
      <c r="EVP190" s="302"/>
      <c r="EVQ190" s="302"/>
      <c r="EVR190" s="302"/>
      <c r="EVS190" s="302"/>
      <c r="EVT190" s="302"/>
      <c r="EVU190" s="302"/>
      <c r="EVV190" s="302"/>
      <c r="EVW190" s="302"/>
      <c r="EVX190" s="302"/>
      <c r="EVY190" s="302"/>
      <c r="EVZ190" s="302"/>
      <c r="EWA190" s="302"/>
      <c r="EWB190" s="302"/>
      <c r="EWC190" s="302"/>
      <c r="EWD190" s="302"/>
      <c r="EWE190" s="302"/>
      <c r="EWF190" s="302"/>
      <c r="EWG190" s="302"/>
      <c r="EWH190" s="302"/>
      <c r="EWI190" s="302"/>
      <c r="EWJ190" s="302"/>
      <c r="EWK190" s="302"/>
      <c r="EWL190" s="302"/>
      <c r="EWM190" s="302"/>
      <c r="EWN190" s="302"/>
      <c r="EWO190" s="302"/>
      <c r="EWP190" s="302"/>
      <c r="EWQ190" s="302"/>
      <c r="EWR190" s="302"/>
      <c r="EWS190" s="302"/>
      <c r="EWT190" s="302"/>
      <c r="EWU190" s="302"/>
      <c r="EWV190" s="302"/>
      <c r="EWW190" s="302"/>
      <c r="EWX190" s="302"/>
      <c r="EWY190" s="302"/>
      <c r="EWZ190" s="302"/>
      <c r="EXA190" s="302"/>
      <c r="EXB190" s="302"/>
      <c r="EXC190" s="302"/>
      <c r="EXD190" s="302"/>
      <c r="EXE190" s="302"/>
      <c r="EXF190" s="302"/>
      <c r="EXG190" s="302"/>
      <c r="EXH190" s="302"/>
      <c r="EXI190" s="302"/>
      <c r="EXJ190" s="302"/>
      <c r="EXK190" s="302"/>
      <c r="EXL190" s="302"/>
      <c r="EXM190" s="302"/>
      <c r="EXN190" s="302"/>
      <c r="EXO190" s="302"/>
      <c r="EXP190" s="302"/>
      <c r="EXQ190" s="302"/>
      <c r="EXR190" s="302"/>
      <c r="EXS190" s="302"/>
      <c r="EXT190" s="302"/>
      <c r="EXU190" s="302"/>
      <c r="EXV190" s="302"/>
      <c r="EXW190" s="302"/>
      <c r="EXX190" s="302"/>
      <c r="EXY190" s="302"/>
      <c r="EXZ190" s="302"/>
      <c r="EYA190" s="302"/>
      <c r="EYB190" s="302"/>
      <c r="EYC190" s="302"/>
      <c r="EYD190" s="302"/>
      <c r="EYE190" s="302"/>
      <c r="EYF190" s="302"/>
      <c r="EYG190" s="302"/>
      <c r="EYH190" s="302"/>
      <c r="EYI190" s="302"/>
      <c r="EYJ190" s="302"/>
      <c r="EYK190" s="302"/>
      <c r="EYL190" s="302"/>
      <c r="EYM190" s="302"/>
      <c r="EYN190" s="302"/>
      <c r="EYO190" s="302"/>
      <c r="EYP190" s="302"/>
      <c r="EYQ190" s="302"/>
      <c r="EYR190" s="302"/>
      <c r="EYS190" s="302"/>
      <c r="EYT190" s="302"/>
      <c r="EYU190" s="302"/>
      <c r="EYV190" s="302"/>
      <c r="EYW190" s="302"/>
      <c r="EYX190" s="302"/>
      <c r="EYY190" s="302"/>
      <c r="EYZ190" s="302"/>
      <c r="EZA190" s="302"/>
      <c r="EZB190" s="302"/>
      <c r="EZC190" s="302"/>
      <c r="EZD190" s="302"/>
      <c r="EZE190" s="302"/>
      <c r="EZF190" s="302"/>
      <c r="EZG190" s="302"/>
      <c r="EZH190" s="302"/>
      <c r="EZI190" s="302"/>
      <c r="EZJ190" s="302"/>
      <c r="EZK190" s="302"/>
      <c r="EZL190" s="302"/>
      <c r="EZM190" s="302"/>
      <c r="EZN190" s="302"/>
      <c r="EZO190" s="302"/>
      <c r="EZP190" s="302"/>
      <c r="EZQ190" s="302"/>
      <c r="EZR190" s="302"/>
      <c r="EZS190" s="302"/>
      <c r="EZT190" s="302"/>
      <c r="EZU190" s="302"/>
      <c r="EZV190" s="302"/>
      <c r="EZW190" s="302"/>
      <c r="EZX190" s="302"/>
      <c r="EZY190" s="302"/>
      <c r="EZZ190" s="302"/>
      <c r="FAA190" s="302"/>
      <c r="FAB190" s="302"/>
      <c r="FAC190" s="302"/>
      <c r="FAD190" s="302"/>
      <c r="FAE190" s="302"/>
      <c r="FAF190" s="302"/>
      <c r="FAG190" s="302"/>
      <c r="FAH190" s="302"/>
      <c r="FAI190" s="302"/>
      <c r="FAJ190" s="302"/>
      <c r="FAK190" s="302"/>
      <c r="FAL190" s="302"/>
      <c r="FAM190" s="302"/>
      <c r="FAN190" s="302"/>
      <c r="FAO190" s="302"/>
      <c r="FAP190" s="302"/>
      <c r="FAQ190" s="302"/>
      <c r="FAR190" s="302"/>
      <c r="FAS190" s="302"/>
      <c r="FAT190" s="302"/>
      <c r="FAU190" s="302"/>
      <c r="FAV190" s="302"/>
      <c r="FAW190" s="302"/>
      <c r="FAX190" s="302"/>
      <c r="FAY190" s="302"/>
      <c r="FAZ190" s="302"/>
      <c r="FBA190" s="302"/>
      <c r="FBB190" s="302"/>
      <c r="FBC190" s="302"/>
      <c r="FBD190" s="302"/>
      <c r="FBE190" s="302"/>
      <c r="FBF190" s="302"/>
      <c r="FBG190" s="302"/>
      <c r="FBH190" s="302"/>
      <c r="FBI190" s="302"/>
      <c r="FBJ190" s="302"/>
      <c r="FBK190" s="302"/>
      <c r="FBL190" s="302"/>
      <c r="FBM190" s="302"/>
      <c r="FBN190" s="302"/>
      <c r="FBO190" s="302"/>
      <c r="FBP190" s="302"/>
      <c r="FBQ190" s="302"/>
      <c r="FBR190" s="302"/>
      <c r="FBS190" s="302"/>
      <c r="FBT190" s="302"/>
      <c r="FBU190" s="302"/>
      <c r="FBV190" s="302"/>
      <c r="FBW190" s="302"/>
      <c r="FBX190" s="302"/>
      <c r="FBY190" s="302"/>
      <c r="FBZ190" s="302"/>
      <c r="FCA190" s="302"/>
      <c r="FCB190" s="302"/>
      <c r="FCC190" s="302"/>
      <c r="FCD190" s="302"/>
      <c r="FCE190" s="302"/>
      <c r="FCF190" s="302"/>
      <c r="FCG190" s="302"/>
      <c r="FCH190" s="302"/>
      <c r="FCI190" s="302"/>
      <c r="FCJ190" s="302"/>
      <c r="FCK190" s="302"/>
      <c r="FCL190" s="302"/>
      <c r="FCM190" s="302"/>
      <c r="FCN190" s="302"/>
      <c r="FCO190" s="302"/>
      <c r="FCP190" s="302"/>
      <c r="FCQ190" s="302"/>
      <c r="FCR190" s="302"/>
      <c r="FCS190" s="302"/>
      <c r="FCT190" s="302"/>
      <c r="FCU190" s="302"/>
      <c r="FCV190" s="302"/>
      <c r="FCW190" s="302"/>
      <c r="FCX190" s="302"/>
      <c r="FCY190" s="302"/>
      <c r="FCZ190" s="302"/>
      <c r="FDA190" s="302"/>
      <c r="FDB190" s="302"/>
      <c r="FDC190" s="302"/>
      <c r="FDD190" s="302"/>
      <c r="FDE190" s="302"/>
      <c r="FDF190" s="302"/>
      <c r="FDG190" s="302"/>
      <c r="FDH190" s="302"/>
      <c r="FDI190" s="302"/>
      <c r="FDJ190" s="302"/>
      <c r="FDK190" s="302"/>
      <c r="FDL190" s="302"/>
      <c r="FDM190" s="302"/>
      <c r="FDN190" s="302"/>
      <c r="FDO190" s="302"/>
      <c r="FDP190" s="302"/>
      <c r="FDQ190" s="302"/>
      <c r="FDR190" s="302"/>
      <c r="FDS190" s="302"/>
      <c r="FDT190" s="302"/>
      <c r="FDU190" s="302"/>
      <c r="FDV190" s="302"/>
      <c r="FDW190" s="302"/>
      <c r="FDX190" s="302"/>
      <c r="FDY190" s="302"/>
      <c r="FDZ190" s="302"/>
      <c r="FEA190" s="302"/>
      <c r="FEB190" s="302"/>
      <c r="FEC190" s="302"/>
      <c r="FED190" s="302"/>
      <c r="FEE190" s="302"/>
      <c r="FEF190" s="302"/>
      <c r="FEG190" s="302"/>
      <c r="FEH190" s="302"/>
      <c r="FEI190" s="302"/>
      <c r="FEJ190" s="302"/>
      <c r="FEK190" s="302"/>
      <c r="FEL190" s="302"/>
      <c r="FEM190" s="302"/>
      <c r="FEN190" s="302"/>
      <c r="FEO190" s="302"/>
      <c r="FEP190" s="302"/>
      <c r="FEQ190" s="302"/>
      <c r="FER190" s="302"/>
      <c r="FES190" s="302"/>
      <c r="FET190" s="302"/>
      <c r="FEU190" s="302"/>
      <c r="FEV190" s="302"/>
      <c r="FEW190" s="302"/>
      <c r="FEX190" s="302"/>
      <c r="FEY190" s="302"/>
      <c r="FEZ190" s="302"/>
      <c r="FFA190" s="302"/>
      <c r="FFB190" s="302"/>
      <c r="FFC190" s="302"/>
      <c r="FFD190" s="302"/>
      <c r="FFE190" s="302"/>
      <c r="FFF190" s="302"/>
      <c r="FFG190" s="302"/>
      <c r="FFH190" s="302"/>
      <c r="FFI190" s="302"/>
      <c r="FFJ190" s="302"/>
      <c r="FFK190" s="302"/>
      <c r="FFL190" s="302"/>
      <c r="FFM190" s="302"/>
      <c r="FFN190" s="302"/>
      <c r="FFO190" s="302"/>
      <c r="FFP190" s="302"/>
      <c r="FFQ190" s="302"/>
      <c r="FFR190" s="302"/>
      <c r="FFS190" s="302"/>
      <c r="FFT190" s="302"/>
      <c r="FFU190" s="302"/>
      <c r="FFV190" s="302"/>
      <c r="FFW190" s="302"/>
      <c r="FFX190" s="302"/>
      <c r="FFY190" s="302"/>
      <c r="FFZ190" s="302"/>
      <c r="FGA190" s="302"/>
      <c r="FGB190" s="302"/>
      <c r="FGC190" s="302"/>
      <c r="FGD190" s="302"/>
      <c r="FGE190" s="302"/>
      <c r="FGF190" s="302"/>
      <c r="FGG190" s="302"/>
      <c r="FGH190" s="302"/>
      <c r="FGI190" s="302"/>
      <c r="FGJ190" s="302"/>
      <c r="FGK190" s="302"/>
      <c r="FGL190" s="302"/>
      <c r="FGM190" s="302"/>
      <c r="FGN190" s="302"/>
      <c r="FGO190" s="302"/>
      <c r="FGP190" s="302"/>
      <c r="FGQ190" s="302"/>
      <c r="FGR190" s="302"/>
      <c r="FGS190" s="302"/>
      <c r="FGT190" s="302"/>
      <c r="FGU190" s="302"/>
      <c r="FGV190" s="302"/>
      <c r="FGW190" s="302"/>
      <c r="FGX190" s="302"/>
      <c r="FGY190" s="302"/>
      <c r="FGZ190" s="302"/>
      <c r="FHA190" s="302"/>
      <c r="FHB190" s="302"/>
      <c r="FHC190" s="302"/>
      <c r="FHD190" s="302"/>
      <c r="FHE190" s="302"/>
      <c r="FHF190" s="302"/>
      <c r="FHG190" s="302"/>
      <c r="FHH190" s="302"/>
      <c r="FHI190" s="302"/>
      <c r="FHJ190" s="302"/>
      <c r="FHK190" s="302"/>
      <c r="FHL190" s="302"/>
      <c r="FHM190" s="302"/>
      <c r="FHN190" s="302"/>
      <c r="FHO190" s="302"/>
      <c r="FHP190" s="302"/>
      <c r="FHQ190" s="302"/>
      <c r="FHR190" s="302"/>
      <c r="FHS190" s="302"/>
      <c r="FHT190" s="302"/>
      <c r="FHU190" s="302"/>
      <c r="FHV190" s="302"/>
      <c r="FHW190" s="302"/>
      <c r="FHX190" s="302"/>
      <c r="FHY190" s="302"/>
      <c r="FHZ190" s="302"/>
      <c r="FIA190" s="302"/>
      <c r="FIB190" s="302"/>
      <c r="FIC190" s="302"/>
      <c r="FID190" s="302"/>
      <c r="FIE190" s="302"/>
      <c r="FIF190" s="302"/>
      <c r="FIG190" s="302"/>
      <c r="FIH190" s="302"/>
      <c r="FII190" s="302"/>
      <c r="FIJ190" s="302"/>
      <c r="FIK190" s="302"/>
      <c r="FIL190" s="302"/>
      <c r="FIM190" s="302"/>
      <c r="FIN190" s="302"/>
      <c r="FIO190" s="302"/>
      <c r="FIP190" s="302"/>
      <c r="FIQ190" s="302"/>
      <c r="FIR190" s="302"/>
      <c r="FIS190" s="302"/>
      <c r="FIT190" s="302"/>
      <c r="FIU190" s="302"/>
      <c r="FIV190" s="302"/>
      <c r="FIW190" s="302"/>
      <c r="FIX190" s="302"/>
      <c r="FIY190" s="302"/>
      <c r="FIZ190" s="302"/>
      <c r="FJA190" s="302"/>
      <c r="FJB190" s="302"/>
      <c r="FJC190" s="302"/>
      <c r="FJD190" s="302"/>
      <c r="FJE190" s="302"/>
      <c r="FJF190" s="302"/>
      <c r="FJG190" s="302"/>
      <c r="FJH190" s="302"/>
      <c r="FJI190" s="302"/>
      <c r="FJJ190" s="302"/>
      <c r="FJK190" s="302"/>
      <c r="FJL190" s="302"/>
      <c r="FJM190" s="302"/>
      <c r="FJN190" s="302"/>
      <c r="FJO190" s="302"/>
      <c r="FJP190" s="302"/>
      <c r="FJQ190" s="302"/>
      <c r="FJR190" s="302"/>
      <c r="FJS190" s="302"/>
      <c r="FJT190" s="302"/>
      <c r="FJU190" s="302"/>
      <c r="FJV190" s="302"/>
      <c r="FJW190" s="302"/>
      <c r="FJX190" s="302"/>
      <c r="FJY190" s="302"/>
      <c r="FJZ190" s="302"/>
      <c r="FKA190" s="302"/>
      <c r="FKB190" s="302"/>
      <c r="FKC190" s="302"/>
      <c r="FKD190" s="302"/>
      <c r="FKE190" s="302"/>
      <c r="FKF190" s="302"/>
      <c r="FKG190" s="302"/>
      <c r="FKH190" s="302"/>
      <c r="FKI190" s="302"/>
      <c r="FKJ190" s="302"/>
      <c r="FKK190" s="302"/>
      <c r="FKL190" s="302"/>
      <c r="FKM190" s="302"/>
      <c r="FKN190" s="302"/>
      <c r="FKO190" s="302"/>
      <c r="FKP190" s="302"/>
      <c r="FKQ190" s="302"/>
      <c r="FKR190" s="302"/>
      <c r="FKS190" s="302"/>
      <c r="FKT190" s="302"/>
      <c r="FKU190" s="302"/>
      <c r="FKV190" s="302"/>
      <c r="FKW190" s="302"/>
      <c r="FKX190" s="302"/>
      <c r="FKY190" s="302"/>
      <c r="FKZ190" s="302"/>
      <c r="FLA190" s="302"/>
      <c r="FLB190" s="302"/>
      <c r="FLC190" s="302"/>
      <c r="FLD190" s="302"/>
      <c r="FLE190" s="302"/>
      <c r="FLF190" s="302"/>
      <c r="FLG190" s="302"/>
      <c r="FLH190" s="302"/>
      <c r="FLI190" s="302"/>
      <c r="FLJ190" s="302"/>
      <c r="FLK190" s="302"/>
      <c r="FLL190" s="302"/>
      <c r="FLM190" s="302"/>
      <c r="FLN190" s="302"/>
      <c r="FLO190" s="302"/>
      <c r="FLP190" s="302"/>
      <c r="FLQ190" s="302"/>
      <c r="FLR190" s="302"/>
      <c r="FLS190" s="302"/>
      <c r="FLT190" s="302"/>
      <c r="FLU190" s="302"/>
      <c r="FLV190" s="302"/>
      <c r="FLW190" s="302"/>
      <c r="FLX190" s="302"/>
      <c r="FLY190" s="302"/>
      <c r="FLZ190" s="302"/>
      <c r="FMA190" s="302"/>
      <c r="FMB190" s="302"/>
      <c r="FMC190" s="302"/>
      <c r="FMD190" s="302"/>
      <c r="FME190" s="302"/>
      <c r="FMF190" s="302"/>
      <c r="FMG190" s="302"/>
      <c r="FMH190" s="302"/>
      <c r="FMI190" s="302"/>
      <c r="FMJ190" s="302"/>
      <c r="FMK190" s="302"/>
      <c r="FML190" s="302"/>
      <c r="FMM190" s="302"/>
      <c r="FMN190" s="302"/>
      <c r="FMO190" s="302"/>
      <c r="FMP190" s="302"/>
      <c r="FMQ190" s="302"/>
      <c r="FMR190" s="302"/>
      <c r="FMS190" s="302"/>
      <c r="FMT190" s="302"/>
      <c r="FMU190" s="302"/>
      <c r="FMV190" s="302"/>
      <c r="FMW190" s="302"/>
      <c r="FMX190" s="302"/>
      <c r="FMY190" s="302"/>
      <c r="FMZ190" s="302"/>
      <c r="FNA190" s="302"/>
      <c r="FNB190" s="302"/>
      <c r="FNC190" s="302"/>
      <c r="FND190" s="302"/>
      <c r="FNE190" s="302"/>
      <c r="FNF190" s="302"/>
      <c r="FNG190" s="302"/>
      <c r="FNH190" s="302"/>
      <c r="FNI190" s="302"/>
      <c r="FNJ190" s="302"/>
      <c r="FNK190" s="302"/>
      <c r="FNL190" s="302"/>
      <c r="FNM190" s="302"/>
      <c r="FNN190" s="302"/>
      <c r="FNO190" s="302"/>
      <c r="FNP190" s="302"/>
      <c r="FNQ190" s="302"/>
      <c r="FNR190" s="302"/>
      <c r="FNS190" s="302"/>
      <c r="FNT190" s="302"/>
      <c r="FNU190" s="302"/>
      <c r="FNV190" s="302"/>
      <c r="FNW190" s="302"/>
      <c r="FNX190" s="302"/>
      <c r="FNY190" s="302"/>
      <c r="FNZ190" s="302"/>
      <c r="FOA190" s="302"/>
      <c r="FOB190" s="302"/>
      <c r="FOC190" s="302"/>
      <c r="FOD190" s="302"/>
      <c r="FOE190" s="302"/>
      <c r="FOF190" s="302"/>
      <c r="FOG190" s="302"/>
      <c r="FOH190" s="302"/>
      <c r="FOI190" s="302"/>
      <c r="FOJ190" s="302"/>
      <c r="FOK190" s="302"/>
      <c r="FOL190" s="302"/>
      <c r="FOM190" s="302"/>
      <c r="FON190" s="302"/>
      <c r="FOO190" s="302"/>
      <c r="FOP190" s="302"/>
      <c r="FOQ190" s="302"/>
      <c r="FOR190" s="302"/>
      <c r="FOS190" s="302"/>
      <c r="FOT190" s="302"/>
      <c r="FOU190" s="302"/>
      <c r="FOV190" s="302"/>
      <c r="FOW190" s="302"/>
      <c r="FOX190" s="302"/>
      <c r="FOY190" s="302"/>
      <c r="FOZ190" s="302"/>
      <c r="FPA190" s="302"/>
      <c r="FPB190" s="302"/>
      <c r="FPC190" s="302"/>
      <c r="FPD190" s="302"/>
      <c r="FPE190" s="302"/>
      <c r="FPF190" s="302"/>
      <c r="FPG190" s="302"/>
      <c r="FPH190" s="302"/>
      <c r="FPI190" s="302"/>
      <c r="FPJ190" s="302"/>
      <c r="FPK190" s="302"/>
      <c r="FPL190" s="302"/>
      <c r="FPM190" s="302"/>
      <c r="FPN190" s="302"/>
      <c r="FPO190" s="302"/>
      <c r="FPP190" s="302"/>
      <c r="FPQ190" s="302"/>
      <c r="FPR190" s="302"/>
      <c r="FPS190" s="302"/>
      <c r="FPT190" s="302"/>
      <c r="FPU190" s="302"/>
      <c r="FPV190" s="302"/>
      <c r="FPW190" s="302"/>
      <c r="FPX190" s="302"/>
      <c r="FPY190" s="302"/>
      <c r="FPZ190" s="302"/>
      <c r="FQA190" s="302"/>
      <c r="FQB190" s="302"/>
      <c r="FQC190" s="302"/>
      <c r="FQD190" s="302"/>
      <c r="FQE190" s="302"/>
      <c r="FQF190" s="302"/>
      <c r="FQG190" s="302"/>
      <c r="FQH190" s="302"/>
      <c r="FQI190" s="302"/>
      <c r="FQJ190" s="302"/>
      <c r="FQK190" s="302"/>
      <c r="FQL190" s="302"/>
      <c r="FQM190" s="302"/>
      <c r="FQN190" s="302"/>
      <c r="FQO190" s="302"/>
      <c r="FQP190" s="302"/>
      <c r="FQQ190" s="302"/>
      <c r="FQR190" s="302"/>
      <c r="FQS190" s="302"/>
      <c r="FQT190" s="302"/>
      <c r="FQU190" s="302"/>
      <c r="FQV190" s="302"/>
      <c r="FQW190" s="302"/>
      <c r="FQX190" s="302"/>
      <c r="FQY190" s="302"/>
      <c r="FQZ190" s="302"/>
      <c r="FRA190" s="302"/>
      <c r="FRB190" s="302"/>
      <c r="FRC190" s="302"/>
      <c r="FRD190" s="302"/>
      <c r="FRE190" s="302"/>
      <c r="FRF190" s="302"/>
      <c r="FRG190" s="302"/>
      <c r="FRH190" s="302"/>
      <c r="FRI190" s="302"/>
      <c r="FRJ190" s="302"/>
      <c r="FRK190" s="302"/>
      <c r="FRL190" s="302"/>
      <c r="FRM190" s="302"/>
      <c r="FRN190" s="302"/>
      <c r="FRO190" s="302"/>
      <c r="FRP190" s="302"/>
      <c r="FRQ190" s="302"/>
      <c r="FRR190" s="302"/>
      <c r="FRS190" s="302"/>
      <c r="FRT190" s="302"/>
      <c r="FRU190" s="302"/>
      <c r="FRV190" s="302"/>
      <c r="FRW190" s="302"/>
      <c r="FRX190" s="302"/>
      <c r="FRY190" s="302"/>
      <c r="FRZ190" s="302"/>
      <c r="FSA190" s="302"/>
      <c r="FSB190" s="302"/>
      <c r="FSC190" s="302"/>
      <c r="FSD190" s="302"/>
      <c r="FSE190" s="302"/>
      <c r="FSF190" s="302"/>
      <c r="FSG190" s="302"/>
      <c r="FSH190" s="302"/>
      <c r="FSI190" s="302"/>
      <c r="FSJ190" s="302"/>
      <c r="FSK190" s="302"/>
      <c r="FSL190" s="302"/>
      <c r="FSM190" s="302"/>
      <c r="FSN190" s="302"/>
      <c r="FSO190" s="302"/>
      <c r="FSP190" s="302"/>
      <c r="FSQ190" s="302"/>
      <c r="FSR190" s="302"/>
      <c r="FSS190" s="302"/>
      <c r="FST190" s="302"/>
      <c r="FSU190" s="302"/>
      <c r="FSV190" s="302"/>
      <c r="FSW190" s="302"/>
      <c r="FSX190" s="302"/>
      <c r="FSY190" s="302"/>
      <c r="FSZ190" s="302"/>
      <c r="FTA190" s="302"/>
      <c r="FTB190" s="302"/>
      <c r="FTC190" s="302"/>
      <c r="FTD190" s="302"/>
      <c r="FTE190" s="302"/>
      <c r="FTF190" s="302"/>
      <c r="FTG190" s="302"/>
      <c r="FTH190" s="302"/>
      <c r="FTI190" s="302"/>
      <c r="FTJ190" s="302"/>
      <c r="FTK190" s="302"/>
      <c r="FTL190" s="302"/>
      <c r="FTM190" s="302"/>
      <c r="FTN190" s="302"/>
      <c r="FTO190" s="302"/>
      <c r="FTP190" s="302"/>
      <c r="FTQ190" s="302"/>
      <c r="FTR190" s="302"/>
      <c r="FTS190" s="302"/>
      <c r="FTT190" s="302"/>
      <c r="FTU190" s="302"/>
      <c r="FTV190" s="302"/>
      <c r="FTW190" s="302"/>
      <c r="FTX190" s="302"/>
      <c r="FTY190" s="302"/>
      <c r="FTZ190" s="302"/>
      <c r="FUA190" s="302"/>
      <c r="FUB190" s="302"/>
      <c r="FUC190" s="302"/>
      <c r="FUD190" s="302"/>
      <c r="FUE190" s="302"/>
      <c r="FUF190" s="302"/>
      <c r="FUG190" s="302"/>
      <c r="FUH190" s="302"/>
      <c r="FUI190" s="302"/>
      <c r="FUJ190" s="302"/>
      <c r="FUK190" s="302"/>
      <c r="FUL190" s="302"/>
      <c r="FUM190" s="302"/>
      <c r="FUN190" s="302"/>
      <c r="FUO190" s="302"/>
      <c r="FUP190" s="302"/>
      <c r="FUQ190" s="302"/>
      <c r="FUR190" s="302"/>
      <c r="FUS190" s="302"/>
      <c r="FUT190" s="302"/>
      <c r="FUU190" s="302"/>
      <c r="FUV190" s="302"/>
      <c r="FUW190" s="302"/>
      <c r="FUX190" s="302"/>
      <c r="FUY190" s="302"/>
      <c r="FUZ190" s="302"/>
      <c r="FVA190" s="302"/>
      <c r="FVB190" s="302"/>
      <c r="FVC190" s="302"/>
      <c r="FVD190" s="302"/>
      <c r="FVE190" s="302"/>
      <c r="FVF190" s="302"/>
      <c r="FVG190" s="302"/>
      <c r="FVH190" s="302"/>
      <c r="FVI190" s="302"/>
      <c r="FVJ190" s="302"/>
      <c r="FVK190" s="302"/>
      <c r="FVL190" s="302"/>
      <c r="FVM190" s="302"/>
      <c r="FVN190" s="302"/>
      <c r="FVO190" s="302"/>
      <c r="FVP190" s="302"/>
      <c r="FVQ190" s="302"/>
      <c r="FVR190" s="302"/>
      <c r="FVS190" s="302"/>
      <c r="FVT190" s="302"/>
      <c r="FVU190" s="302"/>
      <c r="FVV190" s="302"/>
      <c r="FVW190" s="302"/>
      <c r="FVX190" s="302"/>
      <c r="FVY190" s="302"/>
      <c r="FVZ190" s="302"/>
      <c r="FWA190" s="302"/>
      <c r="FWB190" s="302"/>
      <c r="FWC190" s="302"/>
      <c r="FWD190" s="302"/>
      <c r="FWE190" s="302"/>
      <c r="FWF190" s="302"/>
      <c r="FWG190" s="302"/>
      <c r="FWH190" s="302"/>
      <c r="FWI190" s="302"/>
      <c r="FWJ190" s="302"/>
      <c r="FWK190" s="302"/>
      <c r="FWL190" s="302"/>
      <c r="FWM190" s="302"/>
      <c r="FWN190" s="302"/>
      <c r="FWO190" s="302"/>
      <c r="FWP190" s="302"/>
      <c r="FWQ190" s="302"/>
      <c r="FWR190" s="302"/>
      <c r="FWS190" s="302"/>
      <c r="FWT190" s="302"/>
      <c r="FWU190" s="302"/>
      <c r="FWV190" s="302"/>
      <c r="FWW190" s="302"/>
      <c r="FWX190" s="302"/>
      <c r="FWY190" s="302"/>
      <c r="FWZ190" s="302"/>
      <c r="FXA190" s="302"/>
      <c r="FXB190" s="302"/>
      <c r="FXC190" s="302"/>
      <c r="FXD190" s="302"/>
      <c r="FXE190" s="302"/>
      <c r="FXF190" s="302"/>
      <c r="FXG190" s="302"/>
      <c r="FXH190" s="302"/>
      <c r="FXI190" s="302"/>
      <c r="FXJ190" s="302"/>
      <c r="FXK190" s="302"/>
      <c r="FXL190" s="302"/>
      <c r="FXM190" s="302"/>
      <c r="FXN190" s="302"/>
      <c r="FXO190" s="302"/>
      <c r="FXP190" s="302"/>
      <c r="FXQ190" s="302"/>
      <c r="FXR190" s="302"/>
      <c r="FXS190" s="302"/>
      <c r="FXT190" s="302"/>
      <c r="FXU190" s="302"/>
      <c r="FXV190" s="302"/>
      <c r="FXW190" s="302"/>
      <c r="FXX190" s="302"/>
      <c r="FXY190" s="302"/>
      <c r="FXZ190" s="302"/>
      <c r="FYA190" s="302"/>
      <c r="FYB190" s="302"/>
      <c r="FYC190" s="302"/>
      <c r="FYD190" s="302"/>
      <c r="FYE190" s="302"/>
      <c r="FYF190" s="302"/>
      <c r="FYG190" s="302"/>
      <c r="FYH190" s="302"/>
      <c r="FYI190" s="302"/>
      <c r="FYJ190" s="302"/>
      <c r="FYK190" s="302"/>
      <c r="FYL190" s="302"/>
      <c r="FYM190" s="302"/>
      <c r="FYN190" s="302"/>
      <c r="FYO190" s="302"/>
      <c r="FYP190" s="302"/>
      <c r="FYQ190" s="302"/>
      <c r="FYR190" s="302"/>
      <c r="FYS190" s="302"/>
      <c r="FYT190" s="302"/>
      <c r="FYU190" s="302"/>
      <c r="FYV190" s="302"/>
      <c r="FYW190" s="302"/>
      <c r="FYX190" s="302"/>
      <c r="FYY190" s="302"/>
      <c r="FYZ190" s="302"/>
      <c r="FZA190" s="302"/>
      <c r="FZB190" s="302"/>
      <c r="FZC190" s="302"/>
      <c r="FZD190" s="302"/>
      <c r="FZE190" s="302"/>
      <c r="FZF190" s="302"/>
      <c r="FZG190" s="302"/>
      <c r="FZH190" s="302"/>
      <c r="FZI190" s="302"/>
      <c r="FZJ190" s="302"/>
      <c r="FZK190" s="302"/>
      <c r="FZL190" s="302"/>
      <c r="FZM190" s="302"/>
      <c r="FZN190" s="302"/>
      <c r="FZO190" s="302"/>
      <c r="FZP190" s="302"/>
      <c r="FZQ190" s="302"/>
      <c r="FZR190" s="302"/>
      <c r="FZS190" s="302"/>
      <c r="FZT190" s="302"/>
      <c r="FZU190" s="302"/>
      <c r="FZV190" s="302"/>
      <c r="FZW190" s="302"/>
      <c r="FZX190" s="302"/>
      <c r="FZY190" s="302"/>
      <c r="FZZ190" s="302"/>
      <c r="GAA190" s="302"/>
      <c r="GAB190" s="302"/>
      <c r="GAC190" s="302"/>
      <c r="GAD190" s="302"/>
      <c r="GAE190" s="302"/>
      <c r="GAF190" s="302"/>
      <c r="GAG190" s="302"/>
      <c r="GAH190" s="302"/>
      <c r="GAI190" s="302"/>
      <c r="GAJ190" s="302"/>
      <c r="GAK190" s="302"/>
      <c r="GAL190" s="302"/>
      <c r="GAM190" s="302"/>
      <c r="GAN190" s="302"/>
      <c r="GAO190" s="302"/>
      <c r="GAP190" s="302"/>
      <c r="GAQ190" s="302"/>
      <c r="GAR190" s="302"/>
      <c r="GAS190" s="302"/>
      <c r="GAT190" s="302"/>
      <c r="GAU190" s="302"/>
      <c r="GAV190" s="302"/>
      <c r="GAW190" s="302"/>
      <c r="GAX190" s="302"/>
      <c r="GAY190" s="302"/>
      <c r="GAZ190" s="302"/>
      <c r="GBA190" s="302"/>
      <c r="GBB190" s="302"/>
      <c r="GBC190" s="302"/>
      <c r="GBD190" s="302"/>
      <c r="GBE190" s="302"/>
      <c r="GBF190" s="302"/>
      <c r="GBG190" s="302"/>
      <c r="GBH190" s="302"/>
      <c r="GBI190" s="302"/>
      <c r="GBJ190" s="302"/>
      <c r="GBK190" s="302"/>
      <c r="GBL190" s="302"/>
      <c r="GBM190" s="302"/>
      <c r="GBN190" s="302"/>
      <c r="GBO190" s="302"/>
      <c r="GBP190" s="302"/>
      <c r="GBQ190" s="302"/>
      <c r="GBR190" s="302"/>
      <c r="GBS190" s="302"/>
      <c r="GBT190" s="302"/>
      <c r="GBU190" s="302"/>
      <c r="GBV190" s="302"/>
      <c r="GBW190" s="302"/>
      <c r="GBX190" s="302"/>
      <c r="GBY190" s="302"/>
      <c r="GBZ190" s="302"/>
      <c r="GCA190" s="302"/>
      <c r="GCB190" s="302"/>
      <c r="GCC190" s="302"/>
      <c r="GCD190" s="302"/>
      <c r="GCE190" s="302"/>
      <c r="GCF190" s="302"/>
      <c r="GCG190" s="302"/>
      <c r="GCH190" s="302"/>
      <c r="GCI190" s="302"/>
      <c r="GCJ190" s="302"/>
      <c r="GCK190" s="302"/>
      <c r="GCL190" s="302"/>
      <c r="GCM190" s="302"/>
      <c r="GCN190" s="302"/>
      <c r="GCO190" s="302"/>
      <c r="GCP190" s="302"/>
      <c r="GCQ190" s="302"/>
      <c r="GCR190" s="302"/>
      <c r="GCS190" s="302"/>
      <c r="GCT190" s="302"/>
      <c r="GCU190" s="302"/>
      <c r="GCV190" s="302"/>
      <c r="GCW190" s="302"/>
      <c r="GCX190" s="302"/>
      <c r="GCY190" s="302"/>
      <c r="GCZ190" s="302"/>
      <c r="GDA190" s="302"/>
      <c r="GDB190" s="302"/>
      <c r="GDC190" s="302"/>
      <c r="GDD190" s="302"/>
      <c r="GDE190" s="302"/>
      <c r="GDF190" s="302"/>
      <c r="GDG190" s="302"/>
      <c r="GDH190" s="302"/>
      <c r="GDI190" s="302"/>
      <c r="GDJ190" s="302"/>
      <c r="GDK190" s="302"/>
      <c r="GDL190" s="302"/>
      <c r="GDM190" s="302"/>
      <c r="GDN190" s="302"/>
      <c r="GDO190" s="302"/>
      <c r="GDP190" s="302"/>
      <c r="GDQ190" s="302"/>
      <c r="GDR190" s="302"/>
      <c r="GDS190" s="302"/>
      <c r="GDT190" s="302"/>
      <c r="GDU190" s="302"/>
      <c r="GDV190" s="302"/>
      <c r="GDW190" s="302"/>
      <c r="GDX190" s="302"/>
      <c r="GDY190" s="302"/>
      <c r="GDZ190" s="302"/>
      <c r="GEA190" s="302"/>
      <c r="GEB190" s="302"/>
      <c r="GEC190" s="302"/>
      <c r="GED190" s="302"/>
      <c r="GEE190" s="302"/>
      <c r="GEF190" s="302"/>
      <c r="GEG190" s="302"/>
      <c r="GEH190" s="302"/>
      <c r="GEI190" s="302"/>
      <c r="GEJ190" s="302"/>
      <c r="GEK190" s="302"/>
      <c r="GEL190" s="302"/>
      <c r="GEM190" s="302"/>
      <c r="GEN190" s="302"/>
      <c r="GEO190" s="302"/>
      <c r="GEP190" s="302"/>
      <c r="GEQ190" s="302"/>
      <c r="GER190" s="302"/>
      <c r="GES190" s="302"/>
      <c r="GET190" s="302"/>
      <c r="GEU190" s="302"/>
      <c r="GEV190" s="302"/>
      <c r="GEW190" s="302"/>
      <c r="GEX190" s="302"/>
      <c r="GEY190" s="302"/>
      <c r="GEZ190" s="302"/>
      <c r="GFA190" s="302"/>
      <c r="GFB190" s="302"/>
      <c r="GFC190" s="302"/>
      <c r="GFD190" s="302"/>
      <c r="GFE190" s="302"/>
      <c r="GFF190" s="302"/>
      <c r="GFG190" s="302"/>
      <c r="GFH190" s="302"/>
      <c r="GFI190" s="302"/>
      <c r="GFJ190" s="302"/>
      <c r="GFK190" s="302"/>
      <c r="GFL190" s="302"/>
      <c r="GFM190" s="302"/>
      <c r="GFN190" s="302"/>
      <c r="GFO190" s="302"/>
      <c r="GFP190" s="302"/>
      <c r="GFQ190" s="302"/>
      <c r="GFR190" s="302"/>
      <c r="GFS190" s="302"/>
      <c r="GFT190" s="302"/>
      <c r="GFU190" s="302"/>
      <c r="GFV190" s="302"/>
      <c r="GFW190" s="302"/>
      <c r="GFX190" s="302"/>
      <c r="GFY190" s="302"/>
      <c r="GFZ190" s="302"/>
      <c r="GGA190" s="302"/>
      <c r="GGB190" s="302"/>
      <c r="GGC190" s="302"/>
      <c r="GGD190" s="302"/>
      <c r="GGE190" s="302"/>
      <c r="GGF190" s="302"/>
      <c r="GGG190" s="302"/>
      <c r="GGH190" s="302"/>
      <c r="GGI190" s="302"/>
      <c r="GGJ190" s="302"/>
      <c r="GGK190" s="302"/>
      <c r="GGL190" s="302"/>
      <c r="GGM190" s="302"/>
      <c r="GGN190" s="302"/>
      <c r="GGO190" s="302"/>
      <c r="GGP190" s="302"/>
      <c r="GGQ190" s="302"/>
      <c r="GGR190" s="302"/>
      <c r="GGS190" s="302"/>
      <c r="GGT190" s="302"/>
      <c r="GGU190" s="302"/>
      <c r="GGV190" s="302"/>
      <c r="GGW190" s="302"/>
      <c r="GGX190" s="302"/>
      <c r="GGY190" s="302"/>
      <c r="GGZ190" s="302"/>
      <c r="GHA190" s="302"/>
      <c r="GHB190" s="302"/>
      <c r="GHC190" s="302"/>
      <c r="GHD190" s="302"/>
      <c r="GHE190" s="302"/>
      <c r="GHF190" s="302"/>
      <c r="GHG190" s="302"/>
      <c r="GHH190" s="302"/>
      <c r="GHI190" s="302"/>
      <c r="GHJ190" s="302"/>
      <c r="GHK190" s="302"/>
      <c r="GHL190" s="302"/>
      <c r="GHM190" s="302"/>
      <c r="GHN190" s="302"/>
      <c r="GHO190" s="302"/>
      <c r="GHP190" s="302"/>
      <c r="GHQ190" s="302"/>
      <c r="GHR190" s="302"/>
      <c r="GHS190" s="302"/>
      <c r="GHT190" s="302"/>
      <c r="GHU190" s="302"/>
      <c r="GHV190" s="302"/>
      <c r="GHW190" s="302"/>
      <c r="GHX190" s="302"/>
      <c r="GHY190" s="302"/>
      <c r="GHZ190" s="302"/>
      <c r="GIA190" s="302"/>
      <c r="GIB190" s="302"/>
      <c r="GIC190" s="302"/>
      <c r="GID190" s="302"/>
      <c r="GIE190" s="302"/>
      <c r="GIF190" s="302"/>
      <c r="GIG190" s="302"/>
      <c r="GIH190" s="302"/>
      <c r="GII190" s="302"/>
      <c r="GIJ190" s="302"/>
      <c r="GIK190" s="302"/>
      <c r="GIL190" s="302"/>
      <c r="GIM190" s="302"/>
      <c r="GIN190" s="302"/>
      <c r="GIO190" s="302"/>
      <c r="GIP190" s="302"/>
      <c r="GIQ190" s="302"/>
      <c r="GIR190" s="302"/>
      <c r="GIS190" s="302"/>
      <c r="GIT190" s="302"/>
      <c r="GIU190" s="302"/>
      <c r="GIV190" s="302"/>
      <c r="GIW190" s="302"/>
      <c r="GIX190" s="302"/>
      <c r="GIY190" s="302"/>
      <c r="GIZ190" s="302"/>
      <c r="GJA190" s="302"/>
      <c r="GJB190" s="302"/>
      <c r="GJC190" s="302"/>
      <c r="GJD190" s="302"/>
      <c r="GJE190" s="302"/>
      <c r="GJF190" s="302"/>
      <c r="GJG190" s="302"/>
      <c r="GJH190" s="302"/>
      <c r="GJI190" s="302"/>
      <c r="GJJ190" s="302"/>
      <c r="GJK190" s="302"/>
      <c r="GJL190" s="302"/>
      <c r="GJM190" s="302"/>
      <c r="GJN190" s="302"/>
      <c r="GJO190" s="302"/>
      <c r="GJP190" s="302"/>
      <c r="GJQ190" s="302"/>
      <c r="GJR190" s="302"/>
      <c r="GJS190" s="302"/>
      <c r="GJT190" s="302"/>
      <c r="GJU190" s="302"/>
      <c r="GJV190" s="302"/>
      <c r="GJW190" s="302"/>
      <c r="GJX190" s="302"/>
      <c r="GJY190" s="302"/>
      <c r="GJZ190" s="302"/>
      <c r="GKA190" s="302"/>
      <c r="GKB190" s="302"/>
      <c r="GKC190" s="302"/>
      <c r="GKD190" s="302"/>
      <c r="GKE190" s="302"/>
      <c r="GKF190" s="302"/>
      <c r="GKG190" s="302"/>
      <c r="GKH190" s="302"/>
      <c r="GKI190" s="302"/>
      <c r="GKJ190" s="302"/>
      <c r="GKK190" s="302"/>
      <c r="GKL190" s="302"/>
      <c r="GKM190" s="302"/>
      <c r="GKN190" s="302"/>
      <c r="GKO190" s="302"/>
      <c r="GKP190" s="302"/>
      <c r="GKQ190" s="302"/>
      <c r="GKR190" s="302"/>
      <c r="GKS190" s="302"/>
      <c r="GKT190" s="302"/>
      <c r="GKU190" s="302"/>
      <c r="GKV190" s="302"/>
      <c r="GKW190" s="302"/>
      <c r="GKX190" s="302"/>
      <c r="GKY190" s="302"/>
      <c r="GKZ190" s="302"/>
      <c r="GLA190" s="302"/>
      <c r="GLB190" s="302"/>
      <c r="GLC190" s="302"/>
      <c r="GLD190" s="302"/>
      <c r="GLE190" s="302"/>
      <c r="GLF190" s="302"/>
      <c r="GLG190" s="302"/>
      <c r="GLH190" s="302"/>
      <c r="GLI190" s="302"/>
      <c r="GLJ190" s="302"/>
      <c r="GLK190" s="302"/>
      <c r="GLL190" s="302"/>
      <c r="GLM190" s="302"/>
      <c r="GLN190" s="302"/>
      <c r="GLO190" s="302"/>
      <c r="GLP190" s="302"/>
      <c r="GLQ190" s="302"/>
      <c r="GLR190" s="302"/>
      <c r="GLS190" s="302"/>
      <c r="GLT190" s="302"/>
      <c r="GLU190" s="302"/>
      <c r="GLV190" s="302"/>
      <c r="GLW190" s="302"/>
      <c r="GLX190" s="302"/>
      <c r="GLY190" s="302"/>
      <c r="GLZ190" s="302"/>
      <c r="GMA190" s="302"/>
      <c r="GMB190" s="302"/>
      <c r="GMC190" s="302"/>
      <c r="GMD190" s="302"/>
      <c r="GME190" s="302"/>
      <c r="GMF190" s="302"/>
      <c r="GMG190" s="302"/>
      <c r="GMH190" s="302"/>
      <c r="GMI190" s="302"/>
      <c r="GMJ190" s="302"/>
      <c r="GMK190" s="302"/>
      <c r="GML190" s="302"/>
      <c r="GMM190" s="302"/>
      <c r="GMN190" s="302"/>
      <c r="GMO190" s="302"/>
      <c r="GMP190" s="302"/>
      <c r="GMQ190" s="302"/>
      <c r="GMR190" s="302"/>
      <c r="GMS190" s="302"/>
      <c r="GMT190" s="302"/>
      <c r="GMU190" s="302"/>
      <c r="GMV190" s="302"/>
      <c r="GMW190" s="302"/>
      <c r="GMX190" s="302"/>
      <c r="GMY190" s="302"/>
      <c r="GMZ190" s="302"/>
      <c r="GNA190" s="302"/>
      <c r="GNB190" s="302"/>
      <c r="GNC190" s="302"/>
      <c r="GND190" s="302"/>
      <c r="GNE190" s="302"/>
      <c r="GNF190" s="302"/>
      <c r="GNG190" s="302"/>
      <c r="GNH190" s="302"/>
      <c r="GNI190" s="302"/>
      <c r="GNJ190" s="302"/>
      <c r="GNK190" s="302"/>
      <c r="GNL190" s="302"/>
      <c r="GNM190" s="302"/>
      <c r="GNN190" s="302"/>
      <c r="GNO190" s="302"/>
      <c r="GNP190" s="302"/>
      <c r="GNQ190" s="302"/>
      <c r="GNR190" s="302"/>
      <c r="GNS190" s="302"/>
      <c r="GNT190" s="302"/>
      <c r="GNU190" s="302"/>
      <c r="GNV190" s="302"/>
      <c r="GNW190" s="302"/>
      <c r="GNX190" s="302"/>
      <c r="GNY190" s="302"/>
      <c r="GNZ190" s="302"/>
      <c r="GOA190" s="302"/>
      <c r="GOB190" s="302"/>
      <c r="GOC190" s="302"/>
      <c r="GOD190" s="302"/>
      <c r="GOE190" s="302"/>
      <c r="GOF190" s="302"/>
      <c r="GOG190" s="302"/>
      <c r="GOH190" s="302"/>
      <c r="GOI190" s="302"/>
      <c r="GOJ190" s="302"/>
      <c r="GOK190" s="302"/>
      <c r="GOL190" s="302"/>
      <c r="GOM190" s="302"/>
      <c r="GON190" s="302"/>
      <c r="GOO190" s="302"/>
      <c r="GOP190" s="302"/>
      <c r="GOQ190" s="302"/>
      <c r="GOR190" s="302"/>
      <c r="GOS190" s="302"/>
      <c r="GOT190" s="302"/>
      <c r="GOU190" s="302"/>
      <c r="GOV190" s="302"/>
      <c r="GOW190" s="302"/>
      <c r="GOX190" s="302"/>
      <c r="GOY190" s="302"/>
      <c r="GOZ190" s="302"/>
      <c r="GPA190" s="302"/>
      <c r="GPB190" s="302"/>
      <c r="GPC190" s="302"/>
      <c r="GPD190" s="302"/>
      <c r="GPE190" s="302"/>
      <c r="GPF190" s="302"/>
      <c r="GPG190" s="302"/>
      <c r="GPH190" s="302"/>
      <c r="GPI190" s="302"/>
      <c r="GPJ190" s="302"/>
      <c r="GPK190" s="302"/>
      <c r="GPL190" s="302"/>
      <c r="GPM190" s="302"/>
      <c r="GPN190" s="302"/>
      <c r="GPO190" s="302"/>
      <c r="GPP190" s="302"/>
      <c r="GPQ190" s="302"/>
      <c r="GPR190" s="302"/>
      <c r="GPS190" s="302"/>
      <c r="GPT190" s="302"/>
      <c r="GPU190" s="302"/>
      <c r="GPV190" s="302"/>
      <c r="GPW190" s="302"/>
      <c r="GPX190" s="302"/>
      <c r="GPY190" s="302"/>
      <c r="GPZ190" s="302"/>
      <c r="GQA190" s="302"/>
      <c r="GQB190" s="302"/>
      <c r="GQC190" s="302"/>
      <c r="GQD190" s="302"/>
      <c r="GQE190" s="302"/>
      <c r="GQF190" s="302"/>
      <c r="GQG190" s="302"/>
      <c r="GQH190" s="302"/>
      <c r="GQI190" s="302"/>
      <c r="GQJ190" s="302"/>
      <c r="GQK190" s="302"/>
      <c r="GQL190" s="302"/>
      <c r="GQM190" s="302"/>
      <c r="GQN190" s="302"/>
      <c r="GQO190" s="302"/>
      <c r="GQP190" s="302"/>
      <c r="GQQ190" s="302"/>
      <c r="GQR190" s="302"/>
      <c r="GQS190" s="302"/>
      <c r="GQT190" s="302"/>
      <c r="GQU190" s="302"/>
      <c r="GQV190" s="302"/>
      <c r="GQW190" s="302"/>
      <c r="GQX190" s="302"/>
      <c r="GQY190" s="302"/>
      <c r="GQZ190" s="302"/>
      <c r="GRA190" s="302"/>
      <c r="GRB190" s="302"/>
      <c r="GRC190" s="302"/>
      <c r="GRD190" s="302"/>
      <c r="GRE190" s="302"/>
      <c r="GRF190" s="302"/>
      <c r="GRG190" s="302"/>
      <c r="GRH190" s="302"/>
      <c r="GRI190" s="302"/>
      <c r="GRJ190" s="302"/>
      <c r="GRK190" s="302"/>
      <c r="GRL190" s="302"/>
      <c r="GRM190" s="302"/>
      <c r="GRN190" s="302"/>
      <c r="GRO190" s="302"/>
      <c r="GRP190" s="302"/>
      <c r="GRQ190" s="302"/>
      <c r="GRR190" s="302"/>
      <c r="GRS190" s="302"/>
      <c r="GRT190" s="302"/>
      <c r="GRU190" s="302"/>
      <c r="GRV190" s="302"/>
      <c r="GRW190" s="302"/>
      <c r="GRX190" s="302"/>
      <c r="GRY190" s="302"/>
      <c r="GRZ190" s="302"/>
      <c r="GSA190" s="302"/>
      <c r="GSB190" s="302"/>
      <c r="GSC190" s="302"/>
      <c r="GSD190" s="302"/>
      <c r="GSE190" s="302"/>
      <c r="GSF190" s="302"/>
      <c r="GSG190" s="302"/>
      <c r="GSH190" s="302"/>
      <c r="GSI190" s="302"/>
      <c r="GSJ190" s="302"/>
      <c r="GSK190" s="302"/>
      <c r="GSL190" s="302"/>
      <c r="GSM190" s="302"/>
      <c r="GSN190" s="302"/>
      <c r="GSO190" s="302"/>
      <c r="GSP190" s="302"/>
      <c r="GSQ190" s="302"/>
      <c r="GSR190" s="302"/>
      <c r="GSS190" s="302"/>
      <c r="GST190" s="302"/>
      <c r="GSU190" s="302"/>
      <c r="GSV190" s="302"/>
      <c r="GSW190" s="302"/>
      <c r="GSX190" s="302"/>
      <c r="GSY190" s="302"/>
      <c r="GSZ190" s="302"/>
      <c r="GTA190" s="302"/>
      <c r="GTB190" s="302"/>
      <c r="GTC190" s="302"/>
      <c r="GTD190" s="302"/>
      <c r="GTE190" s="302"/>
      <c r="GTF190" s="302"/>
      <c r="GTG190" s="302"/>
      <c r="GTH190" s="302"/>
      <c r="GTI190" s="302"/>
      <c r="GTJ190" s="302"/>
      <c r="GTK190" s="302"/>
      <c r="GTL190" s="302"/>
      <c r="GTM190" s="302"/>
      <c r="GTN190" s="302"/>
      <c r="GTO190" s="302"/>
      <c r="GTP190" s="302"/>
      <c r="GTQ190" s="302"/>
      <c r="GTR190" s="302"/>
      <c r="GTS190" s="302"/>
      <c r="GTT190" s="302"/>
      <c r="GTU190" s="302"/>
      <c r="GTV190" s="302"/>
      <c r="GTW190" s="302"/>
      <c r="GTX190" s="302"/>
      <c r="GTY190" s="302"/>
      <c r="GTZ190" s="302"/>
      <c r="GUA190" s="302"/>
      <c r="GUB190" s="302"/>
      <c r="GUC190" s="302"/>
      <c r="GUD190" s="302"/>
      <c r="GUE190" s="302"/>
      <c r="GUF190" s="302"/>
      <c r="GUG190" s="302"/>
      <c r="GUH190" s="302"/>
      <c r="GUI190" s="302"/>
      <c r="GUJ190" s="302"/>
      <c r="GUK190" s="302"/>
      <c r="GUL190" s="302"/>
      <c r="GUM190" s="302"/>
      <c r="GUN190" s="302"/>
      <c r="GUO190" s="302"/>
      <c r="GUP190" s="302"/>
      <c r="GUQ190" s="302"/>
      <c r="GUR190" s="302"/>
      <c r="GUS190" s="302"/>
      <c r="GUT190" s="302"/>
      <c r="GUU190" s="302"/>
      <c r="GUV190" s="302"/>
      <c r="GUW190" s="302"/>
      <c r="GUX190" s="302"/>
      <c r="GUY190" s="302"/>
      <c r="GUZ190" s="302"/>
      <c r="GVA190" s="302"/>
      <c r="GVB190" s="302"/>
      <c r="GVC190" s="302"/>
      <c r="GVD190" s="302"/>
      <c r="GVE190" s="302"/>
      <c r="GVF190" s="302"/>
      <c r="GVG190" s="302"/>
      <c r="GVH190" s="302"/>
      <c r="GVI190" s="302"/>
      <c r="GVJ190" s="302"/>
      <c r="GVK190" s="302"/>
      <c r="GVL190" s="302"/>
      <c r="GVM190" s="302"/>
      <c r="GVN190" s="302"/>
      <c r="GVO190" s="302"/>
      <c r="GVP190" s="302"/>
      <c r="GVQ190" s="302"/>
      <c r="GVR190" s="302"/>
      <c r="GVS190" s="302"/>
      <c r="GVT190" s="302"/>
      <c r="GVU190" s="302"/>
      <c r="GVV190" s="302"/>
      <c r="GVW190" s="302"/>
      <c r="GVX190" s="302"/>
      <c r="GVY190" s="302"/>
      <c r="GVZ190" s="302"/>
      <c r="GWA190" s="302"/>
      <c r="GWB190" s="302"/>
      <c r="GWC190" s="302"/>
      <c r="GWD190" s="302"/>
      <c r="GWE190" s="302"/>
      <c r="GWF190" s="302"/>
      <c r="GWG190" s="302"/>
      <c r="GWH190" s="302"/>
      <c r="GWI190" s="302"/>
      <c r="GWJ190" s="302"/>
      <c r="GWK190" s="302"/>
      <c r="GWL190" s="302"/>
      <c r="GWM190" s="302"/>
      <c r="GWN190" s="302"/>
      <c r="GWO190" s="302"/>
      <c r="GWP190" s="302"/>
      <c r="GWQ190" s="302"/>
      <c r="GWR190" s="302"/>
      <c r="GWS190" s="302"/>
      <c r="GWT190" s="302"/>
      <c r="GWU190" s="302"/>
      <c r="GWV190" s="302"/>
      <c r="GWW190" s="302"/>
      <c r="GWX190" s="302"/>
      <c r="GWY190" s="302"/>
      <c r="GWZ190" s="302"/>
      <c r="GXA190" s="302"/>
      <c r="GXB190" s="302"/>
      <c r="GXC190" s="302"/>
      <c r="GXD190" s="302"/>
      <c r="GXE190" s="302"/>
      <c r="GXF190" s="302"/>
      <c r="GXG190" s="302"/>
      <c r="GXH190" s="302"/>
      <c r="GXI190" s="302"/>
      <c r="GXJ190" s="302"/>
      <c r="GXK190" s="302"/>
      <c r="GXL190" s="302"/>
      <c r="GXM190" s="302"/>
      <c r="GXN190" s="302"/>
      <c r="GXO190" s="302"/>
      <c r="GXP190" s="302"/>
      <c r="GXQ190" s="302"/>
      <c r="GXR190" s="302"/>
      <c r="GXS190" s="302"/>
      <c r="GXT190" s="302"/>
      <c r="GXU190" s="302"/>
      <c r="GXV190" s="302"/>
      <c r="GXW190" s="302"/>
      <c r="GXX190" s="302"/>
      <c r="GXY190" s="302"/>
      <c r="GXZ190" s="302"/>
      <c r="GYA190" s="302"/>
      <c r="GYB190" s="302"/>
      <c r="GYC190" s="302"/>
      <c r="GYD190" s="302"/>
      <c r="GYE190" s="302"/>
      <c r="GYF190" s="302"/>
      <c r="GYG190" s="302"/>
      <c r="GYH190" s="302"/>
      <c r="GYI190" s="302"/>
      <c r="GYJ190" s="302"/>
      <c r="GYK190" s="302"/>
      <c r="GYL190" s="302"/>
      <c r="GYM190" s="302"/>
      <c r="GYN190" s="302"/>
      <c r="GYO190" s="302"/>
      <c r="GYP190" s="302"/>
      <c r="GYQ190" s="302"/>
      <c r="GYR190" s="302"/>
      <c r="GYS190" s="302"/>
      <c r="GYT190" s="302"/>
      <c r="GYU190" s="302"/>
      <c r="GYV190" s="302"/>
      <c r="GYW190" s="302"/>
      <c r="GYX190" s="302"/>
      <c r="GYY190" s="302"/>
      <c r="GYZ190" s="302"/>
      <c r="GZA190" s="302"/>
      <c r="GZB190" s="302"/>
      <c r="GZC190" s="302"/>
      <c r="GZD190" s="302"/>
      <c r="GZE190" s="302"/>
      <c r="GZF190" s="302"/>
      <c r="GZG190" s="302"/>
      <c r="GZH190" s="302"/>
      <c r="GZI190" s="302"/>
      <c r="GZJ190" s="302"/>
      <c r="GZK190" s="302"/>
      <c r="GZL190" s="302"/>
      <c r="GZM190" s="302"/>
      <c r="GZN190" s="302"/>
      <c r="GZO190" s="302"/>
      <c r="GZP190" s="302"/>
      <c r="GZQ190" s="302"/>
      <c r="GZR190" s="302"/>
      <c r="GZS190" s="302"/>
      <c r="GZT190" s="302"/>
      <c r="GZU190" s="302"/>
      <c r="GZV190" s="302"/>
      <c r="GZW190" s="302"/>
      <c r="GZX190" s="302"/>
      <c r="GZY190" s="302"/>
      <c r="GZZ190" s="302"/>
      <c r="HAA190" s="302"/>
      <c r="HAB190" s="302"/>
      <c r="HAC190" s="302"/>
      <c r="HAD190" s="302"/>
      <c r="HAE190" s="302"/>
      <c r="HAF190" s="302"/>
      <c r="HAG190" s="302"/>
      <c r="HAH190" s="302"/>
      <c r="HAI190" s="302"/>
      <c r="HAJ190" s="302"/>
      <c r="HAK190" s="302"/>
      <c r="HAL190" s="302"/>
      <c r="HAM190" s="302"/>
      <c r="HAN190" s="302"/>
      <c r="HAO190" s="302"/>
      <c r="HAP190" s="302"/>
      <c r="HAQ190" s="302"/>
      <c r="HAR190" s="302"/>
      <c r="HAS190" s="302"/>
      <c r="HAT190" s="302"/>
      <c r="HAU190" s="302"/>
      <c r="HAV190" s="302"/>
      <c r="HAW190" s="302"/>
      <c r="HAX190" s="302"/>
      <c r="HAY190" s="302"/>
      <c r="HAZ190" s="302"/>
      <c r="HBA190" s="302"/>
      <c r="HBB190" s="302"/>
      <c r="HBC190" s="302"/>
      <c r="HBD190" s="302"/>
      <c r="HBE190" s="302"/>
      <c r="HBF190" s="302"/>
      <c r="HBG190" s="302"/>
      <c r="HBH190" s="302"/>
      <c r="HBI190" s="302"/>
      <c r="HBJ190" s="302"/>
      <c r="HBK190" s="302"/>
      <c r="HBL190" s="302"/>
      <c r="HBM190" s="302"/>
      <c r="HBN190" s="302"/>
      <c r="HBO190" s="302"/>
      <c r="HBP190" s="302"/>
      <c r="HBQ190" s="302"/>
      <c r="HBR190" s="302"/>
      <c r="HBS190" s="302"/>
      <c r="HBT190" s="302"/>
      <c r="HBU190" s="302"/>
      <c r="HBV190" s="302"/>
      <c r="HBW190" s="302"/>
      <c r="HBX190" s="302"/>
      <c r="HBY190" s="302"/>
      <c r="HBZ190" s="302"/>
      <c r="HCA190" s="302"/>
      <c r="HCB190" s="302"/>
      <c r="HCC190" s="302"/>
      <c r="HCD190" s="302"/>
      <c r="HCE190" s="302"/>
      <c r="HCF190" s="302"/>
      <c r="HCG190" s="302"/>
      <c r="HCH190" s="302"/>
      <c r="HCI190" s="302"/>
      <c r="HCJ190" s="302"/>
      <c r="HCK190" s="302"/>
      <c r="HCL190" s="302"/>
      <c r="HCM190" s="302"/>
      <c r="HCN190" s="302"/>
      <c r="HCO190" s="302"/>
      <c r="HCP190" s="302"/>
      <c r="HCQ190" s="302"/>
      <c r="HCR190" s="302"/>
      <c r="HCS190" s="302"/>
      <c r="HCT190" s="302"/>
      <c r="HCU190" s="302"/>
      <c r="HCV190" s="302"/>
      <c r="HCW190" s="302"/>
      <c r="HCX190" s="302"/>
      <c r="HCY190" s="302"/>
      <c r="HCZ190" s="302"/>
      <c r="HDA190" s="302"/>
      <c r="HDB190" s="302"/>
      <c r="HDC190" s="302"/>
      <c r="HDD190" s="302"/>
      <c r="HDE190" s="302"/>
      <c r="HDF190" s="302"/>
      <c r="HDG190" s="302"/>
      <c r="HDH190" s="302"/>
      <c r="HDI190" s="302"/>
      <c r="HDJ190" s="302"/>
      <c r="HDK190" s="302"/>
      <c r="HDL190" s="302"/>
      <c r="HDM190" s="302"/>
      <c r="HDN190" s="302"/>
      <c r="HDO190" s="302"/>
      <c r="HDP190" s="302"/>
      <c r="HDQ190" s="302"/>
      <c r="HDR190" s="302"/>
      <c r="HDS190" s="302"/>
      <c r="HDT190" s="302"/>
      <c r="HDU190" s="302"/>
      <c r="HDV190" s="302"/>
      <c r="HDW190" s="302"/>
      <c r="HDX190" s="302"/>
      <c r="HDY190" s="302"/>
      <c r="HDZ190" s="302"/>
      <c r="HEA190" s="302"/>
      <c r="HEB190" s="302"/>
      <c r="HEC190" s="302"/>
      <c r="HED190" s="302"/>
      <c r="HEE190" s="302"/>
      <c r="HEF190" s="302"/>
      <c r="HEG190" s="302"/>
      <c r="HEH190" s="302"/>
      <c r="HEI190" s="302"/>
      <c r="HEJ190" s="302"/>
      <c r="HEK190" s="302"/>
      <c r="HEL190" s="302"/>
      <c r="HEM190" s="302"/>
      <c r="HEN190" s="302"/>
      <c r="HEO190" s="302"/>
      <c r="HEP190" s="302"/>
      <c r="HEQ190" s="302"/>
      <c r="HER190" s="302"/>
      <c r="HES190" s="302"/>
      <c r="HET190" s="302"/>
      <c r="HEU190" s="302"/>
      <c r="HEV190" s="302"/>
      <c r="HEW190" s="302"/>
      <c r="HEX190" s="302"/>
      <c r="HEY190" s="302"/>
      <c r="HEZ190" s="302"/>
      <c r="HFA190" s="302"/>
      <c r="HFB190" s="302"/>
      <c r="HFC190" s="302"/>
      <c r="HFD190" s="302"/>
      <c r="HFE190" s="302"/>
      <c r="HFF190" s="302"/>
      <c r="HFG190" s="302"/>
      <c r="HFH190" s="302"/>
      <c r="HFI190" s="302"/>
      <c r="HFJ190" s="302"/>
      <c r="HFK190" s="302"/>
      <c r="HFL190" s="302"/>
      <c r="HFM190" s="302"/>
      <c r="HFN190" s="302"/>
      <c r="HFO190" s="302"/>
      <c r="HFP190" s="302"/>
      <c r="HFQ190" s="302"/>
      <c r="HFR190" s="302"/>
      <c r="HFS190" s="302"/>
      <c r="HFT190" s="302"/>
      <c r="HFU190" s="302"/>
      <c r="HFV190" s="302"/>
      <c r="HFW190" s="302"/>
      <c r="HFX190" s="302"/>
      <c r="HFY190" s="302"/>
      <c r="HFZ190" s="302"/>
      <c r="HGA190" s="302"/>
      <c r="HGB190" s="302"/>
      <c r="HGC190" s="302"/>
      <c r="HGD190" s="302"/>
      <c r="HGE190" s="302"/>
      <c r="HGF190" s="302"/>
      <c r="HGG190" s="302"/>
      <c r="HGH190" s="302"/>
      <c r="HGI190" s="302"/>
      <c r="HGJ190" s="302"/>
      <c r="HGK190" s="302"/>
      <c r="HGL190" s="302"/>
      <c r="HGM190" s="302"/>
      <c r="HGN190" s="302"/>
      <c r="HGO190" s="302"/>
      <c r="HGP190" s="302"/>
      <c r="HGQ190" s="302"/>
      <c r="HGR190" s="302"/>
      <c r="HGS190" s="302"/>
      <c r="HGT190" s="302"/>
      <c r="HGU190" s="302"/>
      <c r="HGV190" s="302"/>
      <c r="HGW190" s="302"/>
      <c r="HGX190" s="302"/>
      <c r="HGY190" s="302"/>
      <c r="HGZ190" s="302"/>
      <c r="HHA190" s="302"/>
      <c r="HHB190" s="302"/>
      <c r="HHC190" s="302"/>
      <c r="HHD190" s="302"/>
      <c r="HHE190" s="302"/>
      <c r="HHF190" s="302"/>
      <c r="HHG190" s="302"/>
      <c r="HHH190" s="302"/>
      <c r="HHI190" s="302"/>
      <c r="HHJ190" s="302"/>
      <c r="HHK190" s="302"/>
      <c r="HHL190" s="302"/>
      <c r="HHM190" s="302"/>
      <c r="HHN190" s="302"/>
      <c r="HHO190" s="302"/>
      <c r="HHP190" s="302"/>
      <c r="HHQ190" s="302"/>
      <c r="HHR190" s="302"/>
      <c r="HHS190" s="302"/>
      <c r="HHT190" s="302"/>
      <c r="HHU190" s="302"/>
      <c r="HHV190" s="302"/>
      <c r="HHW190" s="302"/>
      <c r="HHX190" s="302"/>
      <c r="HHY190" s="302"/>
      <c r="HHZ190" s="302"/>
      <c r="HIA190" s="302"/>
      <c r="HIB190" s="302"/>
      <c r="HIC190" s="302"/>
      <c r="HID190" s="302"/>
      <c r="HIE190" s="302"/>
      <c r="HIF190" s="302"/>
      <c r="HIG190" s="302"/>
      <c r="HIH190" s="302"/>
      <c r="HII190" s="302"/>
      <c r="HIJ190" s="302"/>
      <c r="HIK190" s="302"/>
      <c r="HIL190" s="302"/>
      <c r="HIM190" s="302"/>
      <c r="HIN190" s="302"/>
      <c r="HIO190" s="302"/>
      <c r="HIP190" s="302"/>
      <c r="HIQ190" s="302"/>
      <c r="HIR190" s="302"/>
      <c r="HIS190" s="302"/>
      <c r="HIT190" s="302"/>
      <c r="HIU190" s="302"/>
      <c r="HIV190" s="302"/>
      <c r="HIW190" s="302"/>
      <c r="HIX190" s="302"/>
      <c r="HIY190" s="302"/>
      <c r="HIZ190" s="302"/>
      <c r="HJA190" s="302"/>
      <c r="HJB190" s="302"/>
      <c r="HJC190" s="302"/>
      <c r="HJD190" s="302"/>
      <c r="HJE190" s="302"/>
      <c r="HJF190" s="302"/>
      <c r="HJG190" s="302"/>
      <c r="HJH190" s="302"/>
      <c r="HJI190" s="302"/>
      <c r="HJJ190" s="302"/>
      <c r="HJK190" s="302"/>
      <c r="HJL190" s="302"/>
      <c r="HJM190" s="302"/>
      <c r="HJN190" s="302"/>
      <c r="HJO190" s="302"/>
      <c r="HJP190" s="302"/>
      <c r="HJQ190" s="302"/>
      <c r="HJR190" s="302"/>
      <c r="HJS190" s="302"/>
      <c r="HJT190" s="302"/>
      <c r="HJU190" s="302"/>
      <c r="HJV190" s="302"/>
      <c r="HJW190" s="302"/>
      <c r="HJX190" s="302"/>
      <c r="HJY190" s="302"/>
      <c r="HJZ190" s="302"/>
      <c r="HKA190" s="302"/>
      <c r="HKB190" s="302"/>
      <c r="HKC190" s="302"/>
      <c r="HKD190" s="302"/>
      <c r="HKE190" s="302"/>
      <c r="HKF190" s="302"/>
      <c r="HKG190" s="302"/>
      <c r="HKH190" s="302"/>
      <c r="HKI190" s="302"/>
      <c r="HKJ190" s="302"/>
      <c r="HKK190" s="302"/>
      <c r="HKL190" s="302"/>
      <c r="HKM190" s="302"/>
      <c r="HKN190" s="302"/>
      <c r="HKO190" s="302"/>
      <c r="HKP190" s="302"/>
      <c r="HKQ190" s="302"/>
      <c r="HKR190" s="302"/>
      <c r="HKS190" s="302"/>
      <c r="HKT190" s="302"/>
      <c r="HKU190" s="302"/>
      <c r="HKV190" s="302"/>
      <c r="HKW190" s="302"/>
      <c r="HKX190" s="302"/>
      <c r="HKY190" s="302"/>
      <c r="HKZ190" s="302"/>
      <c r="HLA190" s="302"/>
      <c r="HLB190" s="302"/>
      <c r="HLC190" s="302"/>
      <c r="HLD190" s="302"/>
      <c r="HLE190" s="302"/>
      <c r="HLF190" s="302"/>
      <c r="HLG190" s="302"/>
      <c r="HLH190" s="302"/>
      <c r="HLI190" s="302"/>
      <c r="HLJ190" s="302"/>
      <c r="HLK190" s="302"/>
      <c r="HLL190" s="302"/>
      <c r="HLM190" s="302"/>
      <c r="HLN190" s="302"/>
      <c r="HLO190" s="302"/>
      <c r="HLP190" s="302"/>
      <c r="HLQ190" s="302"/>
      <c r="HLR190" s="302"/>
      <c r="HLS190" s="302"/>
      <c r="HLT190" s="302"/>
      <c r="HLU190" s="302"/>
      <c r="HLV190" s="302"/>
      <c r="HLW190" s="302"/>
      <c r="HLX190" s="302"/>
      <c r="HLY190" s="302"/>
      <c r="HLZ190" s="302"/>
      <c r="HMA190" s="302"/>
      <c r="HMB190" s="302"/>
      <c r="HMC190" s="302"/>
      <c r="HMD190" s="302"/>
      <c r="HME190" s="302"/>
      <c r="HMF190" s="302"/>
      <c r="HMG190" s="302"/>
      <c r="HMH190" s="302"/>
      <c r="HMI190" s="302"/>
      <c r="HMJ190" s="302"/>
      <c r="HMK190" s="302"/>
      <c r="HML190" s="302"/>
      <c r="HMM190" s="302"/>
      <c r="HMN190" s="302"/>
      <c r="HMO190" s="302"/>
      <c r="HMP190" s="302"/>
      <c r="HMQ190" s="302"/>
      <c r="HMR190" s="302"/>
      <c r="HMS190" s="302"/>
      <c r="HMT190" s="302"/>
      <c r="HMU190" s="302"/>
      <c r="HMV190" s="302"/>
      <c r="HMW190" s="302"/>
      <c r="HMX190" s="302"/>
      <c r="HMY190" s="302"/>
      <c r="HMZ190" s="302"/>
      <c r="HNA190" s="302"/>
      <c r="HNB190" s="302"/>
      <c r="HNC190" s="302"/>
      <c r="HND190" s="302"/>
      <c r="HNE190" s="302"/>
      <c r="HNF190" s="302"/>
      <c r="HNG190" s="302"/>
      <c r="HNH190" s="302"/>
      <c r="HNI190" s="302"/>
      <c r="HNJ190" s="302"/>
      <c r="HNK190" s="302"/>
      <c r="HNL190" s="302"/>
      <c r="HNM190" s="302"/>
      <c r="HNN190" s="302"/>
      <c r="HNO190" s="302"/>
      <c r="HNP190" s="302"/>
      <c r="HNQ190" s="302"/>
      <c r="HNR190" s="302"/>
      <c r="HNS190" s="302"/>
      <c r="HNT190" s="302"/>
      <c r="HNU190" s="302"/>
      <c r="HNV190" s="302"/>
      <c r="HNW190" s="302"/>
      <c r="HNX190" s="302"/>
      <c r="HNY190" s="302"/>
      <c r="HNZ190" s="302"/>
      <c r="HOA190" s="302"/>
      <c r="HOB190" s="302"/>
      <c r="HOC190" s="302"/>
      <c r="HOD190" s="302"/>
      <c r="HOE190" s="302"/>
      <c r="HOF190" s="302"/>
      <c r="HOG190" s="302"/>
      <c r="HOH190" s="302"/>
      <c r="HOI190" s="302"/>
      <c r="HOJ190" s="302"/>
      <c r="HOK190" s="302"/>
      <c r="HOL190" s="302"/>
      <c r="HOM190" s="302"/>
      <c r="HON190" s="302"/>
      <c r="HOO190" s="302"/>
      <c r="HOP190" s="302"/>
      <c r="HOQ190" s="302"/>
      <c r="HOR190" s="302"/>
      <c r="HOS190" s="302"/>
      <c r="HOT190" s="302"/>
      <c r="HOU190" s="302"/>
      <c r="HOV190" s="302"/>
      <c r="HOW190" s="302"/>
      <c r="HOX190" s="302"/>
      <c r="HOY190" s="302"/>
      <c r="HOZ190" s="302"/>
      <c r="HPA190" s="302"/>
      <c r="HPB190" s="302"/>
      <c r="HPC190" s="302"/>
      <c r="HPD190" s="302"/>
      <c r="HPE190" s="302"/>
      <c r="HPF190" s="302"/>
      <c r="HPG190" s="302"/>
      <c r="HPH190" s="302"/>
      <c r="HPI190" s="302"/>
      <c r="HPJ190" s="302"/>
      <c r="HPK190" s="302"/>
      <c r="HPL190" s="302"/>
      <c r="HPM190" s="302"/>
      <c r="HPN190" s="302"/>
      <c r="HPO190" s="302"/>
      <c r="HPP190" s="302"/>
      <c r="HPQ190" s="302"/>
      <c r="HPR190" s="302"/>
      <c r="HPS190" s="302"/>
      <c r="HPT190" s="302"/>
      <c r="HPU190" s="302"/>
      <c r="HPV190" s="302"/>
      <c r="HPW190" s="302"/>
      <c r="HPX190" s="302"/>
      <c r="HPY190" s="302"/>
      <c r="HPZ190" s="302"/>
      <c r="HQA190" s="302"/>
      <c r="HQB190" s="302"/>
      <c r="HQC190" s="302"/>
      <c r="HQD190" s="302"/>
      <c r="HQE190" s="302"/>
      <c r="HQF190" s="302"/>
      <c r="HQG190" s="302"/>
      <c r="HQH190" s="302"/>
      <c r="HQI190" s="302"/>
      <c r="HQJ190" s="302"/>
      <c r="HQK190" s="302"/>
      <c r="HQL190" s="302"/>
      <c r="HQM190" s="302"/>
      <c r="HQN190" s="302"/>
      <c r="HQO190" s="302"/>
      <c r="HQP190" s="302"/>
      <c r="HQQ190" s="302"/>
      <c r="HQR190" s="302"/>
      <c r="HQS190" s="302"/>
      <c r="HQT190" s="302"/>
      <c r="HQU190" s="302"/>
      <c r="HQV190" s="302"/>
      <c r="HQW190" s="302"/>
      <c r="HQX190" s="302"/>
      <c r="HQY190" s="302"/>
      <c r="HQZ190" s="302"/>
      <c r="HRA190" s="302"/>
      <c r="HRB190" s="302"/>
      <c r="HRC190" s="302"/>
      <c r="HRD190" s="302"/>
      <c r="HRE190" s="302"/>
      <c r="HRF190" s="302"/>
      <c r="HRG190" s="302"/>
      <c r="HRH190" s="302"/>
      <c r="HRI190" s="302"/>
      <c r="HRJ190" s="302"/>
      <c r="HRK190" s="302"/>
      <c r="HRL190" s="302"/>
      <c r="HRM190" s="302"/>
      <c r="HRN190" s="302"/>
      <c r="HRO190" s="302"/>
      <c r="HRP190" s="302"/>
      <c r="HRQ190" s="302"/>
      <c r="HRR190" s="302"/>
      <c r="HRS190" s="302"/>
      <c r="HRT190" s="302"/>
      <c r="HRU190" s="302"/>
      <c r="HRV190" s="302"/>
      <c r="HRW190" s="302"/>
      <c r="HRX190" s="302"/>
      <c r="HRY190" s="302"/>
      <c r="HRZ190" s="302"/>
      <c r="HSA190" s="302"/>
      <c r="HSB190" s="302"/>
      <c r="HSC190" s="302"/>
      <c r="HSD190" s="302"/>
      <c r="HSE190" s="302"/>
      <c r="HSF190" s="302"/>
      <c r="HSG190" s="302"/>
      <c r="HSH190" s="302"/>
      <c r="HSI190" s="302"/>
      <c r="HSJ190" s="302"/>
      <c r="HSK190" s="302"/>
      <c r="HSL190" s="302"/>
      <c r="HSM190" s="302"/>
      <c r="HSN190" s="302"/>
      <c r="HSO190" s="302"/>
      <c r="HSP190" s="302"/>
      <c r="HSQ190" s="302"/>
      <c r="HSR190" s="302"/>
      <c r="HSS190" s="302"/>
      <c r="HST190" s="302"/>
      <c r="HSU190" s="302"/>
      <c r="HSV190" s="302"/>
      <c r="HSW190" s="302"/>
      <c r="HSX190" s="302"/>
      <c r="HSY190" s="302"/>
      <c r="HSZ190" s="302"/>
      <c r="HTA190" s="302"/>
      <c r="HTB190" s="302"/>
      <c r="HTC190" s="302"/>
      <c r="HTD190" s="302"/>
      <c r="HTE190" s="302"/>
      <c r="HTF190" s="302"/>
      <c r="HTG190" s="302"/>
      <c r="HTH190" s="302"/>
      <c r="HTI190" s="302"/>
      <c r="HTJ190" s="302"/>
      <c r="HTK190" s="302"/>
      <c r="HTL190" s="302"/>
      <c r="HTM190" s="302"/>
      <c r="HTN190" s="302"/>
      <c r="HTO190" s="302"/>
      <c r="HTP190" s="302"/>
      <c r="HTQ190" s="302"/>
      <c r="HTR190" s="302"/>
      <c r="HTS190" s="302"/>
      <c r="HTT190" s="302"/>
      <c r="HTU190" s="302"/>
      <c r="HTV190" s="302"/>
      <c r="HTW190" s="302"/>
      <c r="HTX190" s="302"/>
      <c r="HTY190" s="302"/>
      <c r="HTZ190" s="302"/>
      <c r="HUA190" s="302"/>
      <c r="HUB190" s="302"/>
      <c r="HUC190" s="302"/>
      <c r="HUD190" s="302"/>
      <c r="HUE190" s="302"/>
      <c r="HUF190" s="302"/>
      <c r="HUG190" s="302"/>
      <c r="HUH190" s="302"/>
      <c r="HUI190" s="302"/>
      <c r="HUJ190" s="302"/>
      <c r="HUK190" s="302"/>
      <c r="HUL190" s="302"/>
      <c r="HUM190" s="302"/>
      <c r="HUN190" s="302"/>
      <c r="HUO190" s="302"/>
      <c r="HUP190" s="302"/>
      <c r="HUQ190" s="302"/>
      <c r="HUR190" s="302"/>
      <c r="HUS190" s="302"/>
      <c r="HUT190" s="302"/>
      <c r="HUU190" s="302"/>
      <c r="HUV190" s="302"/>
      <c r="HUW190" s="302"/>
      <c r="HUX190" s="302"/>
      <c r="HUY190" s="302"/>
      <c r="HUZ190" s="302"/>
      <c r="HVA190" s="302"/>
      <c r="HVB190" s="302"/>
      <c r="HVC190" s="302"/>
      <c r="HVD190" s="302"/>
      <c r="HVE190" s="302"/>
      <c r="HVF190" s="302"/>
      <c r="HVG190" s="302"/>
      <c r="HVH190" s="302"/>
      <c r="HVI190" s="302"/>
      <c r="HVJ190" s="302"/>
      <c r="HVK190" s="302"/>
      <c r="HVL190" s="302"/>
      <c r="HVM190" s="302"/>
      <c r="HVN190" s="302"/>
      <c r="HVO190" s="302"/>
      <c r="HVP190" s="302"/>
      <c r="HVQ190" s="302"/>
      <c r="HVR190" s="302"/>
      <c r="HVS190" s="302"/>
      <c r="HVT190" s="302"/>
      <c r="HVU190" s="302"/>
      <c r="HVV190" s="302"/>
      <c r="HVW190" s="302"/>
      <c r="HVX190" s="302"/>
      <c r="HVY190" s="302"/>
      <c r="HVZ190" s="302"/>
      <c r="HWA190" s="302"/>
      <c r="HWB190" s="302"/>
      <c r="HWC190" s="302"/>
      <c r="HWD190" s="302"/>
      <c r="HWE190" s="302"/>
      <c r="HWF190" s="302"/>
      <c r="HWG190" s="302"/>
      <c r="HWH190" s="302"/>
      <c r="HWI190" s="302"/>
      <c r="HWJ190" s="302"/>
      <c r="HWK190" s="302"/>
      <c r="HWL190" s="302"/>
      <c r="HWM190" s="302"/>
      <c r="HWN190" s="302"/>
      <c r="HWO190" s="302"/>
      <c r="HWP190" s="302"/>
      <c r="HWQ190" s="302"/>
      <c r="HWR190" s="302"/>
      <c r="HWS190" s="302"/>
      <c r="HWT190" s="302"/>
      <c r="HWU190" s="302"/>
      <c r="HWV190" s="302"/>
      <c r="HWW190" s="302"/>
      <c r="HWX190" s="302"/>
      <c r="HWY190" s="302"/>
      <c r="HWZ190" s="302"/>
      <c r="HXA190" s="302"/>
      <c r="HXB190" s="302"/>
      <c r="HXC190" s="302"/>
      <c r="HXD190" s="302"/>
      <c r="HXE190" s="302"/>
      <c r="HXF190" s="302"/>
      <c r="HXG190" s="302"/>
      <c r="HXH190" s="302"/>
      <c r="HXI190" s="302"/>
      <c r="HXJ190" s="302"/>
      <c r="HXK190" s="302"/>
      <c r="HXL190" s="302"/>
      <c r="HXM190" s="302"/>
      <c r="HXN190" s="302"/>
      <c r="HXO190" s="302"/>
      <c r="HXP190" s="302"/>
      <c r="HXQ190" s="302"/>
      <c r="HXR190" s="302"/>
      <c r="HXS190" s="302"/>
      <c r="HXT190" s="302"/>
      <c r="HXU190" s="302"/>
      <c r="HXV190" s="302"/>
      <c r="HXW190" s="302"/>
      <c r="HXX190" s="302"/>
      <c r="HXY190" s="302"/>
      <c r="HXZ190" s="302"/>
      <c r="HYA190" s="302"/>
      <c r="HYB190" s="302"/>
      <c r="HYC190" s="302"/>
      <c r="HYD190" s="302"/>
      <c r="HYE190" s="302"/>
      <c r="HYF190" s="302"/>
      <c r="HYG190" s="302"/>
      <c r="HYH190" s="302"/>
      <c r="HYI190" s="302"/>
      <c r="HYJ190" s="302"/>
      <c r="HYK190" s="302"/>
      <c r="HYL190" s="302"/>
      <c r="HYM190" s="302"/>
      <c r="HYN190" s="302"/>
      <c r="HYO190" s="302"/>
      <c r="HYP190" s="302"/>
      <c r="HYQ190" s="302"/>
      <c r="HYR190" s="302"/>
      <c r="HYS190" s="302"/>
      <c r="HYT190" s="302"/>
      <c r="HYU190" s="302"/>
      <c r="HYV190" s="302"/>
      <c r="HYW190" s="302"/>
      <c r="HYX190" s="302"/>
      <c r="HYY190" s="302"/>
      <c r="HYZ190" s="302"/>
      <c r="HZA190" s="302"/>
      <c r="HZB190" s="302"/>
      <c r="HZC190" s="302"/>
      <c r="HZD190" s="302"/>
      <c r="HZE190" s="302"/>
      <c r="HZF190" s="302"/>
      <c r="HZG190" s="302"/>
      <c r="HZH190" s="302"/>
      <c r="HZI190" s="302"/>
      <c r="HZJ190" s="302"/>
      <c r="HZK190" s="302"/>
      <c r="HZL190" s="302"/>
      <c r="HZM190" s="302"/>
      <c r="HZN190" s="302"/>
      <c r="HZO190" s="302"/>
      <c r="HZP190" s="302"/>
      <c r="HZQ190" s="302"/>
      <c r="HZR190" s="302"/>
      <c r="HZS190" s="302"/>
      <c r="HZT190" s="302"/>
      <c r="HZU190" s="302"/>
      <c r="HZV190" s="302"/>
      <c r="HZW190" s="302"/>
      <c r="HZX190" s="302"/>
      <c r="HZY190" s="302"/>
      <c r="HZZ190" s="302"/>
      <c r="IAA190" s="302"/>
      <c r="IAB190" s="302"/>
      <c r="IAC190" s="302"/>
      <c r="IAD190" s="302"/>
      <c r="IAE190" s="302"/>
      <c r="IAF190" s="302"/>
      <c r="IAG190" s="302"/>
      <c r="IAH190" s="302"/>
      <c r="IAI190" s="302"/>
      <c r="IAJ190" s="302"/>
      <c r="IAK190" s="302"/>
      <c r="IAL190" s="302"/>
      <c r="IAM190" s="302"/>
      <c r="IAN190" s="302"/>
      <c r="IAO190" s="302"/>
      <c r="IAP190" s="302"/>
      <c r="IAQ190" s="302"/>
      <c r="IAR190" s="302"/>
      <c r="IAS190" s="302"/>
      <c r="IAT190" s="302"/>
      <c r="IAU190" s="302"/>
      <c r="IAV190" s="302"/>
      <c r="IAW190" s="302"/>
      <c r="IAX190" s="302"/>
      <c r="IAY190" s="302"/>
      <c r="IAZ190" s="302"/>
      <c r="IBA190" s="302"/>
      <c r="IBB190" s="302"/>
      <c r="IBC190" s="302"/>
      <c r="IBD190" s="302"/>
      <c r="IBE190" s="302"/>
      <c r="IBF190" s="302"/>
      <c r="IBG190" s="302"/>
      <c r="IBH190" s="302"/>
      <c r="IBI190" s="302"/>
      <c r="IBJ190" s="302"/>
      <c r="IBK190" s="302"/>
      <c r="IBL190" s="302"/>
      <c r="IBM190" s="302"/>
      <c r="IBN190" s="302"/>
      <c r="IBO190" s="302"/>
      <c r="IBP190" s="302"/>
      <c r="IBQ190" s="302"/>
      <c r="IBR190" s="302"/>
      <c r="IBS190" s="302"/>
      <c r="IBT190" s="302"/>
      <c r="IBU190" s="302"/>
      <c r="IBV190" s="302"/>
      <c r="IBW190" s="302"/>
      <c r="IBX190" s="302"/>
      <c r="IBY190" s="302"/>
      <c r="IBZ190" s="302"/>
      <c r="ICA190" s="302"/>
      <c r="ICB190" s="302"/>
      <c r="ICC190" s="302"/>
      <c r="ICD190" s="302"/>
      <c r="ICE190" s="302"/>
      <c r="ICF190" s="302"/>
      <c r="ICG190" s="302"/>
      <c r="ICH190" s="302"/>
      <c r="ICI190" s="302"/>
      <c r="ICJ190" s="302"/>
      <c r="ICK190" s="302"/>
      <c r="ICL190" s="302"/>
      <c r="ICM190" s="302"/>
      <c r="ICN190" s="302"/>
      <c r="ICO190" s="302"/>
      <c r="ICP190" s="302"/>
      <c r="ICQ190" s="302"/>
      <c r="ICR190" s="302"/>
      <c r="ICS190" s="302"/>
      <c r="ICT190" s="302"/>
      <c r="ICU190" s="302"/>
      <c r="ICV190" s="302"/>
      <c r="ICW190" s="302"/>
      <c r="ICX190" s="302"/>
      <c r="ICY190" s="302"/>
      <c r="ICZ190" s="302"/>
      <c r="IDA190" s="302"/>
      <c r="IDB190" s="302"/>
      <c r="IDC190" s="302"/>
      <c r="IDD190" s="302"/>
      <c r="IDE190" s="302"/>
      <c r="IDF190" s="302"/>
      <c r="IDG190" s="302"/>
      <c r="IDH190" s="302"/>
      <c r="IDI190" s="302"/>
      <c r="IDJ190" s="302"/>
      <c r="IDK190" s="302"/>
      <c r="IDL190" s="302"/>
      <c r="IDM190" s="302"/>
      <c r="IDN190" s="302"/>
      <c r="IDO190" s="302"/>
      <c r="IDP190" s="302"/>
      <c r="IDQ190" s="302"/>
      <c r="IDR190" s="302"/>
      <c r="IDS190" s="302"/>
      <c r="IDT190" s="302"/>
      <c r="IDU190" s="302"/>
      <c r="IDV190" s="302"/>
      <c r="IDW190" s="302"/>
      <c r="IDX190" s="302"/>
      <c r="IDY190" s="302"/>
      <c r="IDZ190" s="302"/>
      <c r="IEA190" s="302"/>
      <c r="IEB190" s="302"/>
      <c r="IEC190" s="302"/>
      <c r="IED190" s="302"/>
      <c r="IEE190" s="302"/>
      <c r="IEF190" s="302"/>
      <c r="IEG190" s="302"/>
      <c r="IEH190" s="302"/>
      <c r="IEI190" s="302"/>
      <c r="IEJ190" s="302"/>
      <c r="IEK190" s="302"/>
      <c r="IEL190" s="302"/>
      <c r="IEM190" s="302"/>
      <c r="IEN190" s="302"/>
      <c r="IEO190" s="302"/>
      <c r="IEP190" s="302"/>
      <c r="IEQ190" s="302"/>
      <c r="IER190" s="302"/>
      <c r="IES190" s="302"/>
      <c r="IET190" s="302"/>
      <c r="IEU190" s="302"/>
      <c r="IEV190" s="302"/>
      <c r="IEW190" s="302"/>
      <c r="IEX190" s="302"/>
      <c r="IEY190" s="302"/>
      <c r="IEZ190" s="302"/>
      <c r="IFA190" s="302"/>
      <c r="IFB190" s="302"/>
      <c r="IFC190" s="302"/>
      <c r="IFD190" s="302"/>
      <c r="IFE190" s="302"/>
      <c r="IFF190" s="302"/>
      <c r="IFG190" s="302"/>
      <c r="IFH190" s="302"/>
      <c r="IFI190" s="302"/>
      <c r="IFJ190" s="302"/>
      <c r="IFK190" s="302"/>
      <c r="IFL190" s="302"/>
      <c r="IFM190" s="302"/>
      <c r="IFN190" s="302"/>
      <c r="IFO190" s="302"/>
      <c r="IFP190" s="302"/>
      <c r="IFQ190" s="302"/>
      <c r="IFR190" s="302"/>
      <c r="IFS190" s="302"/>
      <c r="IFT190" s="302"/>
      <c r="IFU190" s="302"/>
      <c r="IFV190" s="302"/>
      <c r="IFW190" s="302"/>
      <c r="IFX190" s="302"/>
      <c r="IFY190" s="302"/>
      <c r="IFZ190" s="302"/>
      <c r="IGA190" s="302"/>
      <c r="IGB190" s="302"/>
      <c r="IGC190" s="302"/>
      <c r="IGD190" s="302"/>
      <c r="IGE190" s="302"/>
      <c r="IGF190" s="302"/>
      <c r="IGG190" s="302"/>
      <c r="IGH190" s="302"/>
      <c r="IGI190" s="302"/>
      <c r="IGJ190" s="302"/>
      <c r="IGK190" s="302"/>
      <c r="IGL190" s="302"/>
      <c r="IGM190" s="302"/>
      <c r="IGN190" s="302"/>
      <c r="IGO190" s="302"/>
      <c r="IGP190" s="302"/>
      <c r="IGQ190" s="302"/>
      <c r="IGR190" s="302"/>
      <c r="IGS190" s="302"/>
      <c r="IGT190" s="302"/>
      <c r="IGU190" s="302"/>
      <c r="IGV190" s="302"/>
      <c r="IGW190" s="302"/>
      <c r="IGX190" s="302"/>
      <c r="IGY190" s="302"/>
      <c r="IGZ190" s="302"/>
      <c r="IHA190" s="302"/>
      <c r="IHB190" s="302"/>
      <c r="IHC190" s="302"/>
      <c r="IHD190" s="302"/>
      <c r="IHE190" s="302"/>
      <c r="IHF190" s="302"/>
      <c r="IHG190" s="302"/>
      <c r="IHH190" s="302"/>
      <c r="IHI190" s="302"/>
      <c r="IHJ190" s="302"/>
      <c r="IHK190" s="302"/>
      <c r="IHL190" s="302"/>
      <c r="IHM190" s="302"/>
      <c r="IHN190" s="302"/>
      <c r="IHO190" s="302"/>
      <c r="IHP190" s="302"/>
      <c r="IHQ190" s="302"/>
      <c r="IHR190" s="302"/>
      <c r="IHS190" s="302"/>
      <c r="IHT190" s="302"/>
      <c r="IHU190" s="302"/>
      <c r="IHV190" s="302"/>
      <c r="IHW190" s="302"/>
      <c r="IHX190" s="302"/>
      <c r="IHY190" s="302"/>
      <c r="IHZ190" s="302"/>
      <c r="IIA190" s="302"/>
      <c r="IIB190" s="302"/>
      <c r="IIC190" s="302"/>
      <c r="IID190" s="302"/>
      <c r="IIE190" s="302"/>
      <c r="IIF190" s="302"/>
      <c r="IIG190" s="302"/>
      <c r="IIH190" s="302"/>
      <c r="III190" s="302"/>
      <c r="IIJ190" s="302"/>
      <c r="IIK190" s="302"/>
      <c r="IIL190" s="302"/>
      <c r="IIM190" s="302"/>
      <c r="IIN190" s="302"/>
      <c r="IIO190" s="302"/>
      <c r="IIP190" s="302"/>
      <c r="IIQ190" s="302"/>
      <c r="IIR190" s="302"/>
      <c r="IIS190" s="302"/>
      <c r="IIT190" s="302"/>
      <c r="IIU190" s="302"/>
      <c r="IIV190" s="302"/>
      <c r="IIW190" s="302"/>
      <c r="IIX190" s="302"/>
      <c r="IIY190" s="302"/>
      <c r="IIZ190" s="302"/>
      <c r="IJA190" s="302"/>
      <c r="IJB190" s="302"/>
      <c r="IJC190" s="302"/>
      <c r="IJD190" s="302"/>
      <c r="IJE190" s="302"/>
      <c r="IJF190" s="302"/>
      <c r="IJG190" s="302"/>
      <c r="IJH190" s="302"/>
      <c r="IJI190" s="302"/>
      <c r="IJJ190" s="302"/>
      <c r="IJK190" s="302"/>
      <c r="IJL190" s="302"/>
      <c r="IJM190" s="302"/>
      <c r="IJN190" s="302"/>
      <c r="IJO190" s="302"/>
      <c r="IJP190" s="302"/>
      <c r="IJQ190" s="302"/>
      <c r="IJR190" s="302"/>
      <c r="IJS190" s="302"/>
      <c r="IJT190" s="302"/>
      <c r="IJU190" s="302"/>
      <c r="IJV190" s="302"/>
      <c r="IJW190" s="302"/>
      <c r="IJX190" s="302"/>
      <c r="IJY190" s="302"/>
      <c r="IJZ190" s="302"/>
      <c r="IKA190" s="302"/>
      <c r="IKB190" s="302"/>
      <c r="IKC190" s="302"/>
      <c r="IKD190" s="302"/>
      <c r="IKE190" s="302"/>
      <c r="IKF190" s="302"/>
      <c r="IKG190" s="302"/>
      <c r="IKH190" s="302"/>
      <c r="IKI190" s="302"/>
      <c r="IKJ190" s="302"/>
      <c r="IKK190" s="302"/>
      <c r="IKL190" s="302"/>
      <c r="IKM190" s="302"/>
      <c r="IKN190" s="302"/>
      <c r="IKO190" s="302"/>
      <c r="IKP190" s="302"/>
      <c r="IKQ190" s="302"/>
      <c r="IKR190" s="302"/>
      <c r="IKS190" s="302"/>
      <c r="IKT190" s="302"/>
      <c r="IKU190" s="302"/>
      <c r="IKV190" s="302"/>
      <c r="IKW190" s="302"/>
      <c r="IKX190" s="302"/>
      <c r="IKY190" s="302"/>
      <c r="IKZ190" s="302"/>
      <c r="ILA190" s="302"/>
      <c r="ILB190" s="302"/>
      <c r="ILC190" s="302"/>
      <c r="ILD190" s="302"/>
      <c r="ILE190" s="302"/>
      <c r="ILF190" s="302"/>
      <c r="ILG190" s="302"/>
      <c r="ILH190" s="302"/>
      <c r="ILI190" s="302"/>
      <c r="ILJ190" s="302"/>
      <c r="ILK190" s="302"/>
      <c r="ILL190" s="302"/>
      <c r="ILM190" s="302"/>
      <c r="ILN190" s="302"/>
      <c r="ILO190" s="302"/>
      <c r="ILP190" s="302"/>
      <c r="ILQ190" s="302"/>
      <c r="ILR190" s="302"/>
      <c r="ILS190" s="302"/>
      <c r="ILT190" s="302"/>
      <c r="ILU190" s="302"/>
      <c r="ILV190" s="302"/>
      <c r="ILW190" s="302"/>
      <c r="ILX190" s="302"/>
      <c r="ILY190" s="302"/>
      <c r="ILZ190" s="302"/>
      <c r="IMA190" s="302"/>
      <c r="IMB190" s="302"/>
      <c r="IMC190" s="302"/>
      <c r="IMD190" s="302"/>
      <c r="IME190" s="302"/>
      <c r="IMF190" s="302"/>
      <c r="IMG190" s="302"/>
      <c r="IMH190" s="302"/>
      <c r="IMI190" s="302"/>
      <c r="IMJ190" s="302"/>
      <c r="IMK190" s="302"/>
      <c r="IML190" s="302"/>
      <c r="IMM190" s="302"/>
      <c r="IMN190" s="302"/>
      <c r="IMO190" s="302"/>
      <c r="IMP190" s="302"/>
      <c r="IMQ190" s="302"/>
      <c r="IMR190" s="302"/>
      <c r="IMS190" s="302"/>
      <c r="IMT190" s="302"/>
      <c r="IMU190" s="302"/>
      <c r="IMV190" s="302"/>
      <c r="IMW190" s="302"/>
      <c r="IMX190" s="302"/>
      <c r="IMY190" s="302"/>
      <c r="IMZ190" s="302"/>
      <c r="INA190" s="302"/>
      <c r="INB190" s="302"/>
      <c r="INC190" s="302"/>
      <c r="IND190" s="302"/>
      <c r="INE190" s="302"/>
      <c r="INF190" s="302"/>
      <c r="ING190" s="302"/>
      <c r="INH190" s="302"/>
      <c r="INI190" s="302"/>
      <c r="INJ190" s="302"/>
      <c r="INK190" s="302"/>
      <c r="INL190" s="302"/>
      <c r="INM190" s="302"/>
      <c r="INN190" s="302"/>
      <c r="INO190" s="302"/>
      <c r="INP190" s="302"/>
      <c r="INQ190" s="302"/>
      <c r="INR190" s="302"/>
      <c r="INS190" s="302"/>
      <c r="INT190" s="302"/>
      <c r="INU190" s="302"/>
      <c r="INV190" s="302"/>
      <c r="INW190" s="302"/>
      <c r="INX190" s="302"/>
      <c r="INY190" s="302"/>
      <c r="INZ190" s="302"/>
      <c r="IOA190" s="302"/>
      <c r="IOB190" s="302"/>
      <c r="IOC190" s="302"/>
      <c r="IOD190" s="302"/>
      <c r="IOE190" s="302"/>
      <c r="IOF190" s="302"/>
      <c r="IOG190" s="302"/>
      <c r="IOH190" s="302"/>
      <c r="IOI190" s="302"/>
      <c r="IOJ190" s="302"/>
      <c r="IOK190" s="302"/>
      <c r="IOL190" s="302"/>
      <c r="IOM190" s="302"/>
      <c r="ION190" s="302"/>
      <c r="IOO190" s="302"/>
      <c r="IOP190" s="302"/>
      <c r="IOQ190" s="302"/>
      <c r="IOR190" s="302"/>
      <c r="IOS190" s="302"/>
      <c r="IOT190" s="302"/>
      <c r="IOU190" s="302"/>
      <c r="IOV190" s="302"/>
      <c r="IOW190" s="302"/>
      <c r="IOX190" s="302"/>
      <c r="IOY190" s="302"/>
      <c r="IOZ190" s="302"/>
      <c r="IPA190" s="302"/>
      <c r="IPB190" s="302"/>
      <c r="IPC190" s="302"/>
      <c r="IPD190" s="302"/>
      <c r="IPE190" s="302"/>
      <c r="IPF190" s="302"/>
      <c r="IPG190" s="302"/>
      <c r="IPH190" s="302"/>
      <c r="IPI190" s="302"/>
      <c r="IPJ190" s="302"/>
      <c r="IPK190" s="302"/>
      <c r="IPL190" s="302"/>
      <c r="IPM190" s="302"/>
      <c r="IPN190" s="302"/>
      <c r="IPO190" s="302"/>
      <c r="IPP190" s="302"/>
      <c r="IPQ190" s="302"/>
      <c r="IPR190" s="302"/>
      <c r="IPS190" s="302"/>
      <c r="IPT190" s="302"/>
      <c r="IPU190" s="302"/>
      <c r="IPV190" s="302"/>
      <c r="IPW190" s="302"/>
      <c r="IPX190" s="302"/>
      <c r="IPY190" s="302"/>
      <c r="IPZ190" s="302"/>
      <c r="IQA190" s="302"/>
      <c r="IQB190" s="302"/>
      <c r="IQC190" s="302"/>
      <c r="IQD190" s="302"/>
      <c r="IQE190" s="302"/>
      <c r="IQF190" s="302"/>
      <c r="IQG190" s="302"/>
      <c r="IQH190" s="302"/>
      <c r="IQI190" s="302"/>
      <c r="IQJ190" s="302"/>
      <c r="IQK190" s="302"/>
      <c r="IQL190" s="302"/>
      <c r="IQM190" s="302"/>
      <c r="IQN190" s="302"/>
      <c r="IQO190" s="302"/>
      <c r="IQP190" s="302"/>
      <c r="IQQ190" s="302"/>
      <c r="IQR190" s="302"/>
      <c r="IQS190" s="302"/>
      <c r="IQT190" s="302"/>
      <c r="IQU190" s="302"/>
      <c r="IQV190" s="302"/>
      <c r="IQW190" s="302"/>
      <c r="IQX190" s="302"/>
      <c r="IQY190" s="302"/>
      <c r="IQZ190" s="302"/>
      <c r="IRA190" s="302"/>
      <c r="IRB190" s="302"/>
      <c r="IRC190" s="302"/>
      <c r="IRD190" s="302"/>
      <c r="IRE190" s="302"/>
      <c r="IRF190" s="302"/>
      <c r="IRG190" s="302"/>
      <c r="IRH190" s="302"/>
      <c r="IRI190" s="302"/>
      <c r="IRJ190" s="302"/>
      <c r="IRK190" s="302"/>
      <c r="IRL190" s="302"/>
      <c r="IRM190" s="302"/>
      <c r="IRN190" s="302"/>
      <c r="IRO190" s="302"/>
      <c r="IRP190" s="302"/>
      <c r="IRQ190" s="302"/>
      <c r="IRR190" s="302"/>
      <c r="IRS190" s="302"/>
      <c r="IRT190" s="302"/>
      <c r="IRU190" s="302"/>
      <c r="IRV190" s="302"/>
      <c r="IRW190" s="302"/>
      <c r="IRX190" s="302"/>
      <c r="IRY190" s="302"/>
      <c r="IRZ190" s="302"/>
      <c r="ISA190" s="302"/>
      <c r="ISB190" s="302"/>
      <c r="ISC190" s="302"/>
      <c r="ISD190" s="302"/>
      <c r="ISE190" s="302"/>
      <c r="ISF190" s="302"/>
      <c r="ISG190" s="302"/>
      <c r="ISH190" s="302"/>
      <c r="ISI190" s="302"/>
      <c r="ISJ190" s="302"/>
      <c r="ISK190" s="302"/>
      <c r="ISL190" s="302"/>
      <c r="ISM190" s="302"/>
      <c r="ISN190" s="302"/>
      <c r="ISO190" s="302"/>
      <c r="ISP190" s="302"/>
      <c r="ISQ190" s="302"/>
      <c r="ISR190" s="302"/>
      <c r="ISS190" s="302"/>
      <c r="IST190" s="302"/>
      <c r="ISU190" s="302"/>
      <c r="ISV190" s="302"/>
      <c r="ISW190" s="302"/>
      <c r="ISX190" s="302"/>
      <c r="ISY190" s="302"/>
      <c r="ISZ190" s="302"/>
      <c r="ITA190" s="302"/>
      <c r="ITB190" s="302"/>
      <c r="ITC190" s="302"/>
      <c r="ITD190" s="302"/>
      <c r="ITE190" s="302"/>
      <c r="ITF190" s="302"/>
      <c r="ITG190" s="302"/>
      <c r="ITH190" s="302"/>
      <c r="ITI190" s="302"/>
      <c r="ITJ190" s="302"/>
      <c r="ITK190" s="302"/>
      <c r="ITL190" s="302"/>
      <c r="ITM190" s="302"/>
      <c r="ITN190" s="302"/>
      <c r="ITO190" s="302"/>
      <c r="ITP190" s="302"/>
      <c r="ITQ190" s="302"/>
      <c r="ITR190" s="302"/>
      <c r="ITS190" s="302"/>
      <c r="ITT190" s="302"/>
      <c r="ITU190" s="302"/>
      <c r="ITV190" s="302"/>
      <c r="ITW190" s="302"/>
      <c r="ITX190" s="302"/>
      <c r="ITY190" s="302"/>
      <c r="ITZ190" s="302"/>
      <c r="IUA190" s="302"/>
      <c r="IUB190" s="302"/>
      <c r="IUC190" s="302"/>
      <c r="IUD190" s="302"/>
      <c r="IUE190" s="302"/>
      <c r="IUF190" s="302"/>
      <c r="IUG190" s="302"/>
      <c r="IUH190" s="302"/>
      <c r="IUI190" s="302"/>
      <c r="IUJ190" s="302"/>
      <c r="IUK190" s="302"/>
      <c r="IUL190" s="302"/>
      <c r="IUM190" s="302"/>
      <c r="IUN190" s="302"/>
      <c r="IUO190" s="302"/>
      <c r="IUP190" s="302"/>
      <c r="IUQ190" s="302"/>
      <c r="IUR190" s="302"/>
      <c r="IUS190" s="302"/>
      <c r="IUT190" s="302"/>
      <c r="IUU190" s="302"/>
      <c r="IUV190" s="302"/>
      <c r="IUW190" s="302"/>
      <c r="IUX190" s="302"/>
      <c r="IUY190" s="302"/>
      <c r="IUZ190" s="302"/>
      <c r="IVA190" s="302"/>
      <c r="IVB190" s="302"/>
      <c r="IVC190" s="302"/>
      <c r="IVD190" s="302"/>
      <c r="IVE190" s="302"/>
      <c r="IVF190" s="302"/>
      <c r="IVG190" s="302"/>
      <c r="IVH190" s="302"/>
      <c r="IVI190" s="302"/>
      <c r="IVJ190" s="302"/>
      <c r="IVK190" s="302"/>
      <c r="IVL190" s="302"/>
      <c r="IVM190" s="302"/>
      <c r="IVN190" s="302"/>
      <c r="IVO190" s="302"/>
      <c r="IVP190" s="302"/>
      <c r="IVQ190" s="302"/>
      <c r="IVR190" s="302"/>
      <c r="IVS190" s="302"/>
      <c r="IVT190" s="302"/>
      <c r="IVU190" s="302"/>
      <c r="IVV190" s="302"/>
      <c r="IVW190" s="302"/>
      <c r="IVX190" s="302"/>
      <c r="IVY190" s="302"/>
      <c r="IVZ190" s="302"/>
      <c r="IWA190" s="302"/>
      <c r="IWB190" s="302"/>
      <c r="IWC190" s="302"/>
      <c r="IWD190" s="302"/>
      <c r="IWE190" s="302"/>
      <c r="IWF190" s="302"/>
      <c r="IWG190" s="302"/>
      <c r="IWH190" s="302"/>
      <c r="IWI190" s="302"/>
      <c r="IWJ190" s="302"/>
      <c r="IWK190" s="302"/>
      <c r="IWL190" s="302"/>
      <c r="IWM190" s="302"/>
      <c r="IWN190" s="302"/>
      <c r="IWO190" s="302"/>
      <c r="IWP190" s="302"/>
      <c r="IWQ190" s="302"/>
      <c r="IWR190" s="302"/>
      <c r="IWS190" s="302"/>
      <c r="IWT190" s="302"/>
      <c r="IWU190" s="302"/>
      <c r="IWV190" s="302"/>
      <c r="IWW190" s="302"/>
      <c r="IWX190" s="302"/>
      <c r="IWY190" s="302"/>
      <c r="IWZ190" s="302"/>
      <c r="IXA190" s="302"/>
      <c r="IXB190" s="302"/>
      <c r="IXC190" s="302"/>
      <c r="IXD190" s="302"/>
      <c r="IXE190" s="302"/>
      <c r="IXF190" s="302"/>
      <c r="IXG190" s="302"/>
      <c r="IXH190" s="302"/>
      <c r="IXI190" s="302"/>
      <c r="IXJ190" s="302"/>
      <c r="IXK190" s="302"/>
      <c r="IXL190" s="302"/>
      <c r="IXM190" s="302"/>
      <c r="IXN190" s="302"/>
      <c r="IXO190" s="302"/>
      <c r="IXP190" s="302"/>
      <c r="IXQ190" s="302"/>
      <c r="IXR190" s="302"/>
      <c r="IXS190" s="302"/>
      <c r="IXT190" s="302"/>
      <c r="IXU190" s="302"/>
      <c r="IXV190" s="302"/>
      <c r="IXW190" s="302"/>
      <c r="IXX190" s="302"/>
      <c r="IXY190" s="302"/>
      <c r="IXZ190" s="302"/>
      <c r="IYA190" s="302"/>
      <c r="IYB190" s="302"/>
      <c r="IYC190" s="302"/>
      <c r="IYD190" s="302"/>
      <c r="IYE190" s="302"/>
      <c r="IYF190" s="302"/>
      <c r="IYG190" s="302"/>
      <c r="IYH190" s="302"/>
      <c r="IYI190" s="302"/>
      <c r="IYJ190" s="302"/>
      <c r="IYK190" s="302"/>
      <c r="IYL190" s="302"/>
      <c r="IYM190" s="302"/>
      <c r="IYN190" s="302"/>
      <c r="IYO190" s="302"/>
      <c r="IYP190" s="302"/>
      <c r="IYQ190" s="302"/>
      <c r="IYR190" s="302"/>
      <c r="IYS190" s="302"/>
      <c r="IYT190" s="302"/>
      <c r="IYU190" s="302"/>
      <c r="IYV190" s="302"/>
      <c r="IYW190" s="302"/>
      <c r="IYX190" s="302"/>
      <c r="IYY190" s="302"/>
      <c r="IYZ190" s="302"/>
      <c r="IZA190" s="302"/>
      <c r="IZB190" s="302"/>
      <c r="IZC190" s="302"/>
      <c r="IZD190" s="302"/>
      <c r="IZE190" s="302"/>
      <c r="IZF190" s="302"/>
      <c r="IZG190" s="302"/>
      <c r="IZH190" s="302"/>
      <c r="IZI190" s="302"/>
      <c r="IZJ190" s="302"/>
      <c r="IZK190" s="302"/>
      <c r="IZL190" s="302"/>
      <c r="IZM190" s="302"/>
      <c r="IZN190" s="302"/>
      <c r="IZO190" s="302"/>
      <c r="IZP190" s="302"/>
      <c r="IZQ190" s="302"/>
      <c r="IZR190" s="302"/>
      <c r="IZS190" s="302"/>
      <c r="IZT190" s="302"/>
      <c r="IZU190" s="302"/>
      <c r="IZV190" s="302"/>
      <c r="IZW190" s="302"/>
      <c r="IZX190" s="302"/>
      <c r="IZY190" s="302"/>
      <c r="IZZ190" s="302"/>
      <c r="JAA190" s="302"/>
      <c r="JAB190" s="302"/>
      <c r="JAC190" s="302"/>
      <c r="JAD190" s="302"/>
      <c r="JAE190" s="302"/>
      <c r="JAF190" s="302"/>
      <c r="JAG190" s="302"/>
      <c r="JAH190" s="302"/>
      <c r="JAI190" s="302"/>
      <c r="JAJ190" s="302"/>
      <c r="JAK190" s="302"/>
      <c r="JAL190" s="302"/>
      <c r="JAM190" s="302"/>
      <c r="JAN190" s="302"/>
      <c r="JAO190" s="302"/>
      <c r="JAP190" s="302"/>
      <c r="JAQ190" s="302"/>
      <c r="JAR190" s="302"/>
      <c r="JAS190" s="302"/>
      <c r="JAT190" s="302"/>
      <c r="JAU190" s="302"/>
      <c r="JAV190" s="302"/>
      <c r="JAW190" s="302"/>
      <c r="JAX190" s="302"/>
      <c r="JAY190" s="302"/>
      <c r="JAZ190" s="302"/>
      <c r="JBA190" s="302"/>
      <c r="JBB190" s="302"/>
      <c r="JBC190" s="302"/>
      <c r="JBD190" s="302"/>
      <c r="JBE190" s="302"/>
      <c r="JBF190" s="302"/>
      <c r="JBG190" s="302"/>
      <c r="JBH190" s="302"/>
      <c r="JBI190" s="302"/>
      <c r="JBJ190" s="302"/>
      <c r="JBK190" s="302"/>
      <c r="JBL190" s="302"/>
      <c r="JBM190" s="302"/>
      <c r="JBN190" s="302"/>
      <c r="JBO190" s="302"/>
      <c r="JBP190" s="302"/>
      <c r="JBQ190" s="302"/>
      <c r="JBR190" s="302"/>
      <c r="JBS190" s="302"/>
      <c r="JBT190" s="302"/>
      <c r="JBU190" s="302"/>
      <c r="JBV190" s="302"/>
      <c r="JBW190" s="302"/>
      <c r="JBX190" s="302"/>
      <c r="JBY190" s="302"/>
      <c r="JBZ190" s="302"/>
      <c r="JCA190" s="302"/>
      <c r="JCB190" s="302"/>
      <c r="JCC190" s="302"/>
      <c r="JCD190" s="302"/>
      <c r="JCE190" s="302"/>
      <c r="JCF190" s="302"/>
      <c r="JCG190" s="302"/>
      <c r="JCH190" s="302"/>
      <c r="JCI190" s="302"/>
      <c r="JCJ190" s="302"/>
      <c r="JCK190" s="302"/>
      <c r="JCL190" s="302"/>
      <c r="JCM190" s="302"/>
      <c r="JCN190" s="302"/>
      <c r="JCO190" s="302"/>
      <c r="JCP190" s="302"/>
      <c r="JCQ190" s="302"/>
      <c r="JCR190" s="302"/>
      <c r="JCS190" s="302"/>
      <c r="JCT190" s="302"/>
      <c r="JCU190" s="302"/>
      <c r="JCV190" s="302"/>
      <c r="JCW190" s="302"/>
      <c r="JCX190" s="302"/>
      <c r="JCY190" s="302"/>
      <c r="JCZ190" s="302"/>
      <c r="JDA190" s="302"/>
      <c r="JDB190" s="302"/>
      <c r="JDC190" s="302"/>
      <c r="JDD190" s="302"/>
      <c r="JDE190" s="302"/>
      <c r="JDF190" s="302"/>
      <c r="JDG190" s="302"/>
      <c r="JDH190" s="302"/>
      <c r="JDI190" s="302"/>
      <c r="JDJ190" s="302"/>
      <c r="JDK190" s="302"/>
      <c r="JDL190" s="302"/>
      <c r="JDM190" s="302"/>
      <c r="JDN190" s="302"/>
      <c r="JDO190" s="302"/>
      <c r="JDP190" s="302"/>
      <c r="JDQ190" s="302"/>
      <c r="JDR190" s="302"/>
      <c r="JDS190" s="302"/>
      <c r="JDT190" s="302"/>
      <c r="JDU190" s="302"/>
      <c r="JDV190" s="302"/>
      <c r="JDW190" s="302"/>
      <c r="JDX190" s="302"/>
      <c r="JDY190" s="302"/>
      <c r="JDZ190" s="302"/>
      <c r="JEA190" s="302"/>
      <c r="JEB190" s="302"/>
      <c r="JEC190" s="302"/>
      <c r="JED190" s="302"/>
      <c r="JEE190" s="302"/>
      <c r="JEF190" s="302"/>
      <c r="JEG190" s="302"/>
      <c r="JEH190" s="302"/>
      <c r="JEI190" s="302"/>
      <c r="JEJ190" s="302"/>
      <c r="JEK190" s="302"/>
      <c r="JEL190" s="302"/>
      <c r="JEM190" s="302"/>
      <c r="JEN190" s="302"/>
      <c r="JEO190" s="302"/>
      <c r="JEP190" s="302"/>
      <c r="JEQ190" s="302"/>
      <c r="JER190" s="302"/>
      <c r="JES190" s="302"/>
      <c r="JET190" s="302"/>
      <c r="JEU190" s="302"/>
      <c r="JEV190" s="302"/>
      <c r="JEW190" s="302"/>
      <c r="JEX190" s="302"/>
      <c r="JEY190" s="302"/>
      <c r="JEZ190" s="302"/>
      <c r="JFA190" s="302"/>
      <c r="JFB190" s="302"/>
      <c r="JFC190" s="302"/>
      <c r="JFD190" s="302"/>
      <c r="JFE190" s="302"/>
      <c r="JFF190" s="302"/>
      <c r="JFG190" s="302"/>
      <c r="JFH190" s="302"/>
      <c r="JFI190" s="302"/>
      <c r="JFJ190" s="302"/>
      <c r="JFK190" s="302"/>
      <c r="JFL190" s="302"/>
      <c r="JFM190" s="302"/>
      <c r="JFN190" s="302"/>
      <c r="JFO190" s="302"/>
      <c r="JFP190" s="302"/>
      <c r="JFQ190" s="302"/>
      <c r="JFR190" s="302"/>
      <c r="JFS190" s="302"/>
      <c r="JFT190" s="302"/>
      <c r="JFU190" s="302"/>
      <c r="JFV190" s="302"/>
      <c r="JFW190" s="302"/>
      <c r="JFX190" s="302"/>
      <c r="JFY190" s="302"/>
      <c r="JFZ190" s="302"/>
      <c r="JGA190" s="302"/>
      <c r="JGB190" s="302"/>
      <c r="JGC190" s="302"/>
      <c r="JGD190" s="302"/>
      <c r="JGE190" s="302"/>
      <c r="JGF190" s="302"/>
      <c r="JGG190" s="302"/>
      <c r="JGH190" s="302"/>
      <c r="JGI190" s="302"/>
      <c r="JGJ190" s="302"/>
      <c r="JGK190" s="302"/>
      <c r="JGL190" s="302"/>
      <c r="JGM190" s="302"/>
      <c r="JGN190" s="302"/>
      <c r="JGO190" s="302"/>
      <c r="JGP190" s="302"/>
      <c r="JGQ190" s="302"/>
      <c r="JGR190" s="302"/>
      <c r="JGS190" s="302"/>
      <c r="JGT190" s="302"/>
      <c r="JGU190" s="302"/>
      <c r="JGV190" s="302"/>
      <c r="JGW190" s="302"/>
      <c r="JGX190" s="302"/>
      <c r="JGY190" s="302"/>
      <c r="JGZ190" s="302"/>
      <c r="JHA190" s="302"/>
      <c r="JHB190" s="302"/>
      <c r="JHC190" s="302"/>
      <c r="JHD190" s="302"/>
      <c r="JHE190" s="302"/>
      <c r="JHF190" s="302"/>
      <c r="JHG190" s="302"/>
      <c r="JHH190" s="302"/>
      <c r="JHI190" s="302"/>
      <c r="JHJ190" s="302"/>
      <c r="JHK190" s="302"/>
      <c r="JHL190" s="302"/>
      <c r="JHM190" s="302"/>
      <c r="JHN190" s="302"/>
      <c r="JHO190" s="302"/>
      <c r="JHP190" s="302"/>
      <c r="JHQ190" s="302"/>
      <c r="JHR190" s="302"/>
      <c r="JHS190" s="302"/>
      <c r="JHT190" s="302"/>
      <c r="JHU190" s="302"/>
      <c r="JHV190" s="302"/>
      <c r="JHW190" s="302"/>
      <c r="JHX190" s="302"/>
      <c r="JHY190" s="302"/>
      <c r="JHZ190" s="302"/>
      <c r="JIA190" s="302"/>
      <c r="JIB190" s="302"/>
      <c r="JIC190" s="302"/>
      <c r="JID190" s="302"/>
      <c r="JIE190" s="302"/>
      <c r="JIF190" s="302"/>
      <c r="JIG190" s="302"/>
      <c r="JIH190" s="302"/>
      <c r="JII190" s="302"/>
      <c r="JIJ190" s="302"/>
      <c r="JIK190" s="302"/>
      <c r="JIL190" s="302"/>
      <c r="JIM190" s="302"/>
      <c r="JIN190" s="302"/>
      <c r="JIO190" s="302"/>
      <c r="JIP190" s="302"/>
      <c r="JIQ190" s="302"/>
      <c r="JIR190" s="302"/>
      <c r="JIS190" s="302"/>
      <c r="JIT190" s="302"/>
      <c r="JIU190" s="302"/>
      <c r="JIV190" s="302"/>
      <c r="JIW190" s="302"/>
      <c r="JIX190" s="302"/>
      <c r="JIY190" s="302"/>
      <c r="JIZ190" s="302"/>
      <c r="JJA190" s="302"/>
      <c r="JJB190" s="302"/>
      <c r="JJC190" s="302"/>
      <c r="JJD190" s="302"/>
      <c r="JJE190" s="302"/>
      <c r="JJF190" s="302"/>
      <c r="JJG190" s="302"/>
      <c r="JJH190" s="302"/>
      <c r="JJI190" s="302"/>
      <c r="JJJ190" s="302"/>
      <c r="JJK190" s="302"/>
      <c r="JJL190" s="302"/>
      <c r="JJM190" s="302"/>
      <c r="JJN190" s="302"/>
      <c r="JJO190" s="302"/>
      <c r="JJP190" s="302"/>
      <c r="JJQ190" s="302"/>
      <c r="JJR190" s="302"/>
      <c r="JJS190" s="302"/>
      <c r="JJT190" s="302"/>
      <c r="JJU190" s="302"/>
      <c r="JJV190" s="302"/>
      <c r="JJW190" s="302"/>
      <c r="JJX190" s="302"/>
      <c r="JJY190" s="302"/>
      <c r="JJZ190" s="302"/>
      <c r="JKA190" s="302"/>
      <c r="JKB190" s="302"/>
      <c r="JKC190" s="302"/>
      <c r="JKD190" s="302"/>
      <c r="JKE190" s="302"/>
      <c r="JKF190" s="302"/>
      <c r="JKG190" s="302"/>
      <c r="JKH190" s="302"/>
      <c r="JKI190" s="302"/>
      <c r="JKJ190" s="302"/>
      <c r="JKK190" s="302"/>
      <c r="JKL190" s="302"/>
      <c r="JKM190" s="302"/>
      <c r="JKN190" s="302"/>
      <c r="JKO190" s="302"/>
      <c r="JKP190" s="302"/>
      <c r="JKQ190" s="302"/>
      <c r="JKR190" s="302"/>
      <c r="JKS190" s="302"/>
      <c r="JKT190" s="302"/>
      <c r="JKU190" s="302"/>
      <c r="JKV190" s="302"/>
      <c r="JKW190" s="302"/>
      <c r="JKX190" s="302"/>
      <c r="JKY190" s="302"/>
      <c r="JKZ190" s="302"/>
      <c r="JLA190" s="302"/>
      <c r="JLB190" s="302"/>
      <c r="JLC190" s="302"/>
      <c r="JLD190" s="302"/>
      <c r="JLE190" s="302"/>
      <c r="JLF190" s="302"/>
      <c r="JLG190" s="302"/>
      <c r="JLH190" s="302"/>
      <c r="JLI190" s="302"/>
      <c r="JLJ190" s="302"/>
      <c r="JLK190" s="302"/>
      <c r="JLL190" s="302"/>
      <c r="JLM190" s="302"/>
      <c r="JLN190" s="302"/>
      <c r="JLO190" s="302"/>
      <c r="JLP190" s="302"/>
      <c r="JLQ190" s="302"/>
      <c r="JLR190" s="302"/>
      <c r="JLS190" s="302"/>
      <c r="JLT190" s="302"/>
      <c r="JLU190" s="302"/>
      <c r="JLV190" s="302"/>
      <c r="JLW190" s="302"/>
      <c r="JLX190" s="302"/>
      <c r="JLY190" s="302"/>
      <c r="JLZ190" s="302"/>
      <c r="JMA190" s="302"/>
      <c r="JMB190" s="302"/>
      <c r="JMC190" s="302"/>
      <c r="JMD190" s="302"/>
      <c r="JME190" s="302"/>
      <c r="JMF190" s="302"/>
      <c r="JMG190" s="302"/>
      <c r="JMH190" s="302"/>
      <c r="JMI190" s="302"/>
      <c r="JMJ190" s="302"/>
      <c r="JMK190" s="302"/>
      <c r="JML190" s="302"/>
      <c r="JMM190" s="302"/>
      <c r="JMN190" s="302"/>
      <c r="JMO190" s="302"/>
      <c r="JMP190" s="302"/>
      <c r="JMQ190" s="302"/>
      <c r="JMR190" s="302"/>
      <c r="JMS190" s="302"/>
      <c r="JMT190" s="302"/>
      <c r="JMU190" s="302"/>
      <c r="JMV190" s="302"/>
      <c r="JMW190" s="302"/>
      <c r="JMX190" s="302"/>
      <c r="JMY190" s="302"/>
      <c r="JMZ190" s="302"/>
      <c r="JNA190" s="302"/>
      <c r="JNB190" s="302"/>
      <c r="JNC190" s="302"/>
      <c r="JND190" s="302"/>
      <c r="JNE190" s="302"/>
      <c r="JNF190" s="302"/>
      <c r="JNG190" s="302"/>
      <c r="JNH190" s="302"/>
      <c r="JNI190" s="302"/>
      <c r="JNJ190" s="302"/>
      <c r="JNK190" s="302"/>
      <c r="JNL190" s="302"/>
      <c r="JNM190" s="302"/>
      <c r="JNN190" s="302"/>
      <c r="JNO190" s="302"/>
      <c r="JNP190" s="302"/>
      <c r="JNQ190" s="302"/>
      <c r="JNR190" s="302"/>
      <c r="JNS190" s="302"/>
      <c r="JNT190" s="302"/>
      <c r="JNU190" s="302"/>
      <c r="JNV190" s="302"/>
      <c r="JNW190" s="302"/>
      <c r="JNX190" s="302"/>
      <c r="JNY190" s="302"/>
      <c r="JNZ190" s="302"/>
      <c r="JOA190" s="302"/>
      <c r="JOB190" s="302"/>
      <c r="JOC190" s="302"/>
      <c r="JOD190" s="302"/>
      <c r="JOE190" s="302"/>
      <c r="JOF190" s="302"/>
      <c r="JOG190" s="302"/>
      <c r="JOH190" s="302"/>
      <c r="JOI190" s="302"/>
      <c r="JOJ190" s="302"/>
      <c r="JOK190" s="302"/>
      <c r="JOL190" s="302"/>
      <c r="JOM190" s="302"/>
      <c r="JON190" s="302"/>
      <c r="JOO190" s="302"/>
      <c r="JOP190" s="302"/>
      <c r="JOQ190" s="302"/>
      <c r="JOR190" s="302"/>
      <c r="JOS190" s="302"/>
      <c r="JOT190" s="302"/>
      <c r="JOU190" s="302"/>
      <c r="JOV190" s="302"/>
      <c r="JOW190" s="302"/>
      <c r="JOX190" s="302"/>
      <c r="JOY190" s="302"/>
      <c r="JOZ190" s="302"/>
      <c r="JPA190" s="302"/>
      <c r="JPB190" s="302"/>
      <c r="JPC190" s="302"/>
      <c r="JPD190" s="302"/>
      <c r="JPE190" s="302"/>
      <c r="JPF190" s="302"/>
      <c r="JPG190" s="302"/>
      <c r="JPH190" s="302"/>
      <c r="JPI190" s="302"/>
      <c r="JPJ190" s="302"/>
      <c r="JPK190" s="302"/>
      <c r="JPL190" s="302"/>
      <c r="JPM190" s="302"/>
      <c r="JPN190" s="302"/>
      <c r="JPO190" s="302"/>
      <c r="JPP190" s="302"/>
      <c r="JPQ190" s="302"/>
      <c r="JPR190" s="302"/>
      <c r="JPS190" s="302"/>
      <c r="JPT190" s="302"/>
      <c r="JPU190" s="302"/>
      <c r="JPV190" s="302"/>
      <c r="JPW190" s="302"/>
      <c r="JPX190" s="302"/>
      <c r="JPY190" s="302"/>
      <c r="JPZ190" s="302"/>
      <c r="JQA190" s="302"/>
      <c r="JQB190" s="302"/>
      <c r="JQC190" s="302"/>
      <c r="JQD190" s="302"/>
      <c r="JQE190" s="302"/>
      <c r="JQF190" s="302"/>
      <c r="JQG190" s="302"/>
      <c r="JQH190" s="302"/>
      <c r="JQI190" s="302"/>
      <c r="JQJ190" s="302"/>
      <c r="JQK190" s="302"/>
      <c r="JQL190" s="302"/>
      <c r="JQM190" s="302"/>
      <c r="JQN190" s="302"/>
      <c r="JQO190" s="302"/>
      <c r="JQP190" s="302"/>
      <c r="JQQ190" s="302"/>
      <c r="JQR190" s="302"/>
      <c r="JQS190" s="302"/>
      <c r="JQT190" s="302"/>
      <c r="JQU190" s="302"/>
      <c r="JQV190" s="302"/>
      <c r="JQW190" s="302"/>
      <c r="JQX190" s="302"/>
      <c r="JQY190" s="302"/>
      <c r="JQZ190" s="302"/>
      <c r="JRA190" s="302"/>
      <c r="JRB190" s="302"/>
      <c r="JRC190" s="302"/>
      <c r="JRD190" s="302"/>
      <c r="JRE190" s="302"/>
      <c r="JRF190" s="302"/>
      <c r="JRG190" s="302"/>
      <c r="JRH190" s="302"/>
      <c r="JRI190" s="302"/>
      <c r="JRJ190" s="302"/>
      <c r="JRK190" s="302"/>
      <c r="JRL190" s="302"/>
      <c r="JRM190" s="302"/>
      <c r="JRN190" s="302"/>
      <c r="JRO190" s="302"/>
      <c r="JRP190" s="302"/>
      <c r="JRQ190" s="302"/>
      <c r="JRR190" s="302"/>
      <c r="JRS190" s="302"/>
      <c r="JRT190" s="302"/>
      <c r="JRU190" s="302"/>
      <c r="JRV190" s="302"/>
      <c r="JRW190" s="302"/>
      <c r="JRX190" s="302"/>
      <c r="JRY190" s="302"/>
      <c r="JRZ190" s="302"/>
      <c r="JSA190" s="302"/>
      <c r="JSB190" s="302"/>
      <c r="JSC190" s="302"/>
      <c r="JSD190" s="302"/>
      <c r="JSE190" s="302"/>
      <c r="JSF190" s="302"/>
      <c r="JSG190" s="302"/>
      <c r="JSH190" s="302"/>
      <c r="JSI190" s="302"/>
      <c r="JSJ190" s="302"/>
      <c r="JSK190" s="302"/>
      <c r="JSL190" s="302"/>
      <c r="JSM190" s="302"/>
      <c r="JSN190" s="302"/>
      <c r="JSO190" s="302"/>
      <c r="JSP190" s="302"/>
      <c r="JSQ190" s="302"/>
      <c r="JSR190" s="302"/>
      <c r="JSS190" s="302"/>
      <c r="JST190" s="302"/>
      <c r="JSU190" s="302"/>
      <c r="JSV190" s="302"/>
      <c r="JSW190" s="302"/>
      <c r="JSX190" s="302"/>
      <c r="JSY190" s="302"/>
      <c r="JSZ190" s="302"/>
      <c r="JTA190" s="302"/>
      <c r="JTB190" s="302"/>
      <c r="JTC190" s="302"/>
      <c r="JTD190" s="302"/>
      <c r="JTE190" s="302"/>
      <c r="JTF190" s="302"/>
      <c r="JTG190" s="302"/>
      <c r="JTH190" s="302"/>
      <c r="JTI190" s="302"/>
      <c r="JTJ190" s="302"/>
      <c r="JTK190" s="302"/>
      <c r="JTL190" s="302"/>
      <c r="JTM190" s="302"/>
      <c r="JTN190" s="302"/>
      <c r="JTO190" s="302"/>
      <c r="JTP190" s="302"/>
      <c r="JTQ190" s="302"/>
      <c r="JTR190" s="302"/>
      <c r="JTS190" s="302"/>
      <c r="JTT190" s="302"/>
      <c r="JTU190" s="302"/>
      <c r="JTV190" s="302"/>
      <c r="JTW190" s="302"/>
      <c r="JTX190" s="302"/>
      <c r="JTY190" s="302"/>
      <c r="JTZ190" s="302"/>
      <c r="JUA190" s="302"/>
      <c r="JUB190" s="302"/>
      <c r="JUC190" s="302"/>
      <c r="JUD190" s="302"/>
      <c r="JUE190" s="302"/>
      <c r="JUF190" s="302"/>
      <c r="JUG190" s="302"/>
      <c r="JUH190" s="302"/>
      <c r="JUI190" s="302"/>
      <c r="JUJ190" s="302"/>
      <c r="JUK190" s="302"/>
      <c r="JUL190" s="302"/>
      <c r="JUM190" s="302"/>
      <c r="JUN190" s="302"/>
      <c r="JUO190" s="302"/>
      <c r="JUP190" s="302"/>
      <c r="JUQ190" s="302"/>
      <c r="JUR190" s="302"/>
      <c r="JUS190" s="302"/>
      <c r="JUT190" s="302"/>
      <c r="JUU190" s="302"/>
      <c r="JUV190" s="302"/>
      <c r="JUW190" s="302"/>
      <c r="JUX190" s="302"/>
      <c r="JUY190" s="302"/>
      <c r="JUZ190" s="302"/>
      <c r="JVA190" s="302"/>
      <c r="JVB190" s="302"/>
      <c r="JVC190" s="302"/>
      <c r="JVD190" s="302"/>
      <c r="JVE190" s="302"/>
      <c r="JVF190" s="302"/>
      <c r="JVG190" s="302"/>
      <c r="JVH190" s="302"/>
      <c r="JVI190" s="302"/>
      <c r="JVJ190" s="302"/>
      <c r="JVK190" s="302"/>
      <c r="JVL190" s="302"/>
      <c r="JVM190" s="302"/>
      <c r="JVN190" s="302"/>
      <c r="JVO190" s="302"/>
      <c r="JVP190" s="302"/>
      <c r="JVQ190" s="302"/>
      <c r="JVR190" s="302"/>
      <c r="JVS190" s="302"/>
      <c r="JVT190" s="302"/>
      <c r="JVU190" s="302"/>
      <c r="JVV190" s="302"/>
      <c r="JVW190" s="302"/>
      <c r="JVX190" s="302"/>
      <c r="JVY190" s="302"/>
      <c r="JVZ190" s="302"/>
      <c r="JWA190" s="302"/>
      <c r="JWB190" s="302"/>
      <c r="JWC190" s="302"/>
      <c r="JWD190" s="302"/>
      <c r="JWE190" s="302"/>
      <c r="JWF190" s="302"/>
      <c r="JWG190" s="302"/>
      <c r="JWH190" s="302"/>
      <c r="JWI190" s="302"/>
      <c r="JWJ190" s="302"/>
      <c r="JWK190" s="302"/>
      <c r="JWL190" s="302"/>
      <c r="JWM190" s="302"/>
      <c r="JWN190" s="302"/>
      <c r="JWO190" s="302"/>
      <c r="JWP190" s="302"/>
      <c r="JWQ190" s="302"/>
      <c r="JWR190" s="302"/>
      <c r="JWS190" s="302"/>
      <c r="JWT190" s="302"/>
      <c r="JWU190" s="302"/>
      <c r="JWV190" s="302"/>
      <c r="JWW190" s="302"/>
      <c r="JWX190" s="302"/>
      <c r="JWY190" s="302"/>
      <c r="JWZ190" s="302"/>
      <c r="JXA190" s="302"/>
      <c r="JXB190" s="302"/>
      <c r="JXC190" s="302"/>
      <c r="JXD190" s="302"/>
      <c r="JXE190" s="302"/>
      <c r="JXF190" s="302"/>
      <c r="JXG190" s="302"/>
      <c r="JXH190" s="302"/>
      <c r="JXI190" s="302"/>
      <c r="JXJ190" s="302"/>
      <c r="JXK190" s="302"/>
      <c r="JXL190" s="302"/>
      <c r="JXM190" s="302"/>
      <c r="JXN190" s="302"/>
      <c r="JXO190" s="302"/>
      <c r="JXP190" s="302"/>
      <c r="JXQ190" s="302"/>
      <c r="JXR190" s="302"/>
      <c r="JXS190" s="302"/>
      <c r="JXT190" s="302"/>
      <c r="JXU190" s="302"/>
      <c r="JXV190" s="302"/>
      <c r="JXW190" s="302"/>
      <c r="JXX190" s="302"/>
      <c r="JXY190" s="302"/>
      <c r="JXZ190" s="302"/>
      <c r="JYA190" s="302"/>
      <c r="JYB190" s="302"/>
      <c r="JYC190" s="302"/>
      <c r="JYD190" s="302"/>
      <c r="JYE190" s="302"/>
      <c r="JYF190" s="302"/>
      <c r="JYG190" s="302"/>
      <c r="JYH190" s="302"/>
      <c r="JYI190" s="302"/>
      <c r="JYJ190" s="302"/>
      <c r="JYK190" s="302"/>
      <c r="JYL190" s="302"/>
      <c r="JYM190" s="302"/>
      <c r="JYN190" s="302"/>
      <c r="JYO190" s="302"/>
      <c r="JYP190" s="302"/>
      <c r="JYQ190" s="302"/>
      <c r="JYR190" s="302"/>
      <c r="JYS190" s="302"/>
      <c r="JYT190" s="302"/>
      <c r="JYU190" s="302"/>
      <c r="JYV190" s="302"/>
      <c r="JYW190" s="302"/>
      <c r="JYX190" s="302"/>
      <c r="JYY190" s="302"/>
      <c r="JYZ190" s="302"/>
      <c r="JZA190" s="302"/>
      <c r="JZB190" s="302"/>
      <c r="JZC190" s="302"/>
      <c r="JZD190" s="302"/>
      <c r="JZE190" s="302"/>
      <c r="JZF190" s="302"/>
      <c r="JZG190" s="302"/>
      <c r="JZH190" s="302"/>
      <c r="JZI190" s="302"/>
      <c r="JZJ190" s="302"/>
      <c r="JZK190" s="302"/>
      <c r="JZL190" s="302"/>
      <c r="JZM190" s="302"/>
      <c r="JZN190" s="302"/>
      <c r="JZO190" s="302"/>
      <c r="JZP190" s="302"/>
      <c r="JZQ190" s="302"/>
      <c r="JZR190" s="302"/>
      <c r="JZS190" s="302"/>
      <c r="JZT190" s="302"/>
      <c r="JZU190" s="302"/>
      <c r="JZV190" s="302"/>
      <c r="JZW190" s="302"/>
      <c r="JZX190" s="302"/>
      <c r="JZY190" s="302"/>
      <c r="JZZ190" s="302"/>
      <c r="KAA190" s="302"/>
      <c r="KAB190" s="302"/>
      <c r="KAC190" s="302"/>
      <c r="KAD190" s="302"/>
      <c r="KAE190" s="302"/>
      <c r="KAF190" s="302"/>
      <c r="KAG190" s="302"/>
      <c r="KAH190" s="302"/>
      <c r="KAI190" s="302"/>
      <c r="KAJ190" s="302"/>
      <c r="KAK190" s="302"/>
      <c r="KAL190" s="302"/>
      <c r="KAM190" s="302"/>
      <c r="KAN190" s="302"/>
      <c r="KAO190" s="302"/>
      <c r="KAP190" s="302"/>
      <c r="KAQ190" s="302"/>
      <c r="KAR190" s="302"/>
      <c r="KAS190" s="302"/>
      <c r="KAT190" s="302"/>
      <c r="KAU190" s="302"/>
      <c r="KAV190" s="302"/>
      <c r="KAW190" s="302"/>
      <c r="KAX190" s="302"/>
      <c r="KAY190" s="302"/>
      <c r="KAZ190" s="302"/>
      <c r="KBA190" s="302"/>
      <c r="KBB190" s="302"/>
      <c r="KBC190" s="302"/>
      <c r="KBD190" s="302"/>
      <c r="KBE190" s="302"/>
      <c r="KBF190" s="302"/>
      <c r="KBG190" s="302"/>
      <c r="KBH190" s="302"/>
      <c r="KBI190" s="302"/>
      <c r="KBJ190" s="302"/>
      <c r="KBK190" s="302"/>
      <c r="KBL190" s="302"/>
      <c r="KBM190" s="302"/>
      <c r="KBN190" s="302"/>
      <c r="KBO190" s="302"/>
      <c r="KBP190" s="302"/>
      <c r="KBQ190" s="302"/>
      <c r="KBR190" s="302"/>
      <c r="KBS190" s="302"/>
      <c r="KBT190" s="302"/>
      <c r="KBU190" s="302"/>
      <c r="KBV190" s="302"/>
      <c r="KBW190" s="302"/>
      <c r="KBX190" s="302"/>
      <c r="KBY190" s="302"/>
      <c r="KBZ190" s="302"/>
      <c r="KCA190" s="302"/>
      <c r="KCB190" s="302"/>
      <c r="KCC190" s="302"/>
      <c r="KCD190" s="302"/>
      <c r="KCE190" s="302"/>
      <c r="KCF190" s="302"/>
      <c r="KCG190" s="302"/>
      <c r="KCH190" s="302"/>
      <c r="KCI190" s="302"/>
      <c r="KCJ190" s="302"/>
      <c r="KCK190" s="302"/>
      <c r="KCL190" s="302"/>
      <c r="KCM190" s="302"/>
      <c r="KCN190" s="302"/>
      <c r="KCO190" s="302"/>
      <c r="KCP190" s="302"/>
      <c r="KCQ190" s="302"/>
      <c r="KCR190" s="302"/>
      <c r="KCS190" s="302"/>
      <c r="KCT190" s="302"/>
      <c r="KCU190" s="302"/>
      <c r="KCV190" s="302"/>
      <c r="KCW190" s="302"/>
      <c r="KCX190" s="302"/>
      <c r="KCY190" s="302"/>
      <c r="KCZ190" s="302"/>
      <c r="KDA190" s="302"/>
      <c r="KDB190" s="302"/>
      <c r="KDC190" s="302"/>
      <c r="KDD190" s="302"/>
      <c r="KDE190" s="302"/>
      <c r="KDF190" s="302"/>
      <c r="KDG190" s="302"/>
      <c r="KDH190" s="302"/>
      <c r="KDI190" s="302"/>
      <c r="KDJ190" s="302"/>
      <c r="KDK190" s="302"/>
      <c r="KDL190" s="302"/>
      <c r="KDM190" s="302"/>
      <c r="KDN190" s="302"/>
      <c r="KDO190" s="302"/>
      <c r="KDP190" s="302"/>
      <c r="KDQ190" s="302"/>
      <c r="KDR190" s="302"/>
      <c r="KDS190" s="302"/>
      <c r="KDT190" s="302"/>
      <c r="KDU190" s="302"/>
      <c r="KDV190" s="302"/>
      <c r="KDW190" s="302"/>
      <c r="KDX190" s="302"/>
      <c r="KDY190" s="302"/>
      <c r="KDZ190" s="302"/>
      <c r="KEA190" s="302"/>
      <c r="KEB190" s="302"/>
      <c r="KEC190" s="302"/>
      <c r="KED190" s="302"/>
      <c r="KEE190" s="302"/>
      <c r="KEF190" s="302"/>
      <c r="KEG190" s="302"/>
      <c r="KEH190" s="302"/>
      <c r="KEI190" s="302"/>
      <c r="KEJ190" s="302"/>
      <c r="KEK190" s="302"/>
      <c r="KEL190" s="302"/>
      <c r="KEM190" s="302"/>
      <c r="KEN190" s="302"/>
      <c r="KEO190" s="302"/>
      <c r="KEP190" s="302"/>
      <c r="KEQ190" s="302"/>
      <c r="KER190" s="302"/>
      <c r="KES190" s="302"/>
      <c r="KET190" s="302"/>
      <c r="KEU190" s="302"/>
      <c r="KEV190" s="302"/>
      <c r="KEW190" s="302"/>
      <c r="KEX190" s="302"/>
      <c r="KEY190" s="302"/>
      <c r="KEZ190" s="302"/>
      <c r="KFA190" s="302"/>
      <c r="KFB190" s="302"/>
      <c r="KFC190" s="302"/>
      <c r="KFD190" s="302"/>
      <c r="KFE190" s="302"/>
      <c r="KFF190" s="302"/>
      <c r="KFG190" s="302"/>
      <c r="KFH190" s="302"/>
      <c r="KFI190" s="302"/>
      <c r="KFJ190" s="302"/>
      <c r="KFK190" s="302"/>
      <c r="KFL190" s="302"/>
      <c r="KFM190" s="302"/>
      <c r="KFN190" s="302"/>
      <c r="KFO190" s="302"/>
      <c r="KFP190" s="302"/>
      <c r="KFQ190" s="302"/>
      <c r="KFR190" s="302"/>
      <c r="KFS190" s="302"/>
      <c r="KFT190" s="302"/>
      <c r="KFU190" s="302"/>
      <c r="KFV190" s="302"/>
      <c r="KFW190" s="302"/>
      <c r="KFX190" s="302"/>
      <c r="KFY190" s="302"/>
      <c r="KFZ190" s="302"/>
      <c r="KGA190" s="302"/>
      <c r="KGB190" s="302"/>
      <c r="KGC190" s="302"/>
      <c r="KGD190" s="302"/>
      <c r="KGE190" s="302"/>
      <c r="KGF190" s="302"/>
      <c r="KGG190" s="302"/>
      <c r="KGH190" s="302"/>
      <c r="KGI190" s="302"/>
      <c r="KGJ190" s="302"/>
      <c r="KGK190" s="302"/>
      <c r="KGL190" s="302"/>
      <c r="KGM190" s="302"/>
      <c r="KGN190" s="302"/>
      <c r="KGO190" s="302"/>
      <c r="KGP190" s="302"/>
      <c r="KGQ190" s="302"/>
      <c r="KGR190" s="302"/>
      <c r="KGS190" s="302"/>
      <c r="KGT190" s="302"/>
      <c r="KGU190" s="302"/>
      <c r="KGV190" s="302"/>
      <c r="KGW190" s="302"/>
      <c r="KGX190" s="302"/>
      <c r="KGY190" s="302"/>
      <c r="KGZ190" s="302"/>
      <c r="KHA190" s="302"/>
      <c r="KHB190" s="302"/>
      <c r="KHC190" s="302"/>
      <c r="KHD190" s="302"/>
      <c r="KHE190" s="302"/>
      <c r="KHF190" s="302"/>
      <c r="KHG190" s="302"/>
      <c r="KHH190" s="302"/>
      <c r="KHI190" s="302"/>
      <c r="KHJ190" s="302"/>
      <c r="KHK190" s="302"/>
      <c r="KHL190" s="302"/>
      <c r="KHM190" s="302"/>
      <c r="KHN190" s="302"/>
      <c r="KHO190" s="302"/>
      <c r="KHP190" s="302"/>
      <c r="KHQ190" s="302"/>
      <c r="KHR190" s="302"/>
      <c r="KHS190" s="302"/>
      <c r="KHT190" s="302"/>
      <c r="KHU190" s="302"/>
      <c r="KHV190" s="302"/>
      <c r="KHW190" s="302"/>
      <c r="KHX190" s="302"/>
      <c r="KHY190" s="302"/>
      <c r="KHZ190" s="302"/>
      <c r="KIA190" s="302"/>
      <c r="KIB190" s="302"/>
      <c r="KIC190" s="302"/>
      <c r="KID190" s="302"/>
      <c r="KIE190" s="302"/>
      <c r="KIF190" s="302"/>
      <c r="KIG190" s="302"/>
      <c r="KIH190" s="302"/>
      <c r="KII190" s="302"/>
      <c r="KIJ190" s="302"/>
      <c r="KIK190" s="302"/>
      <c r="KIL190" s="302"/>
      <c r="KIM190" s="302"/>
      <c r="KIN190" s="302"/>
      <c r="KIO190" s="302"/>
      <c r="KIP190" s="302"/>
      <c r="KIQ190" s="302"/>
      <c r="KIR190" s="302"/>
      <c r="KIS190" s="302"/>
      <c r="KIT190" s="302"/>
      <c r="KIU190" s="302"/>
      <c r="KIV190" s="302"/>
      <c r="KIW190" s="302"/>
      <c r="KIX190" s="302"/>
      <c r="KIY190" s="302"/>
      <c r="KIZ190" s="302"/>
      <c r="KJA190" s="302"/>
      <c r="KJB190" s="302"/>
      <c r="KJC190" s="302"/>
      <c r="KJD190" s="302"/>
      <c r="KJE190" s="302"/>
      <c r="KJF190" s="302"/>
      <c r="KJG190" s="302"/>
      <c r="KJH190" s="302"/>
      <c r="KJI190" s="302"/>
      <c r="KJJ190" s="302"/>
      <c r="KJK190" s="302"/>
      <c r="KJL190" s="302"/>
      <c r="KJM190" s="302"/>
      <c r="KJN190" s="302"/>
      <c r="KJO190" s="302"/>
      <c r="KJP190" s="302"/>
      <c r="KJQ190" s="302"/>
      <c r="KJR190" s="302"/>
      <c r="KJS190" s="302"/>
      <c r="KJT190" s="302"/>
      <c r="KJU190" s="302"/>
      <c r="KJV190" s="302"/>
      <c r="KJW190" s="302"/>
      <c r="KJX190" s="302"/>
      <c r="KJY190" s="302"/>
      <c r="KJZ190" s="302"/>
      <c r="KKA190" s="302"/>
      <c r="KKB190" s="302"/>
      <c r="KKC190" s="302"/>
      <c r="KKD190" s="302"/>
      <c r="KKE190" s="302"/>
      <c r="KKF190" s="302"/>
      <c r="KKG190" s="302"/>
      <c r="KKH190" s="302"/>
      <c r="KKI190" s="302"/>
      <c r="KKJ190" s="302"/>
      <c r="KKK190" s="302"/>
      <c r="KKL190" s="302"/>
      <c r="KKM190" s="302"/>
      <c r="KKN190" s="302"/>
      <c r="KKO190" s="302"/>
      <c r="KKP190" s="302"/>
      <c r="KKQ190" s="302"/>
      <c r="KKR190" s="302"/>
      <c r="KKS190" s="302"/>
      <c r="KKT190" s="302"/>
      <c r="KKU190" s="302"/>
      <c r="KKV190" s="302"/>
      <c r="KKW190" s="302"/>
      <c r="KKX190" s="302"/>
      <c r="KKY190" s="302"/>
      <c r="KKZ190" s="302"/>
      <c r="KLA190" s="302"/>
      <c r="KLB190" s="302"/>
      <c r="KLC190" s="302"/>
      <c r="KLD190" s="302"/>
      <c r="KLE190" s="302"/>
      <c r="KLF190" s="302"/>
      <c r="KLG190" s="302"/>
      <c r="KLH190" s="302"/>
      <c r="KLI190" s="302"/>
      <c r="KLJ190" s="302"/>
      <c r="KLK190" s="302"/>
      <c r="KLL190" s="302"/>
      <c r="KLM190" s="302"/>
      <c r="KLN190" s="302"/>
      <c r="KLO190" s="302"/>
      <c r="KLP190" s="302"/>
      <c r="KLQ190" s="302"/>
      <c r="KLR190" s="302"/>
      <c r="KLS190" s="302"/>
      <c r="KLT190" s="302"/>
      <c r="KLU190" s="302"/>
      <c r="KLV190" s="302"/>
      <c r="KLW190" s="302"/>
      <c r="KLX190" s="302"/>
      <c r="KLY190" s="302"/>
      <c r="KLZ190" s="302"/>
      <c r="KMA190" s="302"/>
      <c r="KMB190" s="302"/>
      <c r="KMC190" s="302"/>
      <c r="KMD190" s="302"/>
      <c r="KME190" s="302"/>
      <c r="KMF190" s="302"/>
      <c r="KMG190" s="302"/>
      <c r="KMH190" s="302"/>
      <c r="KMI190" s="302"/>
      <c r="KMJ190" s="302"/>
      <c r="KMK190" s="302"/>
      <c r="KML190" s="302"/>
      <c r="KMM190" s="302"/>
      <c r="KMN190" s="302"/>
      <c r="KMO190" s="302"/>
      <c r="KMP190" s="302"/>
      <c r="KMQ190" s="302"/>
      <c r="KMR190" s="302"/>
      <c r="KMS190" s="302"/>
      <c r="KMT190" s="302"/>
      <c r="KMU190" s="302"/>
      <c r="KMV190" s="302"/>
      <c r="KMW190" s="302"/>
      <c r="KMX190" s="302"/>
      <c r="KMY190" s="302"/>
      <c r="KMZ190" s="302"/>
      <c r="KNA190" s="302"/>
      <c r="KNB190" s="302"/>
      <c r="KNC190" s="302"/>
      <c r="KND190" s="302"/>
      <c r="KNE190" s="302"/>
      <c r="KNF190" s="302"/>
      <c r="KNG190" s="302"/>
      <c r="KNH190" s="302"/>
      <c r="KNI190" s="302"/>
      <c r="KNJ190" s="302"/>
      <c r="KNK190" s="302"/>
      <c r="KNL190" s="302"/>
      <c r="KNM190" s="302"/>
      <c r="KNN190" s="302"/>
      <c r="KNO190" s="302"/>
      <c r="KNP190" s="302"/>
      <c r="KNQ190" s="302"/>
      <c r="KNR190" s="302"/>
      <c r="KNS190" s="302"/>
      <c r="KNT190" s="302"/>
      <c r="KNU190" s="302"/>
      <c r="KNV190" s="302"/>
      <c r="KNW190" s="302"/>
      <c r="KNX190" s="302"/>
      <c r="KNY190" s="302"/>
      <c r="KNZ190" s="302"/>
      <c r="KOA190" s="302"/>
      <c r="KOB190" s="302"/>
      <c r="KOC190" s="302"/>
      <c r="KOD190" s="302"/>
      <c r="KOE190" s="302"/>
      <c r="KOF190" s="302"/>
      <c r="KOG190" s="302"/>
      <c r="KOH190" s="302"/>
      <c r="KOI190" s="302"/>
      <c r="KOJ190" s="302"/>
      <c r="KOK190" s="302"/>
      <c r="KOL190" s="302"/>
      <c r="KOM190" s="302"/>
      <c r="KON190" s="302"/>
      <c r="KOO190" s="302"/>
      <c r="KOP190" s="302"/>
      <c r="KOQ190" s="302"/>
      <c r="KOR190" s="302"/>
      <c r="KOS190" s="302"/>
      <c r="KOT190" s="302"/>
      <c r="KOU190" s="302"/>
      <c r="KOV190" s="302"/>
      <c r="KOW190" s="302"/>
      <c r="KOX190" s="302"/>
      <c r="KOY190" s="302"/>
      <c r="KOZ190" s="302"/>
      <c r="KPA190" s="302"/>
      <c r="KPB190" s="302"/>
      <c r="KPC190" s="302"/>
      <c r="KPD190" s="302"/>
      <c r="KPE190" s="302"/>
      <c r="KPF190" s="302"/>
      <c r="KPG190" s="302"/>
      <c r="KPH190" s="302"/>
      <c r="KPI190" s="302"/>
      <c r="KPJ190" s="302"/>
      <c r="KPK190" s="302"/>
      <c r="KPL190" s="302"/>
      <c r="KPM190" s="302"/>
      <c r="KPN190" s="302"/>
      <c r="KPO190" s="302"/>
      <c r="KPP190" s="302"/>
      <c r="KPQ190" s="302"/>
      <c r="KPR190" s="302"/>
      <c r="KPS190" s="302"/>
      <c r="KPT190" s="302"/>
      <c r="KPU190" s="302"/>
      <c r="KPV190" s="302"/>
      <c r="KPW190" s="302"/>
      <c r="KPX190" s="302"/>
      <c r="KPY190" s="302"/>
      <c r="KPZ190" s="302"/>
      <c r="KQA190" s="302"/>
      <c r="KQB190" s="302"/>
      <c r="KQC190" s="302"/>
      <c r="KQD190" s="302"/>
      <c r="KQE190" s="302"/>
      <c r="KQF190" s="302"/>
      <c r="KQG190" s="302"/>
      <c r="KQH190" s="302"/>
      <c r="KQI190" s="302"/>
      <c r="KQJ190" s="302"/>
      <c r="KQK190" s="302"/>
      <c r="KQL190" s="302"/>
      <c r="KQM190" s="302"/>
      <c r="KQN190" s="302"/>
      <c r="KQO190" s="302"/>
      <c r="KQP190" s="302"/>
      <c r="KQQ190" s="302"/>
      <c r="KQR190" s="302"/>
      <c r="KQS190" s="302"/>
      <c r="KQT190" s="302"/>
      <c r="KQU190" s="302"/>
      <c r="KQV190" s="302"/>
      <c r="KQW190" s="302"/>
      <c r="KQX190" s="302"/>
      <c r="KQY190" s="302"/>
      <c r="KQZ190" s="302"/>
      <c r="KRA190" s="302"/>
      <c r="KRB190" s="302"/>
      <c r="KRC190" s="302"/>
      <c r="KRD190" s="302"/>
      <c r="KRE190" s="302"/>
      <c r="KRF190" s="302"/>
      <c r="KRG190" s="302"/>
      <c r="KRH190" s="302"/>
      <c r="KRI190" s="302"/>
      <c r="KRJ190" s="302"/>
      <c r="KRK190" s="302"/>
      <c r="KRL190" s="302"/>
      <c r="KRM190" s="302"/>
      <c r="KRN190" s="302"/>
      <c r="KRO190" s="302"/>
      <c r="KRP190" s="302"/>
      <c r="KRQ190" s="302"/>
      <c r="KRR190" s="302"/>
      <c r="KRS190" s="302"/>
      <c r="KRT190" s="302"/>
      <c r="KRU190" s="302"/>
      <c r="KRV190" s="302"/>
      <c r="KRW190" s="302"/>
      <c r="KRX190" s="302"/>
      <c r="KRY190" s="302"/>
      <c r="KRZ190" s="302"/>
      <c r="KSA190" s="302"/>
      <c r="KSB190" s="302"/>
      <c r="KSC190" s="302"/>
      <c r="KSD190" s="302"/>
      <c r="KSE190" s="302"/>
      <c r="KSF190" s="302"/>
      <c r="KSG190" s="302"/>
      <c r="KSH190" s="302"/>
      <c r="KSI190" s="302"/>
      <c r="KSJ190" s="302"/>
      <c r="KSK190" s="302"/>
      <c r="KSL190" s="302"/>
      <c r="KSM190" s="302"/>
      <c r="KSN190" s="302"/>
      <c r="KSO190" s="302"/>
      <c r="KSP190" s="302"/>
      <c r="KSQ190" s="302"/>
      <c r="KSR190" s="302"/>
      <c r="KSS190" s="302"/>
      <c r="KST190" s="302"/>
      <c r="KSU190" s="302"/>
      <c r="KSV190" s="302"/>
      <c r="KSW190" s="302"/>
      <c r="KSX190" s="302"/>
      <c r="KSY190" s="302"/>
      <c r="KSZ190" s="302"/>
      <c r="KTA190" s="302"/>
      <c r="KTB190" s="302"/>
      <c r="KTC190" s="302"/>
      <c r="KTD190" s="302"/>
      <c r="KTE190" s="302"/>
      <c r="KTF190" s="302"/>
      <c r="KTG190" s="302"/>
      <c r="KTH190" s="302"/>
      <c r="KTI190" s="302"/>
      <c r="KTJ190" s="302"/>
      <c r="KTK190" s="302"/>
      <c r="KTL190" s="302"/>
      <c r="KTM190" s="302"/>
      <c r="KTN190" s="302"/>
      <c r="KTO190" s="302"/>
      <c r="KTP190" s="302"/>
      <c r="KTQ190" s="302"/>
      <c r="KTR190" s="302"/>
      <c r="KTS190" s="302"/>
      <c r="KTT190" s="302"/>
      <c r="KTU190" s="302"/>
      <c r="KTV190" s="302"/>
      <c r="KTW190" s="302"/>
      <c r="KTX190" s="302"/>
      <c r="KTY190" s="302"/>
      <c r="KTZ190" s="302"/>
      <c r="KUA190" s="302"/>
      <c r="KUB190" s="302"/>
      <c r="KUC190" s="302"/>
      <c r="KUD190" s="302"/>
      <c r="KUE190" s="302"/>
      <c r="KUF190" s="302"/>
      <c r="KUG190" s="302"/>
      <c r="KUH190" s="302"/>
      <c r="KUI190" s="302"/>
      <c r="KUJ190" s="302"/>
      <c r="KUK190" s="302"/>
      <c r="KUL190" s="302"/>
      <c r="KUM190" s="302"/>
      <c r="KUN190" s="302"/>
      <c r="KUO190" s="302"/>
      <c r="KUP190" s="302"/>
      <c r="KUQ190" s="302"/>
      <c r="KUR190" s="302"/>
      <c r="KUS190" s="302"/>
      <c r="KUT190" s="302"/>
      <c r="KUU190" s="302"/>
      <c r="KUV190" s="302"/>
      <c r="KUW190" s="302"/>
      <c r="KUX190" s="302"/>
      <c r="KUY190" s="302"/>
      <c r="KUZ190" s="302"/>
      <c r="KVA190" s="302"/>
      <c r="KVB190" s="302"/>
      <c r="KVC190" s="302"/>
      <c r="KVD190" s="302"/>
      <c r="KVE190" s="302"/>
      <c r="KVF190" s="302"/>
      <c r="KVG190" s="302"/>
      <c r="KVH190" s="302"/>
      <c r="KVI190" s="302"/>
      <c r="KVJ190" s="302"/>
      <c r="KVK190" s="302"/>
      <c r="KVL190" s="302"/>
      <c r="KVM190" s="302"/>
      <c r="KVN190" s="302"/>
      <c r="KVO190" s="302"/>
      <c r="KVP190" s="302"/>
      <c r="KVQ190" s="302"/>
      <c r="KVR190" s="302"/>
      <c r="KVS190" s="302"/>
      <c r="KVT190" s="302"/>
      <c r="KVU190" s="302"/>
      <c r="KVV190" s="302"/>
      <c r="KVW190" s="302"/>
      <c r="KVX190" s="302"/>
      <c r="KVY190" s="302"/>
      <c r="KVZ190" s="302"/>
      <c r="KWA190" s="302"/>
      <c r="KWB190" s="302"/>
      <c r="KWC190" s="302"/>
      <c r="KWD190" s="302"/>
      <c r="KWE190" s="302"/>
      <c r="KWF190" s="302"/>
      <c r="KWG190" s="302"/>
      <c r="KWH190" s="302"/>
      <c r="KWI190" s="302"/>
      <c r="KWJ190" s="302"/>
      <c r="KWK190" s="302"/>
      <c r="KWL190" s="302"/>
      <c r="KWM190" s="302"/>
      <c r="KWN190" s="302"/>
      <c r="KWO190" s="302"/>
      <c r="KWP190" s="302"/>
      <c r="KWQ190" s="302"/>
      <c r="KWR190" s="302"/>
      <c r="KWS190" s="302"/>
      <c r="KWT190" s="302"/>
      <c r="KWU190" s="302"/>
      <c r="KWV190" s="302"/>
      <c r="KWW190" s="302"/>
      <c r="KWX190" s="302"/>
      <c r="KWY190" s="302"/>
      <c r="KWZ190" s="302"/>
      <c r="KXA190" s="302"/>
      <c r="KXB190" s="302"/>
      <c r="KXC190" s="302"/>
      <c r="KXD190" s="302"/>
      <c r="KXE190" s="302"/>
      <c r="KXF190" s="302"/>
      <c r="KXG190" s="302"/>
      <c r="KXH190" s="302"/>
      <c r="KXI190" s="302"/>
      <c r="KXJ190" s="302"/>
      <c r="KXK190" s="302"/>
      <c r="KXL190" s="302"/>
      <c r="KXM190" s="302"/>
      <c r="KXN190" s="302"/>
      <c r="KXO190" s="302"/>
      <c r="KXP190" s="302"/>
      <c r="KXQ190" s="302"/>
      <c r="KXR190" s="302"/>
      <c r="KXS190" s="302"/>
      <c r="KXT190" s="302"/>
      <c r="KXU190" s="302"/>
      <c r="KXV190" s="302"/>
      <c r="KXW190" s="302"/>
      <c r="KXX190" s="302"/>
      <c r="KXY190" s="302"/>
      <c r="KXZ190" s="302"/>
      <c r="KYA190" s="302"/>
      <c r="KYB190" s="302"/>
      <c r="KYC190" s="302"/>
      <c r="KYD190" s="302"/>
      <c r="KYE190" s="302"/>
      <c r="KYF190" s="302"/>
      <c r="KYG190" s="302"/>
      <c r="KYH190" s="302"/>
      <c r="KYI190" s="302"/>
      <c r="KYJ190" s="302"/>
      <c r="KYK190" s="302"/>
      <c r="KYL190" s="302"/>
      <c r="KYM190" s="302"/>
      <c r="KYN190" s="302"/>
      <c r="KYO190" s="302"/>
      <c r="KYP190" s="302"/>
      <c r="KYQ190" s="302"/>
      <c r="KYR190" s="302"/>
      <c r="KYS190" s="302"/>
      <c r="KYT190" s="302"/>
      <c r="KYU190" s="302"/>
      <c r="KYV190" s="302"/>
      <c r="KYW190" s="302"/>
      <c r="KYX190" s="302"/>
      <c r="KYY190" s="302"/>
      <c r="KYZ190" s="302"/>
      <c r="KZA190" s="302"/>
      <c r="KZB190" s="302"/>
      <c r="KZC190" s="302"/>
      <c r="KZD190" s="302"/>
      <c r="KZE190" s="302"/>
      <c r="KZF190" s="302"/>
      <c r="KZG190" s="302"/>
      <c r="KZH190" s="302"/>
      <c r="KZI190" s="302"/>
      <c r="KZJ190" s="302"/>
      <c r="KZK190" s="302"/>
      <c r="KZL190" s="302"/>
      <c r="KZM190" s="302"/>
      <c r="KZN190" s="302"/>
      <c r="KZO190" s="302"/>
      <c r="KZP190" s="302"/>
      <c r="KZQ190" s="302"/>
      <c r="KZR190" s="302"/>
      <c r="KZS190" s="302"/>
      <c r="KZT190" s="302"/>
      <c r="KZU190" s="302"/>
      <c r="KZV190" s="302"/>
      <c r="KZW190" s="302"/>
      <c r="KZX190" s="302"/>
      <c r="KZY190" s="302"/>
      <c r="KZZ190" s="302"/>
      <c r="LAA190" s="302"/>
      <c r="LAB190" s="302"/>
      <c r="LAC190" s="302"/>
      <c r="LAD190" s="302"/>
      <c r="LAE190" s="302"/>
      <c r="LAF190" s="302"/>
      <c r="LAG190" s="302"/>
      <c r="LAH190" s="302"/>
      <c r="LAI190" s="302"/>
      <c r="LAJ190" s="302"/>
      <c r="LAK190" s="302"/>
      <c r="LAL190" s="302"/>
      <c r="LAM190" s="302"/>
      <c r="LAN190" s="302"/>
      <c r="LAO190" s="302"/>
      <c r="LAP190" s="302"/>
      <c r="LAQ190" s="302"/>
      <c r="LAR190" s="302"/>
      <c r="LAS190" s="302"/>
      <c r="LAT190" s="302"/>
      <c r="LAU190" s="302"/>
      <c r="LAV190" s="302"/>
      <c r="LAW190" s="302"/>
      <c r="LAX190" s="302"/>
      <c r="LAY190" s="302"/>
      <c r="LAZ190" s="302"/>
      <c r="LBA190" s="302"/>
      <c r="LBB190" s="302"/>
      <c r="LBC190" s="302"/>
      <c r="LBD190" s="302"/>
      <c r="LBE190" s="302"/>
      <c r="LBF190" s="302"/>
      <c r="LBG190" s="302"/>
      <c r="LBH190" s="302"/>
      <c r="LBI190" s="302"/>
      <c r="LBJ190" s="302"/>
      <c r="LBK190" s="302"/>
      <c r="LBL190" s="302"/>
      <c r="LBM190" s="302"/>
      <c r="LBN190" s="302"/>
      <c r="LBO190" s="302"/>
      <c r="LBP190" s="302"/>
      <c r="LBQ190" s="302"/>
      <c r="LBR190" s="302"/>
      <c r="LBS190" s="302"/>
      <c r="LBT190" s="302"/>
      <c r="LBU190" s="302"/>
      <c r="LBV190" s="302"/>
      <c r="LBW190" s="302"/>
      <c r="LBX190" s="302"/>
      <c r="LBY190" s="302"/>
      <c r="LBZ190" s="302"/>
      <c r="LCA190" s="302"/>
      <c r="LCB190" s="302"/>
      <c r="LCC190" s="302"/>
      <c r="LCD190" s="302"/>
      <c r="LCE190" s="302"/>
      <c r="LCF190" s="302"/>
      <c r="LCG190" s="302"/>
      <c r="LCH190" s="302"/>
      <c r="LCI190" s="302"/>
      <c r="LCJ190" s="302"/>
      <c r="LCK190" s="302"/>
      <c r="LCL190" s="302"/>
      <c r="LCM190" s="302"/>
      <c r="LCN190" s="302"/>
      <c r="LCO190" s="302"/>
      <c r="LCP190" s="302"/>
      <c r="LCQ190" s="302"/>
      <c r="LCR190" s="302"/>
      <c r="LCS190" s="302"/>
      <c r="LCT190" s="302"/>
      <c r="LCU190" s="302"/>
      <c r="LCV190" s="302"/>
      <c r="LCW190" s="302"/>
      <c r="LCX190" s="302"/>
      <c r="LCY190" s="302"/>
      <c r="LCZ190" s="302"/>
      <c r="LDA190" s="302"/>
      <c r="LDB190" s="302"/>
      <c r="LDC190" s="302"/>
      <c r="LDD190" s="302"/>
      <c r="LDE190" s="302"/>
      <c r="LDF190" s="302"/>
      <c r="LDG190" s="302"/>
      <c r="LDH190" s="302"/>
      <c r="LDI190" s="302"/>
      <c r="LDJ190" s="302"/>
      <c r="LDK190" s="302"/>
      <c r="LDL190" s="302"/>
      <c r="LDM190" s="302"/>
      <c r="LDN190" s="302"/>
      <c r="LDO190" s="302"/>
      <c r="LDP190" s="302"/>
      <c r="LDQ190" s="302"/>
      <c r="LDR190" s="302"/>
      <c r="LDS190" s="302"/>
      <c r="LDT190" s="302"/>
      <c r="LDU190" s="302"/>
      <c r="LDV190" s="302"/>
      <c r="LDW190" s="302"/>
      <c r="LDX190" s="302"/>
      <c r="LDY190" s="302"/>
      <c r="LDZ190" s="302"/>
      <c r="LEA190" s="302"/>
      <c r="LEB190" s="302"/>
      <c r="LEC190" s="302"/>
      <c r="LED190" s="302"/>
      <c r="LEE190" s="302"/>
      <c r="LEF190" s="302"/>
      <c r="LEG190" s="302"/>
      <c r="LEH190" s="302"/>
      <c r="LEI190" s="302"/>
      <c r="LEJ190" s="302"/>
      <c r="LEK190" s="302"/>
      <c r="LEL190" s="302"/>
      <c r="LEM190" s="302"/>
      <c r="LEN190" s="302"/>
      <c r="LEO190" s="302"/>
      <c r="LEP190" s="302"/>
      <c r="LEQ190" s="302"/>
      <c r="LER190" s="302"/>
      <c r="LES190" s="302"/>
      <c r="LET190" s="302"/>
      <c r="LEU190" s="302"/>
      <c r="LEV190" s="302"/>
      <c r="LEW190" s="302"/>
      <c r="LEX190" s="302"/>
      <c r="LEY190" s="302"/>
      <c r="LEZ190" s="302"/>
      <c r="LFA190" s="302"/>
      <c r="LFB190" s="302"/>
      <c r="LFC190" s="302"/>
      <c r="LFD190" s="302"/>
      <c r="LFE190" s="302"/>
      <c r="LFF190" s="302"/>
      <c r="LFG190" s="302"/>
      <c r="LFH190" s="302"/>
      <c r="LFI190" s="302"/>
      <c r="LFJ190" s="302"/>
      <c r="LFK190" s="302"/>
      <c r="LFL190" s="302"/>
      <c r="LFM190" s="302"/>
      <c r="LFN190" s="302"/>
      <c r="LFO190" s="302"/>
      <c r="LFP190" s="302"/>
      <c r="LFQ190" s="302"/>
      <c r="LFR190" s="302"/>
      <c r="LFS190" s="302"/>
      <c r="LFT190" s="302"/>
      <c r="LFU190" s="302"/>
      <c r="LFV190" s="302"/>
      <c r="LFW190" s="302"/>
      <c r="LFX190" s="302"/>
      <c r="LFY190" s="302"/>
      <c r="LFZ190" s="302"/>
      <c r="LGA190" s="302"/>
      <c r="LGB190" s="302"/>
      <c r="LGC190" s="302"/>
      <c r="LGD190" s="302"/>
      <c r="LGE190" s="302"/>
      <c r="LGF190" s="302"/>
      <c r="LGG190" s="302"/>
      <c r="LGH190" s="302"/>
      <c r="LGI190" s="302"/>
      <c r="LGJ190" s="302"/>
      <c r="LGK190" s="302"/>
      <c r="LGL190" s="302"/>
      <c r="LGM190" s="302"/>
      <c r="LGN190" s="302"/>
      <c r="LGO190" s="302"/>
      <c r="LGP190" s="302"/>
      <c r="LGQ190" s="302"/>
      <c r="LGR190" s="302"/>
      <c r="LGS190" s="302"/>
      <c r="LGT190" s="302"/>
      <c r="LGU190" s="302"/>
      <c r="LGV190" s="302"/>
      <c r="LGW190" s="302"/>
      <c r="LGX190" s="302"/>
      <c r="LGY190" s="302"/>
      <c r="LGZ190" s="302"/>
      <c r="LHA190" s="302"/>
      <c r="LHB190" s="302"/>
      <c r="LHC190" s="302"/>
      <c r="LHD190" s="302"/>
      <c r="LHE190" s="302"/>
      <c r="LHF190" s="302"/>
      <c r="LHG190" s="302"/>
      <c r="LHH190" s="302"/>
      <c r="LHI190" s="302"/>
      <c r="LHJ190" s="302"/>
      <c r="LHK190" s="302"/>
      <c r="LHL190" s="302"/>
      <c r="LHM190" s="302"/>
      <c r="LHN190" s="302"/>
      <c r="LHO190" s="302"/>
      <c r="LHP190" s="302"/>
      <c r="LHQ190" s="302"/>
      <c r="LHR190" s="302"/>
      <c r="LHS190" s="302"/>
      <c r="LHT190" s="302"/>
      <c r="LHU190" s="302"/>
      <c r="LHV190" s="302"/>
      <c r="LHW190" s="302"/>
      <c r="LHX190" s="302"/>
      <c r="LHY190" s="302"/>
      <c r="LHZ190" s="302"/>
      <c r="LIA190" s="302"/>
      <c r="LIB190" s="302"/>
      <c r="LIC190" s="302"/>
      <c r="LID190" s="302"/>
      <c r="LIE190" s="302"/>
      <c r="LIF190" s="302"/>
      <c r="LIG190" s="302"/>
      <c r="LIH190" s="302"/>
      <c r="LII190" s="302"/>
      <c r="LIJ190" s="302"/>
      <c r="LIK190" s="302"/>
      <c r="LIL190" s="302"/>
      <c r="LIM190" s="302"/>
      <c r="LIN190" s="302"/>
      <c r="LIO190" s="302"/>
      <c r="LIP190" s="302"/>
      <c r="LIQ190" s="302"/>
      <c r="LIR190" s="302"/>
      <c r="LIS190" s="302"/>
      <c r="LIT190" s="302"/>
      <c r="LIU190" s="302"/>
      <c r="LIV190" s="302"/>
      <c r="LIW190" s="302"/>
      <c r="LIX190" s="302"/>
      <c r="LIY190" s="302"/>
      <c r="LIZ190" s="302"/>
      <c r="LJA190" s="302"/>
      <c r="LJB190" s="302"/>
      <c r="LJC190" s="302"/>
      <c r="LJD190" s="302"/>
      <c r="LJE190" s="302"/>
      <c r="LJF190" s="302"/>
      <c r="LJG190" s="302"/>
      <c r="LJH190" s="302"/>
      <c r="LJI190" s="302"/>
      <c r="LJJ190" s="302"/>
      <c r="LJK190" s="302"/>
      <c r="LJL190" s="302"/>
      <c r="LJM190" s="302"/>
      <c r="LJN190" s="302"/>
      <c r="LJO190" s="302"/>
      <c r="LJP190" s="302"/>
      <c r="LJQ190" s="302"/>
      <c r="LJR190" s="302"/>
      <c r="LJS190" s="302"/>
      <c r="LJT190" s="302"/>
      <c r="LJU190" s="302"/>
      <c r="LJV190" s="302"/>
      <c r="LJW190" s="302"/>
      <c r="LJX190" s="302"/>
      <c r="LJY190" s="302"/>
      <c r="LJZ190" s="302"/>
      <c r="LKA190" s="302"/>
      <c r="LKB190" s="302"/>
      <c r="LKC190" s="302"/>
      <c r="LKD190" s="302"/>
      <c r="LKE190" s="302"/>
      <c r="LKF190" s="302"/>
      <c r="LKG190" s="302"/>
      <c r="LKH190" s="302"/>
      <c r="LKI190" s="302"/>
      <c r="LKJ190" s="302"/>
      <c r="LKK190" s="302"/>
      <c r="LKL190" s="302"/>
      <c r="LKM190" s="302"/>
      <c r="LKN190" s="302"/>
      <c r="LKO190" s="302"/>
      <c r="LKP190" s="302"/>
      <c r="LKQ190" s="302"/>
      <c r="LKR190" s="302"/>
      <c r="LKS190" s="302"/>
      <c r="LKT190" s="302"/>
      <c r="LKU190" s="302"/>
      <c r="LKV190" s="302"/>
      <c r="LKW190" s="302"/>
      <c r="LKX190" s="302"/>
      <c r="LKY190" s="302"/>
      <c r="LKZ190" s="302"/>
      <c r="LLA190" s="302"/>
      <c r="LLB190" s="302"/>
      <c r="LLC190" s="302"/>
      <c r="LLD190" s="302"/>
      <c r="LLE190" s="302"/>
      <c r="LLF190" s="302"/>
      <c r="LLG190" s="302"/>
      <c r="LLH190" s="302"/>
      <c r="LLI190" s="302"/>
      <c r="LLJ190" s="302"/>
      <c r="LLK190" s="302"/>
      <c r="LLL190" s="302"/>
      <c r="LLM190" s="302"/>
      <c r="LLN190" s="302"/>
      <c r="LLO190" s="302"/>
      <c r="LLP190" s="302"/>
      <c r="LLQ190" s="302"/>
      <c r="LLR190" s="302"/>
      <c r="LLS190" s="302"/>
      <c r="LLT190" s="302"/>
      <c r="LLU190" s="302"/>
      <c r="LLV190" s="302"/>
      <c r="LLW190" s="302"/>
      <c r="LLX190" s="302"/>
      <c r="LLY190" s="302"/>
      <c r="LLZ190" s="302"/>
      <c r="LMA190" s="302"/>
      <c r="LMB190" s="302"/>
      <c r="LMC190" s="302"/>
      <c r="LMD190" s="302"/>
      <c r="LME190" s="302"/>
      <c r="LMF190" s="302"/>
      <c r="LMG190" s="302"/>
      <c r="LMH190" s="302"/>
      <c r="LMI190" s="302"/>
      <c r="LMJ190" s="302"/>
      <c r="LMK190" s="302"/>
      <c r="LML190" s="302"/>
      <c r="LMM190" s="302"/>
      <c r="LMN190" s="302"/>
      <c r="LMO190" s="302"/>
      <c r="LMP190" s="302"/>
      <c r="LMQ190" s="302"/>
      <c r="LMR190" s="302"/>
      <c r="LMS190" s="302"/>
      <c r="LMT190" s="302"/>
      <c r="LMU190" s="302"/>
      <c r="LMV190" s="302"/>
      <c r="LMW190" s="302"/>
      <c r="LMX190" s="302"/>
      <c r="LMY190" s="302"/>
      <c r="LMZ190" s="302"/>
      <c r="LNA190" s="302"/>
      <c r="LNB190" s="302"/>
      <c r="LNC190" s="302"/>
      <c r="LND190" s="302"/>
      <c r="LNE190" s="302"/>
      <c r="LNF190" s="302"/>
      <c r="LNG190" s="302"/>
      <c r="LNH190" s="302"/>
      <c r="LNI190" s="302"/>
      <c r="LNJ190" s="302"/>
      <c r="LNK190" s="302"/>
      <c r="LNL190" s="302"/>
      <c r="LNM190" s="302"/>
      <c r="LNN190" s="302"/>
      <c r="LNO190" s="302"/>
      <c r="LNP190" s="302"/>
      <c r="LNQ190" s="302"/>
      <c r="LNR190" s="302"/>
      <c r="LNS190" s="302"/>
      <c r="LNT190" s="302"/>
      <c r="LNU190" s="302"/>
      <c r="LNV190" s="302"/>
      <c r="LNW190" s="302"/>
      <c r="LNX190" s="302"/>
      <c r="LNY190" s="302"/>
      <c r="LNZ190" s="302"/>
      <c r="LOA190" s="302"/>
      <c r="LOB190" s="302"/>
      <c r="LOC190" s="302"/>
      <c r="LOD190" s="302"/>
      <c r="LOE190" s="302"/>
      <c r="LOF190" s="302"/>
      <c r="LOG190" s="302"/>
      <c r="LOH190" s="302"/>
      <c r="LOI190" s="302"/>
      <c r="LOJ190" s="302"/>
      <c r="LOK190" s="302"/>
      <c r="LOL190" s="302"/>
      <c r="LOM190" s="302"/>
      <c r="LON190" s="302"/>
      <c r="LOO190" s="302"/>
      <c r="LOP190" s="302"/>
      <c r="LOQ190" s="302"/>
      <c r="LOR190" s="302"/>
      <c r="LOS190" s="302"/>
      <c r="LOT190" s="302"/>
      <c r="LOU190" s="302"/>
      <c r="LOV190" s="302"/>
      <c r="LOW190" s="302"/>
      <c r="LOX190" s="302"/>
      <c r="LOY190" s="302"/>
      <c r="LOZ190" s="302"/>
      <c r="LPA190" s="302"/>
      <c r="LPB190" s="302"/>
      <c r="LPC190" s="302"/>
      <c r="LPD190" s="302"/>
      <c r="LPE190" s="302"/>
      <c r="LPF190" s="302"/>
      <c r="LPG190" s="302"/>
      <c r="LPH190" s="302"/>
      <c r="LPI190" s="302"/>
      <c r="LPJ190" s="302"/>
      <c r="LPK190" s="302"/>
      <c r="LPL190" s="302"/>
      <c r="LPM190" s="302"/>
      <c r="LPN190" s="302"/>
      <c r="LPO190" s="302"/>
      <c r="LPP190" s="302"/>
      <c r="LPQ190" s="302"/>
      <c r="LPR190" s="302"/>
      <c r="LPS190" s="302"/>
      <c r="LPT190" s="302"/>
      <c r="LPU190" s="302"/>
      <c r="LPV190" s="302"/>
      <c r="LPW190" s="302"/>
      <c r="LPX190" s="302"/>
      <c r="LPY190" s="302"/>
      <c r="LPZ190" s="302"/>
      <c r="LQA190" s="302"/>
      <c r="LQB190" s="302"/>
      <c r="LQC190" s="302"/>
      <c r="LQD190" s="302"/>
      <c r="LQE190" s="302"/>
      <c r="LQF190" s="302"/>
      <c r="LQG190" s="302"/>
      <c r="LQH190" s="302"/>
      <c r="LQI190" s="302"/>
      <c r="LQJ190" s="302"/>
      <c r="LQK190" s="302"/>
      <c r="LQL190" s="302"/>
      <c r="LQM190" s="302"/>
      <c r="LQN190" s="302"/>
      <c r="LQO190" s="302"/>
      <c r="LQP190" s="302"/>
      <c r="LQQ190" s="302"/>
      <c r="LQR190" s="302"/>
      <c r="LQS190" s="302"/>
      <c r="LQT190" s="302"/>
      <c r="LQU190" s="302"/>
      <c r="LQV190" s="302"/>
      <c r="LQW190" s="302"/>
      <c r="LQX190" s="302"/>
      <c r="LQY190" s="302"/>
      <c r="LQZ190" s="302"/>
      <c r="LRA190" s="302"/>
      <c r="LRB190" s="302"/>
      <c r="LRC190" s="302"/>
      <c r="LRD190" s="302"/>
      <c r="LRE190" s="302"/>
      <c r="LRF190" s="302"/>
      <c r="LRG190" s="302"/>
      <c r="LRH190" s="302"/>
      <c r="LRI190" s="302"/>
      <c r="LRJ190" s="302"/>
      <c r="LRK190" s="302"/>
      <c r="LRL190" s="302"/>
      <c r="LRM190" s="302"/>
      <c r="LRN190" s="302"/>
      <c r="LRO190" s="302"/>
      <c r="LRP190" s="302"/>
      <c r="LRQ190" s="302"/>
      <c r="LRR190" s="302"/>
      <c r="LRS190" s="302"/>
      <c r="LRT190" s="302"/>
      <c r="LRU190" s="302"/>
      <c r="LRV190" s="302"/>
      <c r="LRW190" s="302"/>
      <c r="LRX190" s="302"/>
      <c r="LRY190" s="302"/>
      <c r="LRZ190" s="302"/>
      <c r="LSA190" s="302"/>
      <c r="LSB190" s="302"/>
      <c r="LSC190" s="302"/>
      <c r="LSD190" s="302"/>
      <c r="LSE190" s="302"/>
      <c r="LSF190" s="302"/>
      <c r="LSG190" s="302"/>
      <c r="LSH190" s="302"/>
      <c r="LSI190" s="302"/>
      <c r="LSJ190" s="302"/>
      <c r="LSK190" s="302"/>
      <c r="LSL190" s="302"/>
      <c r="LSM190" s="302"/>
      <c r="LSN190" s="302"/>
      <c r="LSO190" s="302"/>
      <c r="LSP190" s="302"/>
      <c r="LSQ190" s="302"/>
      <c r="LSR190" s="302"/>
      <c r="LSS190" s="302"/>
      <c r="LST190" s="302"/>
      <c r="LSU190" s="302"/>
      <c r="LSV190" s="302"/>
      <c r="LSW190" s="302"/>
      <c r="LSX190" s="302"/>
      <c r="LSY190" s="302"/>
      <c r="LSZ190" s="302"/>
      <c r="LTA190" s="302"/>
      <c r="LTB190" s="302"/>
      <c r="LTC190" s="302"/>
      <c r="LTD190" s="302"/>
      <c r="LTE190" s="302"/>
      <c r="LTF190" s="302"/>
      <c r="LTG190" s="302"/>
      <c r="LTH190" s="302"/>
      <c r="LTI190" s="302"/>
      <c r="LTJ190" s="302"/>
      <c r="LTK190" s="302"/>
      <c r="LTL190" s="302"/>
      <c r="LTM190" s="302"/>
      <c r="LTN190" s="302"/>
      <c r="LTO190" s="302"/>
      <c r="LTP190" s="302"/>
      <c r="LTQ190" s="302"/>
      <c r="LTR190" s="302"/>
      <c r="LTS190" s="302"/>
      <c r="LTT190" s="302"/>
      <c r="LTU190" s="302"/>
      <c r="LTV190" s="302"/>
      <c r="LTW190" s="302"/>
      <c r="LTX190" s="302"/>
      <c r="LTY190" s="302"/>
      <c r="LTZ190" s="302"/>
      <c r="LUA190" s="302"/>
      <c r="LUB190" s="302"/>
      <c r="LUC190" s="302"/>
      <c r="LUD190" s="302"/>
      <c r="LUE190" s="302"/>
      <c r="LUF190" s="302"/>
      <c r="LUG190" s="302"/>
      <c r="LUH190" s="302"/>
      <c r="LUI190" s="302"/>
      <c r="LUJ190" s="302"/>
      <c r="LUK190" s="302"/>
      <c r="LUL190" s="302"/>
      <c r="LUM190" s="302"/>
      <c r="LUN190" s="302"/>
      <c r="LUO190" s="302"/>
      <c r="LUP190" s="302"/>
      <c r="LUQ190" s="302"/>
      <c r="LUR190" s="302"/>
      <c r="LUS190" s="302"/>
      <c r="LUT190" s="302"/>
      <c r="LUU190" s="302"/>
      <c r="LUV190" s="302"/>
      <c r="LUW190" s="302"/>
      <c r="LUX190" s="302"/>
      <c r="LUY190" s="302"/>
      <c r="LUZ190" s="302"/>
      <c r="LVA190" s="302"/>
      <c r="LVB190" s="302"/>
      <c r="LVC190" s="302"/>
      <c r="LVD190" s="302"/>
      <c r="LVE190" s="302"/>
      <c r="LVF190" s="302"/>
      <c r="LVG190" s="302"/>
      <c r="LVH190" s="302"/>
      <c r="LVI190" s="302"/>
      <c r="LVJ190" s="302"/>
      <c r="LVK190" s="302"/>
      <c r="LVL190" s="302"/>
      <c r="LVM190" s="302"/>
      <c r="LVN190" s="302"/>
      <c r="LVO190" s="302"/>
      <c r="LVP190" s="302"/>
      <c r="LVQ190" s="302"/>
      <c r="LVR190" s="302"/>
      <c r="LVS190" s="302"/>
      <c r="LVT190" s="302"/>
      <c r="LVU190" s="302"/>
      <c r="LVV190" s="302"/>
      <c r="LVW190" s="302"/>
      <c r="LVX190" s="302"/>
      <c r="LVY190" s="302"/>
      <c r="LVZ190" s="302"/>
      <c r="LWA190" s="302"/>
      <c r="LWB190" s="302"/>
      <c r="LWC190" s="302"/>
      <c r="LWD190" s="302"/>
      <c r="LWE190" s="302"/>
      <c r="LWF190" s="302"/>
      <c r="LWG190" s="302"/>
      <c r="LWH190" s="302"/>
      <c r="LWI190" s="302"/>
      <c r="LWJ190" s="302"/>
      <c r="LWK190" s="302"/>
      <c r="LWL190" s="302"/>
      <c r="LWM190" s="302"/>
      <c r="LWN190" s="302"/>
      <c r="LWO190" s="302"/>
      <c r="LWP190" s="302"/>
      <c r="LWQ190" s="302"/>
      <c r="LWR190" s="302"/>
      <c r="LWS190" s="302"/>
      <c r="LWT190" s="302"/>
      <c r="LWU190" s="302"/>
      <c r="LWV190" s="302"/>
      <c r="LWW190" s="302"/>
      <c r="LWX190" s="302"/>
      <c r="LWY190" s="302"/>
      <c r="LWZ190" s="302"/>
      <c r="LXA190" s="302"/>
      <c r="LXB190" s="302"/>
      <c r="LXC190" s="302"/>
      <c r="LXD190" s="302"/>
      <c r="LXE190" s="302"/>
      <c r="LXF190" s="302"/>
      <c r="LXG190" s="302"/>
      <c r="LXH190" s="302"/>
      <c r="LXI190" s="302"/>
      <c r="LXJ190" s="302"/>
      <c r="LXK190" s="302"/>
      <c r="LXL190" s="302"/>
      <c r="LXM190" s="302"/>
      <c r="LXN190" s="302"/>
      <c r="LXO190" s="302"/>
      <c r="LXP190" s="302"/>
      <c r="LXQ190" s="302"/>
      <c r="LXR190" s="302"/>
      <c r="LXS190" s="302"/>
      <c r="LXT190" s="302"/>
      <c r="LXU190" s="302"/>
      <c r="LXV190" s="302"/>
      <c r="LXW190" s="302"/>
      <c r="LXX190" s="302"/>
      <c r="LXY190" s="302"/>
      <c r="LXZ190" s="302"/>
      <c r="LYA190" s="302"/>
      <c r="LYB190" s="302"/>
      <c r="LYC190" s="302"/>
      <c r="LYD190" s="302"/>
      <c r="LYE190" s="302"/>
      <c r="LYF190" s="302"/>
      <c r="LYG190" s="302"/>
      <c r="LYH190" s="302"/>
      <c r="LYI190" s="302"/>
      <c r="LYJ190" s="302"/>
      <c r="LYK190" s="302"/>
      <c r="LYL190" s="302"/>
      <c r="LYM190" s="302"/>
      <c r="LYN190" s="302"/>
      <c r="LYO190" s="302"/>
      <c r="LYP190" s="302"/>
      <c r="LYQ190" s="302"/>
      <c r="LYR190" s="302"/>
      <c r="LYS190" s="302"/>
      <c r="LYT190" s="302"/>
      <c r="LYU190" s="302"/>
      <c r="LYV190" s="302"/>
      <c r="LYW190" s="302"/>
      <c r="LYX190" s="302"/>
      <c r="LYY190" s="302"/>
      <c r="LYZ190" s="302"/>
      <c r="LZA190" s="302"/>
      <c r="LZB190" s="302"/>
      <c r="LZC190" s="302"/>
      <c r="LZD190" s="302"/>
      <c r="LZE190" s="302"/>
      <c r="LZF190" s="302"/>
      <c r="LZG190" s="302"/>
      <c r="LZH190" s="302"/>
      <c r="LZI190" s="302"/>
      <c r="LZJ190" s="302"/>
      <c r="LZK190" s="302"/>
      <c r="LZL190" s="302"/>
      <c r="LZM190" s="302"/>
      <c r="LZN190" s="302"/>
      <c r="LZO190" s="302"/>
      <c r="LZP190" s="302"/>
      <c r="LZQ190" s="302"/>
      <c r="LZR190" s="302"/>
      <c r="LZS190" s="302"/>
      <c r="LZT190" s="302"/>
      <c r="LZU190" s="302"/>
      <c r="LZV190" s="302"/>
      <c r="LZW190" s="302"/>
      <c r="LZX190" s="302"/>
      <c r="LZY190" s="302"/>
      <c r="LZZ190" s="302"/>
      <c r="MAA190" s="302"/>
      <c r="MAB190" s="302"/>
      <c r="MAC190" s="302"/>
      <c r="MAD190" s="302"/>
      <c r="MAE190" s="302"/>
      <c r="MAF190" s="302"/>
      <c r="MAG190" s="302"/>
      <c r="MAH190" s="302"/>
      <c r="MAI190" s="302"/>
      <c r="MAJ190" s="302"/>
      <c r="MAK190" s="302"/>
      <c r="MAL190" s="302"/>
      <c r="MAM190" s="302"/>
      <c r="MAN190" s="302"/>
      <c r="MAO190" s="302"/>
      <c r="MAP190" s="302"/>
      <c r="MAQ190" s="302"/>
      <c r="MAR190" s="302"/>
      <c r="MAS190" s="302"/>
      <c r="MAT190" s="302"/>
      <c r="MAU190" s="302"/>
      <c r="MAV190" s="302"/>
      <c r="MAW190" s="302"/>
      <c r="MAX190" s="302"/>
      <c r="MAY190" s="302"/>
      <c r="MAZ190" s="302"/>
      <c r="MBA190" s="302"/>
      <c r="MBB190" s="302"/>
      <c r="MBC190" s="302"/>
      <c r="MBD190" s="302"/>
      <c r="MBE190" s="302"/>
      <c r="MBF190" s="302"/>
      <c r="MBG190" s="302"/>
      <c r="MBH190" s="302"/>
      <c r="MBI190" s="302"/>
      <c r="MBJ190" s="302"/>
      <c r="MBK190" s="302"/>
      <c r="MBL190" s="302"/>
      <c r="MBM190" s="302"/>
      <c r="MBN190" s="302"/>
      <c r="MBO190" s="302"/>
      <c r="MBP190" s="302"/>
      <c r="MBQ190" s="302"/>
      <c r="MBR190" s="302"/>
      <c r="MBS190" s="302"/>
      <c r="MBT190" s="302"/>
      <c r="MBU190" s="302"/>
      <c r="MBV190" s="302"/>
      <c r="MBW190" s="302"/>
      <c r="MBX190" s="302"/>
      <c r="MBY190" s="302"/>
      <c r="MBZ190" s="302"/>
      <c r="MCA190" s="302"/>
      <c r="MCB190" s="302"/>
      <c r="MCC190" s="302"/>
      <c r="MCD190" s="302"/>
      <c r="MCE190" s="302"/>
      <c r="MCF190" s="302"/>
      <c r="MCG190" s="302"/>
      <c r="MCH190" s="302"/>
      <c r="MCI190" s="302"/>
      <c r="MCJ190" s="302"/>
      <c r="MCK190" s="302"/>
      <c r="MCL190" s="302"/>
      <c r="MCM190" s="302"/>
      <c r="MCN190" s="302"/>
      <c r="MCO190" s="302"/>
      <c r="MCP190" s="302"/>
      <c r="MCQ190" s="302"/>
      <c r="MCR190" s="302"/>
      <c r="MCS190" s="302"/>
      <c r="MCT190" s="302"/>
      <c r="MCU190" s="302"/>
      <c r="MCV190" s="302"/>
      <c r="MCW190" s="302"/>
      <c r="MCX190" s="302"/>
      <c r="MCY190" s="302"/>
      <c r="MCZ190" s="302"/>
      <c r="MDA190" s="302"/>
      <c r="MDB190" s="302"/>
      <c r="MDC190" s="302"/>
      <c r="MDD190" s="302"/>
      <c r="MDE190" s="302"/>
      <c r="MDF190" s="302"/>
      <c r="MDG190" s="302"/>
      <c r="MDH190" s="302"/>
      <c r="MDI190" s="302"/>
      <c r="MDJ190" s="302"/>
      <c r="MDK190" s="302"/>
      <c r="MDL190" s="302"/>
      <c r="MDM190" s="302"/>
      <c r="MDN190" s="302"/>
      <c r="MDO190" s="302"/>
      <c r="MDP190" s="302"/>
      <c r="MDQ190" s="302"/>
      <c r="MDR190" s="302"/>
      <c r="MDS190" s="302"/>
      <c r="MDT190" s="302"/>
      <c r="MDU190" s="302"/>
      <c r="MDV190" s="302"/>
      <c r="MDW190" s="302"/>
      <c r="MDX190" s="302"/>
      <c r="MDY190" s="302"/>
      <c r="MDZ190" s="302"/>
      <c r="MEA190" s="302"/>
      <c r="MEB190" s="302"/>
      <c r="MEC190" s="302"/>
      <c r="MED190" s="302"/>
      <c r="MEE190" s="302"/>
      <c r="MEF190" s="302"/>
      <c r="MEG190" s="302"/>
      <c r="MEH190" s="302"/>
      <c r="MEI190" s="302"/>
      <c r="MEJ190" s="302"/>
      <c r="MEK190" s="302"/>
      <c r="MEL190" s="302"/>
      <c r="MEM190" s="302"/>
      <c r="MEN190" s="302"/>
      <c r="MEO190" s="302"/>
      <c r="MEP190" s="302"/>
      <c r="MEQ190" s="302"/>
      <c r="MER190" s="302"/>
      <c r="MES190" s="302"/>
      <c r="MET190" s="302"/>
      <c r="MEU190" s="302"/>
      <c r="MEV190" s="302"/>
      <c r="MEW190" s="302"/>
      <c r="MEX190" s="302"/>
      <c r="MEY190" s="302"/>
      <c r="MEZ190" s="302"/>
      <c r="MFA190" s="302"/>
      <c r="MFB190" s="302"/>
      <c r="MFC190" s="302"/>
      <c r="MFD190" s="302"/>
      <c r="MFE190" s="302"/>
      <c r="MFF190" s="302"/>
      <c r="MFG190" s="302"/>
      <c r="MFH190" s="302"/>
      <c r="MFI190" s="302"/>
      <c r="MFJ190" s="302"/>
      <c r="MFK190" s="302"/>
      <c r="MFL190" s="302"/>
      <c r="MFM190" s="302"/>
      <c r="MFN190" s="302"/>
      <c r="MFO190" s="302"/>
      <c r="MFP190" s="302"/>
      <c r="MFQ190" s="302"/>
      <c r="MFR190" s="302"/>
      <c r="MFS190" s="302"/>
      <c r="MFT190" s="302"/>
      <c r="MFU190" s="302"/>
      <c r="MFV190" s="302"/>
      <c r="MFW190" s="302"/>
      <c r="MFX190" s="302"/>
      <c r="MFY190" s="302"/>
      <c r="MFZ190" s="302"/>
      <c r="MGA190" s="302"/>
      <c r="MGB190" s="302"/>
      <c r="MGC190" s="302"/>
      <c r="MGD190" s="302"/>
      <c r="MGE190" s="302"/>
      <c r="MGF190" s="302"/>
      <c r="MGG190" s="302"/>
      <c r="MGH190" s="302"/>
      <c r="MGI190" s="302"/>
      <c r="MGJ190" s="302"/>
      <c r="MGK190" s="302"/>
      <c r="MGL190" s="302"/>
      <c r="MGM190" s="302"/>
      <c r="MGN190" s="302"/>
      <c r="MGO190" s="302"/>
      <c r="MGP190" s="302"/>
      <c r="MGQ190" s="302"/>
      <c r="MGR190" s="302"/>
      <c r="MGS190" s="302"/>
      <c r="MGT190" s="302"/>
      <c r="MGU190" s="302"/>
      <c r="MGV190" s="302"/>
      <c r="MGW190" s="302"/>
      <c r="MGX190" s="302"/>
      <c r="MGY190" s="302"/>
      <c r="MGZ190" s="302"/>
      <c r="MHA190" s="302"/>
      <c r="MHB190" s="302"/>
      <c r="MHC190" s="302"/>
      <c r="MHD190" s="302"/>
      <c r="MHE190" s="302"/>
      <c r="MHF190" s="302"/>
      <c r="MHG190" s="302"/>
      <c r="MHH190" s="302"/>
      <c r="MHI190" s="302"/>
      <c r="MHJ190" s="302"/>
      <c r="MHK190" s="302"/>
      <c r="MHL190" s="302"/>
      <c r="MHM190" s="302"/>
      <c r="MHN190" s="302"/>
      <c r="MHO190" s="302"/>
      <c r="MHP190" s="302"/>
      <c r="MHQ190" s="302"/>
      <c r="MHR190" s="302"/>
      <c r="MHS190" s="302"/>
      <c r="MHT190" s="302"/>
      <c r="MHU190" s="302"/>
      <c r="MHV190" s="302"/>
      <c r="MHW190" s="302"/>
      <c r="MHX190" s="302"/>
      <c r="MHY190" s="302"/>
      <c r="MHZ190" s="302"/>
      <c r="MIA190" s="302"/>
      <c r="MIB190" s="302"/>
      <c r="MIC190" s="302"/>
      <c r="MID190" s="302"/>
      <c r="MIE190" s="302"/>
      <c r="MIF190" s="302"/>
      <c r="MIG190" s="302"/>
      <c r="MIH190" s="302"/>
      <c r="MII190" s="302"/>
      <c r="MIJ190" s="302"/>
      <c r="MIK190" s="302"/>
      <c r="MIL190" s="302"/>
      <c r="MIM190" s="302"/>
      <c r="MIN190" s="302"/>
      <c r="MIO190" s="302"/>
      <c r="MIP190" s="302"/>
      <c r="MIQ190" s="302"/>
      <c r="MIR190" s="302"/>
      <c r="MIS190" s="302"/>
      <c r="MIT190" s="302"/>
      <c r="MIU190" s="302"/>
      <c r="MIV190" s="302"/>
      <c r="MIW190" s="302"/>
      <c r="MIX190" s="302"/>
      <c r="MIY190" s="302"/>
      <c r="MIZ190" s="302"/>
      <c r="MJA190" s="302"/>
      <c r="MJB190" s="302"/>
      <c r="MJC190" s="302"/>
      <c r="MJD190" s="302"/>
      <c r="MJE190" s="302"/>
      <c r="MJF190" s="302"/>
      <c r="MJG190" s="302"/>
      <c r="MJH190" s="302"/>
      <c r="MJI190" s="302"/>
      <c r="MJJ190" s="302"/>
      <c r="MJK190" s="302"/>
      <c r="MJL190" s="302"/>
      <c r="MJM190" s="302"/>
      <c r="MJN190" s="302"/>
      <c r="MJO190" s="302"/>
      <c r="MJP190" s="302"/>
      <c r="MJQ190" s="302"/>
      <c r="MJR190" s="302"/>
      <c r="MJS190" s="302"/>
      <c r="MJT190" s="302"/>
      <c r="MJU190" s="302"/>
      <c r="MJV190" s="302"/>
      <c r="MJW190" s="302"/>
      <c r="MJX190" s="302"/>
      <c r="MJY190" s="302"/>
      <c r="MJZ190" s="302"/>
      <c r="MKA190" s="302"/>
      <c r="MKB190" s="302"/>
      <c r="MKC190" s="302"/>
      <c r="MKD190" s="302"/>
      <c r="MKE190" s="302"/>
      <c r="MKF190" s="302"/>
      <c r="MKG190" s="302"/>
      <c r="MKH190" s="302"/>
      <c r="MKI190" s="302"/>
      <c r="MKJ190" s="302"/>
      <c r="MKK190" s="302"/>
      <c r="MKL190" s="302"/>
      <c r="MKM190" s="302"/>
      <c r="MKN190" s="302"/>
      <c r="MKO190" s="302"/>
      <c r="MKP190" s="302"/>
      <c r="MKQ190" s="302"/>
      <c r="MKR190" s="302"/>
      <c r="MKS190" s="302"/>
      <c r="MKT190" s="302"/>
      <c r="MKU190" s="302"/>
      <c r="MKV190" s="302"/>
      <c r="MKW190" s="302"/>
      <c r="MKX190" s="302"/>
      <c r="MKY190" s="302"/>
      <c r="MKZ190" s="302"/>
      <c r="MLA190" s="302"/>
      <c r="MLB190" s="302"/>
      <c r="MLC190" s="302"/>
      <c r="MLD190" s="302"/>
      <c r="MLE190" s="302"/>
      <c r="MLF190" s="302"/>
      <c r="MLG190" s="302"/>
      <c r="MLH190" s="302"/>
      <c r="MLI190" s="302"/>
      <c r="MLJ190" s="302"/>
      <c r="MLK190" s="302"/>
      <c r="MLL190" s="302"/>
      <c r="MLM190" s="302"/>
      <c r="MLN190" s="302"/>
      <c r="MLO190" s="302"/>
      <c r="MLP190" s="302"/>
      <c r="MLQ190" s="302"/>
      <c r="MLR190" s="302"/>
      <c r="MLS190" s="302"/>
      <c r="MLT190" s="302"/>
      <c r="MLU190" s="302"/>
      <c r="MLV190" s="302"/>
      <c r="MLW190" s="302"/>
      <c r="MLX190" s="302"/>
      <c r="MLY190" s="302"/>
      <c r="MLZ190" s="302"/>
      <c r="MMA190" s="302"/>
      <c r="MMB190" s="302"/>
      <c r="MMC190" s="302"/>
      <c r="MMD190" s="302"/>
      <c r="MME190" s="302"/>
      <c r="MMF190" s="302"/>
      <c r="MMG190" s="302"/>
      <c r="MMH190" s="302"/>
      <c r="MMI190" s="302"/>
      <c r="MMJ190" s="302"/>
      <c r="MMK190" s="302"/>
      <c r="MML190" s="302"/>
      <c r="MMM190" s="302"/>
      <c r="MMN190" s="302"/>
      <c r="MMO190" s="302"/>
      <c r="MMP190" s="302"/>
      <c r="MMQ190" s="302"/>
      <c r="MMR190" s="302"/>
      <c r="MMS190" s="302"/>
      <c r="MMT190" s="302"/>
      <c r="MMU190" s="302"/>
      <c r="MMV190" s="302"/>
      <c r="MMW190" s="302"/>
      <c r="MMX190" s="302"/>
      <c r="MMY190" s="302"/>
      <c r="MMZ190" s="302"/>
      <c r="MNA190" s="302"/>
      <c r="MNB190" s="302"/>
      <c r="MNC190" s="302"/>
      <c r="MND190" s="302"/>
      <c r="MNE190" s="302"/>
      <c r="MNF190" s="302"/>
      <c r="MNG190" s="302"/>
      <c r="MNH190" s="302"/>
      <c r="MNI190" s="302"/>
      <c r="MNJ190" s="302"/>
      <c r="MNK190" s="302"/>
      <c r="MNL190" s="302"/>
      <c r="MNM190" s="302"/>
      <c r="MNN190" s="302"/>
      <c r="MNO190" s="302"/>
      <c r="MNP190" s="302"/>
      <c r="MNQ190" s="302"/>
      <c r="MNR190" s="302"/>
      <c r="MNS190" s="302"/>
      <c r="MNT190" s="302"/>
      <c r="MNU190" s="302"/>
      <c r="MNV190" s="302"/>
      <c r="MNW190" s="302"/>
      <c r="MNX190" s="302"/>
      <c r="MNY190" s="302"/>
      <c r="MNZ190" s="302"/>
      <c r="MOA190" s="302"/>
      <c r="MOB190" s="302"/>
      <c r="MOC190" s="302"/>
      <c r="MOD190" s="302"/>
      <c r="MOE190" s="302"/>
      <c r="MOF190" s="302"/>
      <c r="MOG190" s="302"/>
      <c r="MOH190" s="302"/>
      <c r="MOI190" s="302"/>
      <c r="MOJ190" s="302"/>
      <c r="MOK190" s="302"/>
      <c r="MOL190" s="302"/>
      <c r="MOM190" s="302"/>
      <c r="MON190" s="302"/>
      <c r="MOO190" s="302"/>
      <c r="MOP190" s="302"/>
      <c r="MOQ190" s="302"/>
      <c r="MOR190" s="302"/>
      <c r="MOS190" s="302"/>
      <c r="MOT190" s="302"/>
      <c r="MOU190" s="302"/>
      <c r="MOV190" s="302"/>
      <c r="MOW190" s="302"/>
      <c r="MOX190" s="302"/>
      <c r="MOY190" s="302"/>
      <c r="MOZ190" s="302"/>
      <c r="MPA190" s="302"/>
      <c r="MPB190" s="302"/>
      <c r="MPC190" s="302"/>
      <c r="MPD190" s="302"/>
      <c r="MPE190" s="302"/>
      <c r="MPF190" s="302"/>
      <c r="MPG190" s="302"/>
      <c r="MPH190" s="302"/>
      <c r="MPI190" s="302"/>
      <c r="MPJ190" s="302"/>
      <c r="MPK190" s="302"/>
      <c r="MPL190" s="302"/>
      <c r="MPM190" s="302"/>
      <c r="MPN190" s="302"/>
      <c r="MPO190" s="302"/>
      <c r="MPP190" s="302"/>
      <c r="MPQ190" s="302"/>
      <c r="MPR190" s="302"/>
      <c r="MPS190" s="302"/>
      <c r="MPT190" s="302"/>
      <c r="MPU190" s="302"/>
      <c r="MPV190" s="302"/>
      <c r="MPW190" s="302"/>
      <c r="MPX190" s="302"/>
      <c r="MPY190" s="302"/>
      <c r="MPZ190" s="302"/>
      <c r="MQA190" s="302"/>
      <c r="MQB190" s="302"/>
      <c r="MQC190" s="302"/>
      <c r="MQD190" s="302"/>
      <c r="MQE190" s="302"/>
      <c r="MQF190" s="302"/>
      <c r="MQG190" s="302"/>
      <c r="MQH190" s="302"/>
      <c r="MQI190" s="302"/>
      <c r="MQJ190" s="302"/>
      <c r="MQK190" s="302"/>
      <c r="MQL190" s="302"/>
      <c r="MQM190" s="302"/>
      <c r="MQN190" s="302"/>
      <c r="MQO190" s="302"/>
      <c r="MQP190" s="302"/>
      <c r="MQQ190" s="302"/>
      <c r="MQR190" s="302"/>
      <c r="MQS190" s="302"/>
      <c r="MQT190" s="302"/>
      <c r="MQU190" s="302"/>
      <c r="MQV190" s="302"/>
      <c r="MQW190" s="302"/>
      <c r="MQX190" s="302"/>
      <c r="MQY190" s="302"/>
      <c r="MQZ190" s="302"/>
      <c r="MRA190" s="302"/>
      <c r="MRB190" s="302"/>
      <c r="MRC190" s="302"/>
      <c r="MRD190" s="302"/>
      <c r="MRE190" s="302"/>
      <c r="MRF190" s="302"/>
      <c r="MRG190" s="302"/>
      <c r="MRH190" s="302"/>
      <c r="MRI190" s="302"/>
      <c r="MRJ190" s="302"/>
      <c r="MRK190" s="302"/>
      <c r="MRL190" s="302"/>
      <c r="MRM190" s="302"/>
      <c r="MRN190" s="302"/>
      <c r="MRO190" s="302"/>
      <c r="MRP190" s="302"/>
      <c r="MRQ190" s="302"/>
      <c r="MRR190" s="302"/>
      <c r="MRS190" s="302"/>
      <c r="MRT190" s="302"/>
      <c r="MRU190" s="302"/>
      <c r="MRV190" s="302"/>
      <c r="MRW190" s="302"/>
      <c r="MRX190" s="302"/>
      <c r="MRY190" s="302"/>
      <c r="MRZ190" s="302"/>
      <c r="MSA190" s="302"/>
      <c r="MSB190" s="302"/>
      <c r="MSC190" s="302"/>
      <c r="MSD190" s="302"/>
      <c r="MSE190" s="302"/>
      <c r="MSF190" s="302"/>
      <c r="MSG190" s="302"/>
      <c r="MSH190" s="302"/>
      <c r="MSI190" s="302"/>
      <c r="MSJ190" s="302"/>
      <c r="MSK190" s="302"/>
      <c r="MSL190" s="302"/>
      <c r="MSM190" s="302"/>
      <c r="MSN190" s="302"/>
      <c r="MSO190" s="302"/>
      <c r="MSP190" s="302"/>
      <c r="MSQ190" s="302"/>
      <c r="MSR190" s="302"/>
      <c r="MSS190" s="302"/>
      <c r="MST190" s="302"/>
      <c r="MSU190" s="302"/>
      <c r="MSV190" s="302"/>
      <c r="MSW190" s="302"/>
      <c r="MSX190" s="302"/>
      <c r="MSY190" s="302"/>
      <c r="MSZ190" s="302"/>
      <c r="MTA190" s="302"/>
      <c r="MTB190" s="302"/>
      <c r="MTC190" s="302"/>
      <c r="MTD190" s="302"/>
      <c r="MTE190" s="302"/>
      <c r="MTF190" s="302"/>
      <c r="MTG190" s="302"/>
      <c r="MTH190" s="302"/>
      <c r="MTI190" s="302"/>
      <c r="MTJ190" s="302"/>
      <c r="MTK190" s="302"/>
      <c r="MTL190" s="302"/>
      <c r="MTM190" s="302"/>
      <c r="MTN190" s="302"/>
      <c r="MTO190" s="302"/>
      <c r="MTP190" s="302"/>
      <c r="MTQ190" s="302"/>
      <c r="MTR190" s="302"/>
      <c r="MTS190" s="302"/>
      <c r="MTT190" s="302"/>
      <c r="MTU190" s="302"/>
      <c r="MTV190" s="302"/>
      <c r="MTW190" s="302"/>
      <c r="MTX190" s="302"/>
      <c r="MTY190" s="302"/>
      <c r="MTZ190" s="302"/>
      <c r="MUA190" s="302"/>
      <c r="MUB190" s="302"/>
      <c r="MUC190" s="302"/>
      <c r="MUD190" s="302"/>
      <c r="MUE190" s="302"/>
      <c r="MUF190" s="302"/>
      <c r="MUG190" s="302"/>
      <c r="MUH190" s="302"/>
      <c r="MUI190" s="302"/>
      <c r="MUJ190" s="302"/>
      <c r="MUK190" s="302"/>
      <c r="MUL190" s="302"/>
      <c r="MUM190" s="302"/>
      <c r="MUN190" s="302"/>
      <c r="MUO190" s="302"/>
      <c r="MUP190" s="302"/>
      <c r="MUQ190" s="302"/>
      <c r="MUR190" s="302"/>
      <c r="MUS190" s="302"/>
      <c r="MUT190" s="302"/>
      <c r="MUU190" s="302"/>
      <c r="MUV190" s="302"/>
      <c r="MUW190" s="302"/>
      <c r="MUX190" s="302"/>
      <c r="MUY190" s="302"/>
      <c r="MUZ190" s="302"/>
      <c r="MVA190" s="302"/>
      <c r="MVB190" s="302"/>
      <c r="MVC190" s="302"/>
      <c r="MVD190" s="302"/>
      <c r="MVE190" s="302"/>
      <c r="MVF190" s="302"/>
      <c r="MVG190" s="302"/>
      <c r="MVH190" s="302"/>
      <c r="MVI190" s="302"/>
      <c r="MVJ190" s="302"/>
      <c r="MVK190" s="302"/>
      <c r="MVL190" s="302"/>
      <c r="MVM190" s="302"/>
      <c r="MVN190" s="302"/>
      <c r="MVO190" s="302"/>
      <c r="MVP190" s="302"/>
      <c r="MVQ190" s="302"/>
      <c r="MVR190" s="302"/>
      <c r="MVS190" s="302"/>
      <c r="MVT190" s="302"/>
      <c r="MVU190" s="302"/>
      <c r="MVV190" s="302"/>
      <c r="MVW190" s="302"/>
      <c r="MVX190" s="302"/>
      <c r="MVY190" s="302"/>
      <c r="MVZ190" s="302"/>
      <c r="MWA190" s="302"/>
      <c r="MWB190" s="302"/>
      <c r="MWC190" s="302"/>
      <c r="MWD190" s="302"/>
      <c r="MWE190" s="302"/>
      <c r="MWF190" s="302"/>
      <c r="MWG190" s="302"/>
      <c r="MWH190" s="302"/>
      <c r="MWI190" s="302"/>
      <c r="MWJ190" s="302"/>
      <c r="MWK190" s="302"/>
      <c r="MWL190" s="302"/>
      <c r="MWM190" s="302"/>
      <c r="MWN190" s="302"/>
      <c r="MWO190" s="302"/>
      <c r="MWP190" s="302"/>
      <c r="MWQ190" s="302"/>
      <c r="MWR190" s="302"/>
      <c r="MWS190" s="302"/>
      <c r="MWT190" s="302"/>
      <c r="MWU190" s="302"/>
      <c r="MWV190" s="302"/>
      <c r="MWW190" s="302"/>
      <c r="MWX190" s="302"/>
      <c r="MWY190" s="302"/>
      <c r="MWZ190" s="302"/>
      <c r="MXA190" s="302"/>
      <c r="MXB190" s="302"/>
      <c r="MXC190" s="302"/>
      <c r="MXD190" s="302"/>
      <c r="MXE190" s="302"/>
      <c r="MXF190" s="302"/>
      <c r="MXG190" s="302"/>
      <c r="MXH190" s="302"/>
      <c r="MXI190" s="302"/>
      <c r="MXJ190" s="302"/>
      <c r="MXK190" s="302"/>
      <c r="MXL190" s="302"/>
      <c r="MXM190" s="302"/>
      <c r="MXN190" s="302"/>
      <c r="MXO190" s="302"/>
      <c r="MXP190" s="302"/>
      <c r="MXQ190" s="302"/>
      <c r="MXR190" s="302"/>
      <c r="MXS190" s="302"/>
      <c r="MXT190" s="302"/>
      <c r="MXU190" s="302"/>
      <c r="MXV190" s="302"/>
      <c r="MXW190" s="302"/>
      <c r="MXX190" s="302"/>
      <c r="MXY190" s="302"/>
      <c r="MXZ190" s="302"/>
      <c r="MYA190" s="302"/>
      <c r="MYB190" s="302"/>
      <c r="MYC190" s="302"/>
      <c r="MYD190" s="302"/>
      <c r="MYE190" s="302"/>
      <c r="MYF190" s="302"/>
      <c r="MYG190" s="302"/>
      <c r="MYH190" s="302"/>
      <c r="MYI190" s="302"/>
      <c r="MYJ190" s="302"/>
      <c r="MYK190" s="302"/>
      <c r="MYL190" s="302"/>
      <c r="MYM190" s="302"/>
      <c r="MYN190" s="302"/>
      <c r="MYO190" s="302"/>
      <c r="MYP190" s="302"/>
      <c r="MYQ190" s="302"/>
      <c r="MYR190" s="302"/>
      <c r="MYS190" s="302"/>
      <c r="MYT190" s="302"/>
      <c r="MYU190" s="302"/>
      <c r="MYV190" s="302"/>
      <c r="MYW190" s="302"/>
      <c r="MYX190" s="302"/>
      <c r="MYY190" s="302"/>
      <c r="MYZ190" s="302"/>
      <c r="MZA190" s="302"/>
      <c r="MZB190" s="302"/>
      <c r="MZC190" s="302"/>
      <c r="MZD190" s="302"/>
      <c r="MZE190" s="302"/>
      <c r="MZF190" s="302"/>
      <c r="MZG190" s="302"/>
      <c r="MZH190" s="302"/>
      <c r="MZI190" s="302"/>
      <c r="MZJ190" s="302"/>
      <c r="MZK190" s="302"/>
      <c r="MZL190" s="302"/>
      <c r="MZM190" s="302"/>
      <c r="MZN190" s="302"/>
      <c r="MZO190" s="302"/>
      <c r="MZP190" s="302"/>
      <c r="MZQ190" s="302"/>
      <c r="MZR190" s="302"/>
      <c r="MZS190" s="302"/>
      <c r="MZT190" s="302"/>
      <c r="MZU190" s="302"/>
      <c r="MZV190" s="302"/>
      <c r="MZW190" s="302"/>
      <c r="MZX190" s="302"/>
      <c r="MZY190" s="302"/>
      <c r="MZZ190" s="302"/>
      <c r="NAA190" s="302"/>
      <c r="NAB190" s="302"/>
      <c r="NAC190" s="302"/>
      <c r="NAD190" s="302"/>
      <c r="NAE190" s="302"/>
      <c r="NAF190" s="302"/>
      <c r="NAG190" s="302"/>
      <c r="NAH190" s="302"/>
      <c r="NAI190" s="302"/>
      <c r="NAJ190" s="302"/>
      <c r="NAK190" s="302"/>
      <c r="NAL190" s="302"/>
      <c r="NAM190" s="302"/>
      <c r="NAN190" s="302"/>
      <c r="NAO190" s="302"/>
      <c r="NAP190" s="302"/>
      <c r="NAQ190" s="302"/>
      <c r="NAR190" s="302"/>
      <c r="NAS190" s="302"/>
      <c r="NAT190" s="302"/>
      <c r="NAU190" s="302"/>
      <c r="NAV190" s="302"/>
      <c r="NAW190" s="302"/>
      <c r="NAX190" s="302"/>
      <c r="NAY190" s="302"/>
      <c r="NAZ190" s="302"/>
      <c r="NBA190" s="302"/>
      <c r="NBB190" s="302"/>
      <c r="NBC190" s="302"/>
      <c r="NBD190" s="302"/>
      <c r="NBE190" s="302"/>
      <c r="NBF190" s="302"/>
      <c r="NBG190" s="302"/>
      <c r="NBH190" s="302"/>
      <c r="NBI190" s="302"/>
      <c r="NBJ190" s="302"/>
      <c r="NBK190" s="302"/>
      <c r="NBL190" s="302"/>
      <c r="NBM190" s="302"/>
      <c r="NBN190" s="302"/>
      <c r="NBO190" s="302"/>
      <c r="NBP190" s="302"/>
      <c r="NBQ190" s="302"/>
      <c r="NBR190" s="302"/>
      <c r="NBS190" s="302"/>
      <c r="NBT190" s="302"/>
      <c r="NBU190" s="302"/>
      <c r="NBV190" s="302"/>
      <c r="NBW190" s="302"/>
      <c r="NBX190" s="302"/>
      <c r="NBY190" s="302"/>
      <c r="NBZ190" s="302"/>
      <c r="NCA190" s="302"/>
      <c r="NCB190" s="302"/>
      <c r="NCC190" s="302"/>
      <c r="NCD190" s="302"/>
      <c r="NCE190" s="302"/>
      <c r="NCF190" s="302"/>
      <c r="NCG190" s="302"/>
      <c r="NCH190" s="302"/>
      <c r="NCI190" s="302"/>
      <c r="NCJ190" s="302"/>
      <c r="NCK190" s="302"/>
      <c r="NCL190" s="302"/>
      <c r="NCM190" s="302"/>
      <c r="NCN190" s="302"/>
      <c r="NCO190" s="302"/>
      <c r="NCP190" s="302"/>
      <c r="NCQ190" s="302"/>
      <c r="NCR190" s="302"/>
      <c r="NCS190" s="302"/>
      <c r="NCT190" s="302"/>
      <c r="NCU190" s="302"/>
      <c r="NCV190" s="302"/>
      <c r="NCW190" s="302"/>
      <c r="NCX190" s="302"/>
      <c r="NCY190" s="302"/>
      <c r="NCZ190" s="302"/>
      <c r="NDA190" s="302"/>
      <c r="NDB190" s="302"/>
      <c r="NDC190" s="302"/>
      <c r="NDD190" s="302"/>
      <c r="NDE190" s="302"/>
      <c r="NDF190" s="302"/>
      <c r="NDG190" s="302"/>
      <c r="NDH190" s="302"/>
      <c r="NDI190" s="302"/>
      <c r="NDJ190" s="302"/>
      <c r="NDK190" s="302"/>
      <c r="NDL190" s="302"/>
      <c r="NDM190" s="302"/>
      <c r="NDN190" s="302"/>
      <c r="NDO190" s="302"/>
      <c r="NDP190" s="302"/>
      <c r="NDQ190" s="302"/>
      <c r="NDR190" s="302"/>
      <c r="NDS190" s="302"/>
      <c r="NDT190" s="302"/>
      <c r="NDU190" s="302"/>
      <c r="NDV190" s="302"/>
      <c r="NDW190" s="302"/>
      <c r="NDX190" s="302"/>
      <c r="NDY190" s="302"/>
      <c r="NDZ190" s="302"/>
      <c r="NEA190" s="302"/>
      <c r="NEB190" s="302"/>
      <c r="NEC190" s="302"/>
      <c r="NED190" s="302"/>
      <c r="NEE190" s="302"/>
      <c r="NEF190" s="302"/>
      <c r="NEG190" s="302"/>
      <c r="NEH190" s="302"/>
      <c r="NEI190" s="302"/>
      <c r="NEJ190" s="302"/>
      <c r="NEK190" s="302"/>
      <c r="NEL190" s="302"/>
      <c r="NEM190" s="302"/>
      <c r="NEN190" s="302"/>
      <c r="NEO190" s="302"/>
      <c r="NEP190" s="302"/>
      <c r="NEQ190" s="302"/>
      <c r="NER190" s="302"/>
      <c r="NES190" s="302"/>
      <c r="NET190" s="302"/>
      <c r="NEU190" s="302"/>
      <c r="NEV190" s="302"/>
      <c r="NEW190" s="302"/>
      <c r="NEX190" s="302"/>
      <c r="NEY190" s="302"/>
      <c r="NEZ190" s="302"/>
      <c r="NFA190" s="302"/>
      <c r="NFB190" s="302"/>
      <c r="NFC190" s="302"/>
      <c r="NFD190" s="302"/>
      <c r="NFE190" s="302"/>
      <c r="NFF190" s="302"/>
      <c r="NFG190" s="302"/>
      <c r="NFH190" s="302"/>
      <c r="NFI190" s="302"/>
      <c r="NFJ190" s="302"/>
      <c r="NFK190" s="302"/>
      <c r="NFL190" s="302"/>
      <c r="NFM190" s="302"/>
      <c r="NFN190" s="302"/>
      <c r="NFO190" s="302"/>
      <c r="NFP190" s="302"/>
      <c r="NFQ190" s="302"/>
      <c r="NFR190" s="302"/>
      <c r="NFS190" s="302"/>
      <c r="NFT190" s="302"/>
      <c r="NFU190" s="302"/>
      <c r="NFV190" s="302"/>
      <c r="NFW190" s="302"/>
      <c r="NFX190" s="302"/>
      <c r="NFY190" s="302"/>
      <c r="NFZ190" s="302"/>
      <c r="NGA190" s="302"/>
      <c r="NGB190" s="302"/>
      <c r="NGC190" s="302"/>
      <c r="NGD190" s="302"/>
      <c r="NGE190" s="302"/>
      <c r="NGF190" s="302"/>
      <c r="NGG190" s="302"/>
      <c r="NGH190" s="302"/>
      <c r="NGI190" s="302"/>
      <c r="NGJ190" s="302"/>
      <c r="NGK190" s="302"/>
      <c r="NGL190" s="302"/>
      <c r="NGM190" s="302"/>
      <c r="NGN190" s="302"/>
      <c r="NGO190" s="302"/>
      <c r="NGP190" s="302"/>
      <c r="NGQ190" s="302"/>
      <c r="NGR190" s="302"/>
      <c r="NGS190" s="302"/>
      <c r="NGT190" s="302"/>
      <c r="NGU190" s="302"/>
      <c r="NGV190" s="302"/>
      <c r="NGW190" s="302"/>
      <c r="NGX190" s="302"/>
      <c r="NGY190" s="302"/>
      <c r="NGZ190" s="302"/>
      <c r="NHA190" s="302"/>
      <c r="NHB190" s="302"/>
      <c r="NHC190" s="302"/>
      <c r="NHD190" s="302"/>
      <c r="NHE190" s="302"/>
      <c r="NHF190" s="302"/>
      <c r="NHG190" s="302"/>
      <c r="NHH190" s="302"/>
      <c r="NHI190" s="302"/>
      <c r="NHJ190" s="302"/>
      <c r="NHK190" s="302"/>
      <c r="NHL190" s="302"/>
      <c r="NHM190" s="302"/>
      <c r="NHN190" s="302"/>
      <c r="NHO190" s="302"/>
      <c r="NHP190" s="302"/>
      <c r="NHQ190" s="302"/>
      <c r="NHR190" s="302"/>
      <c r="NHS190" s="302"/>
      <c r="NHT190" s="302"/>
      <c r="NHU190" s="302"/>
      <c r="NHV190" s="302"/>
      <c r="NHW190" s="302"/>
      <c r="NHX190" s="302"/>
      <c r="NHY190" s="302"/>
      <c r="NHZ190" s="302"/>
      <c r="NIA190" s="302"/>
      <c r="NIB190" s="302"/>
      <c r="NIC190" s="302"/>
      <c r="NID190" s="302"/>
      <c r="NIE190" s="302"/>
      <c r="NIF190" s="302"/>
      <c r="NIG190" s="302"/>
      <c r="NIH190" s="302"/>
      <c r="NII190" s="302"/>
      <c r="NIJ190" s="302"/>
      <c r="NIK190" s="302"/>
      <c r="NIL190" s="302"/>
      <c r="NIM190" s="302"/>
      <c r="NIN190" s="302"/>
      <c r="NIO190" s="302"/>
      <c r="NIP190" s="302"/>
      <c r="NIQ190" s="302"/>
      <c r="NIR190" s="302"/>
      <c r="NIS190" s="302"/>
      <c r="NIT190" s="302"/>
      <c r="NIU190" s="302"/>
      <c r="NIV190" s="302"/>
      <c r="NIW190" s="302"/>
      <c r="NIX190" s="302"/>
      <c r="NIY190" s="302"/>
      <c r="NIZ190" s="302"/>
      <c r="NJA190" s="302"/>
      <c r="NJB190" s="302"/>
      <c r="NJC190" s="302"/>
      <c r="NJD190" s="302"/>
      <c r="NJE190" s="302"/>
      <c r="NJF190" s="302"/>
      <c r="NJG190" s="302"/>
      <c r="NJH190" s="302"/>
      <c r="NJI190" s="302"/>
      <c r="NJJ190" s="302"/>
      <c r="NJK190" s="302"/>
      <c r="NJL190" s="302"/>
      <c r="NJM190" s="302"/>
      <c r="NJN190" s="302"/>
      <c r="NJO190" s="302"/>
      <c r="NJP190" s="302"/>
      <c r="NJQ190" s="302"/>
      <c r="NJR190" s="302"/>
      <c r="NJS190" s="302"/>
      <c r="NJT190" s="302"/>
      <c r="NJU190" s="302"/>
      <c r="NJV190" s="302"/>
      <c r="NJW190" s="302"/>
      <c r="NJX190" s="302"/>
      <c r="NJY190" s="302"/>
      <c r="NJZ190" s="302"/>
      <c r="NKA190" s="302"/>
      <c r="NKB190" s="302"/>
      <c r="NKC190" s="302"/>
      <c r="NKD190" s="302"/>
      <c r="NKE190" s="302"/>
      <c r="NKF190" s="302"/>
      <c r="NKG190" s="302"/>
      <c r="NKH190" s="302"/>
      <c r="NKI190" s="302"/>
      <c r="NKJ190" s="302"/>
      <c r="NKK190" s="302"/>
      <c r="NKL190" s="302"/>
      <c r="NKM190" s="302"/>
      <c r="NKN190" s="302"/>
      <c r="NKO190" s="302"/>
      <c r="NKP190" s="302"/>
      <c r="NKQ190" s="302"/>
      <c r="NKR190" s="302"/>
      <c r="NKS190" s="302"/>
      <c r="NKT190" s="302"/>
      <c r="NKU190" s="302"/>
      <c r="NKV190" s="302"/>
      <c r="NKW190" s="302"/>
      <c r="NKX190" s="302"/>
      <c r="NKY190" s="302"/>
      <c r="NKZ190" s="302"/>
      <c r="NLA190" s="302"/>
      <c r="NLB190" s="302"/>
      <c r="NLC190" s="302"/>
      <c r="NLD190" s="302"/>
      <c r="NLE190" s="302"/>
      <c r="NLF190" s="302"/>
      <c r="NLG190" s="302"/>
      <c r="NLH190" s="302"/>
      <c r="NLI190" s="302"/>
      <c r="NLJ190" s="302"/>
      <c r="NLK190" s="302"/>
      <c r="NLL190" s="302"/>
      <c r="NLM190" s="302"/>
      <c r="NLN190" s="302"/>
      <c r="NLO190" s="302"/>
      <c r="NLP190" s="302"/>
      <c r="NLQ190" s="302"/>
      <c r="NLR190" s="302"/>
      <c r="NLS190" s="302"/>
      <c r="NLT190" s="302"/>
      <c r="NLU190" s="302"/>
      <c r="NLV190" s="302"/>
      <c r="NLW190" s="302"/>
      <c r="NLX190" s="302"/>
      <c r="NLY190" s="302"/>
      <c r="NLZ190" s="302"/>
      <c r="NMA190" s="302"/>
      <c r="NMB190" s="302"/>
      <c r="NMC190" s="302"/>
      <c r="NMD190" s="302"/>
      <c r="NME190" s="302"/>
      <c r="NMF190" s="302"/>
      <c r="NMG190" s="302"/>
      <c r="NMH190" s="302"/>
      <c r="NMI190" s="302"/>
      <c r="NMJ190" s="302"/>
      <c r="NMK190" s="302"/>
      <c r="NML190" s="302"/>
      <c r="NMM190" s="302"/>
      <c r="NMN190" s="302"/>
      <c r="NMO190" s="302"/>
      <c r="NMP190" s="302"/>
      <c r="NMQ190" s="302"/>
      <c r="NMR190" s="302"/>
      <c r="NMS190" s="302"/>
      <c r="NMT190" s="302"/>
      <c r="NMU190" s="302"/>
      <c r="NMV190" s="302"/>
      <c r="NMW190" s="302"/>
      <c r="NMX190" s="302"/>
      <c r="NMY190" s="302"/>
      <c r="NMZ190" s="302"/>
      <c r="NNA190" s="302"/>
      <c r="NNB190" s="302"/>
      <c r="NNC190" s="302"/>
      <c r="NND190" s="302"/>
      <c r="NNE190" s="302"/>
      <c r="NNF190" s="302"/>
      <c r="NNG190" s="302"/>
      <c r="NNH190" s="302"/>
      <c r="NNI190" s="302"/>
      <c r="NNJ190" s="302"/>
      <c r="NNK190" s="302"/>
      <c r="NNL190" s="302"/>
      <c r="NNM190" s="302"/>
      <c r="NNN190" s="302"/>
      <c r="NNO190" s="302"/>
      <c r="NNP190" s="302"/>
      <c r="NNQ190" s="302"/>
      <c r="NNR190" s="302"/>
      <c r="NNS190" s="302"/>
      <c r="NNT190" s="302"/>
      <c r="NNU190" s="302"/>
      <c r="NNV190" s="302"/>
      <c r="NNW190" s="302"/>
      <c r="NNX190" s="302"/>
      <c r="NNY190" s="302"/>
      <c r="NNZ190" s="302"/>
      <c r="NOA190" s="302"/>
      <c r="NOB190" s="302"/>
      <c r="NOC190" s="302"/>
      <c r="NOD190" s="302"/>
      <c r="NOE190" s="302"/>
      <c r="NOF190" s="302"/>
      <c r="NOG190" s="302"/>
      <c r="NOH190" s="302"/>
      <c r="NOI190" s="302"/>
      <c r="NOJ190" s="302"/>
      <c r="NOK190" s="302"/>
      <c r="NOL190" s="302"/>
      <c r="NOM190" s="302"/>
      <c r="NON190" s="302"/>
      <c r="NOO190" s="302"/>
      <c r="NOP190" s="302"/>
      <c r="NOQ190" s="302"/>
      <c r="NOR190" s="302"/>
      <c r="NOS190" s="302"/>
      <c r="NOT190" s="302"/>
      <c r="NOU190" s="302"/>
      <c r="NOV190" s="302"/>
      <c r="NOW190" s="302"/>
      <c r="NOX190" s="302"/>
      <c r="NOY190" s="302"/>
      <c r="NOZ190" s="302"/>
      <c r="NPA190" s="302"/>
      <c r="NPB190" s="302"/>
      <c r="NPC190" s="302"/>
      <c r="NPD190" s="302"/>
      <c r="NPE190" s="302"/>
      <c r="NPF190" s="302"/>
      <c r="NPG190" s="302"/>
      <c r="NPH190" s="302"/>
      <c r="NPI190" s="302"/>
      <c r="NPJ190" s="302"/>
      <c r="NPK190" s="302"/>
      <c r="NPL190" s="302"/>
      <c r="NPM190" s="302"/>
      <c r="NPN190" s="302"/>
      <c r="NPO190" s="302"/>
      <c r="NPP190" s="302"/>
      <c r="NPQ190" s="302"/>
      <c r="NPR190" s="302"/>
      <c r="NPS190" s="302"/>
      <c r="NPT190" s="302"/>
      <c r="NPU190" s="302"/>
      <c r="NPV190" s="302"/>
      <c r="NPW190" s="302"/>
      <c r="NPX190" s="302"/>
      <c r="NPY190" s="302"/>
      <c r="NPZ190" s="302"/>
      <c r="NQA190" s="302"/>
      <c r="NQB190" s="302"/>
      <c r="NQC190" s="302"/>
      <c r="NQD190" s="302"/>
      <c r="NQE190" s="302"/>
      <c r="NQF190" s="302"/>
      <c r="NQG190" s="302"/>
      <c r="NQH190" s="302"/>
      <c r="NQI190" s="302"/>
      <c r="NQJ190" s="302"/>
      <c r="NQK190" s="302"/>
      <c r="NQL190" s="302"/>
      <c r="NQM190" s="302"/>
      <c r="NQN190" s="302"/>
      <c r="NQO190" s="302"/>
      <c r="NQP190" s="302"/>
      <c r="NQQ190" s="302"/>
      <c r="NQR190" s="302"/>
      <c r="NQS190" s="302"/>
      <c r="NQT190" s="302"/>
      <c r="NQU190" s="302"/>
      <c r="NQV190" s="302"/>
      <c r="NQW190" s="302"/>
      <c r="NQX190" s="302"/>
      <c r="NQY190" s="302"/>
      <c r="NQZ190" s="302"/>
      <c r="NRA190" s="302"/>
      <c r="NRB190" s="302"/>
      <c r="NRC190" s="302"/>
      <c r="NRD190" s="302"/>
      <c r="NRE190" s="302"/>
      <c r="NRF190" s="302"/>
      <c r="NRG190" s="302"/>
      <c r="NRH190" s="302"/>
      <c r="NRI190" s="302"/>
      <c r="NRJ190" s="302"/>
      <c r="NRK190" s="302"/>
      <c r="NRL190" s="302"/>
      <c r="NRM190" s="302"/>
      <c r="NRN190" s="302"/>
      <c r="NRO190" s="302"/>
      <c r="NRP190" s="302"/>
      <c r="NRQ190" s="302"/>
      <c r="NRR190" s="302"/>
      <c r="NRS190" s="302"/>
      <c r="NRT190" s="302"/>
      <c r="NRU190" s="302"/>
      <c r="NRV190" s="302"/>
      <c r="NRW190" s="302"/>
      <c r="NRX190" s="302"/>
      <c r="NRY190" s="302"/>
      <c r="NRZ190" s="302"/>
      <c r="NSA190" s="302"/>
      <c r="NSB190" s="302"/>
      <c r="NSC190" s="302"/>
      <c r="NSD190" s="302"/>
      <c r="NSE190" s="302"/>
      <c r="NSF190" s="302"/>
      <c r="NSG190" s="302"/>
      <c r="NSH190" s="302"/>
      <c r="NSI190" s="302"/>
      <c r="NSJ190" s="302"/>
      <c r="NSK190" s="302"/>
      <c r="NSL190" s="302"/>
      <c r="NSM190" s="302"/>
      <c r="NSN190" s="302"/>
      <c r="NSO190" s="302"/>
      <c r="NSP190" s="302"/>
      <c r="NSQ190" s="302"/>
      <c r="NSR190" s="302"/>
      <c r="NSS190" s="302"/>
      <c r="NST190" s="302"/>
      <c r="NSU190" s="302"/>
      <c r="NSV190" s="302"/>
      <c r="NSW190" s="302"/>
      <c r="NSX190" s="302"/>
      <c r="NSY190" s="302"/>
      <c r="NSZ190" s="302"/>
      <c r="NTA190" s="302"/>
      <c r="NTB190" s="302"/>
      <c r="NTC190" s="302"/>
      <c r="NTD190" s="302"/>
      <c r="NTE190" s="302"/>
      <c r="NTF190" s="302"/>
      <c r="NTG190" s="302"/>
      <c r="NTH190" s="302"/>
      <c r="NTI190" s="302"/>
      <c r="NTJ190" s="302"/>
      <c r="NTK190" s="302"/>
      <c r="NTL190" s="302"/>
      <c r="NTM190" s="302"/>
      <c r="NTN190" s="302"/>
      <c r="NTO190" s="302"/>
      <c r="NTP190" s="302"/>
      <c r="NTQ190" s="302"/>
      <c r="NTR190" s="302"/>
      <c r="NTS190" s="302"/>
      <c r="NTT190" s="302"/>
      <c r="NTU190" s="302"/>
      <c r="NTV190" s="302"/>
      <c r="NTW190" s="302"/>
      <c r="NTX190" s="302"/>
      <c r="NTY190" s="302"/>
      <c r="NTZ190" s="302"/>
      <c r="NUA190" s="302"/>
      <c r="NUB190" s="302"/>
      <c r="NUC190" s="302"/>
      <c r="NUD190" s="302"/>
      <c r="NUE190" s="302"/>
      <c r="NUF190" s="302"/>
      <c r="NUG190" s="302"/>
      <c r="NUH190" s="302"/>
      <c r="NUI190" s="302"/>
      <c r="NUJ190" s="302"/>
      <c r="NUK190" s="302"/>
      <c r="NUL190" s="302"/>
      <c r="NUM190" s="302"/>
      <c r="NUN190" s="302"/>
      <c r="NUO190" s="302"/>
      <c r="NUP190" s="302"/>
      <c r="NUQ190" s="302"/>
      <c r="NUR190" s="302"/>
      <c r="NUS190" s="302"/>
      <c r="NUT190" s="302"/>
      <c r="NUU190" s="302"/>
      <c r="NUV190" s="302"/>
      <c r="NUW190" s="302"/>
      <c r="NUX190" s="302"/>
      <c r="NUY190" s="302"/>
      <c r="NUZ190" s="302"/>
      <c r="NVA190" s="302"/>
      <c r="NVB190" s="302"/>
      <c r="NVC190" s="302"/>
      <c r="NVD190" s="302"/>
      <c r="NVE190" s="302"/>
      <c r="NVF190" s="302"/>
      <c r="NVG190" s="302"/>
      <c r="NVH190" s="302"/>
      <c r="NVI190" s="302"/>
      <c r="NVJ190" s="302"/>
      <c r="NVK190" s="302"/>
      <c r="NVL190" s="302"/>
      <c r="NVM190" s="302"/>
      <c r="NVN190" s="302"/>
      <c r="NVO190" s="302"/>
      <c r="NVP190" s="302"/>
      <c r="NVQ190" s="302"/>
      <c r="NVR190" s="302"/>
      <c r="NVS190" s="302"/>
      <c r="NVT190" s="302"/>
      <c r="NVU190" s="302"/>
      <c r="NVV190" s="302"/>
      <c r="NVW190" s="302"/>
      <c r="NVX190" s="302"/>
      <c r="NVY190" s="302"/>
      <c r="NVZ190" s="302"/>
      <c r="NWA190" s="302"/>
      <c r="NWB190" s="302"/>
      <c r="NWC190" s="302"/>
      <c r="NWD190" s="302"/>
      <c r="NWE190" s="302"/>
      <c r="NWF190" s="302"/>
      <c r="NWG190" s="302"/>
      <c r="NWH190" s="302"/>
      <c r="NWI190" s="302"/>
      <c r="NWJ190" s="302"/>
      <c r="NWK190" s="302"/>
      <c r="NWL190" s="302"/>
      <c r="NWM190" s="302"/>
      <c r="NWN190" s="302"/>
      <c r="NWO190" s="302"/>
      <c r="NWP190" s="302"/>
      <c r="NWQ190" s="302"/>
      <c r="NWR190" s="302"/>
      <c r="NWS190" s="302"/>
      <c r="NWT190" s="302"/>
      <c r="NWU190" s="302"/>
      <c r="NWV190" s="302"/>
      <c r="NWW190" s="302"/>
      <c r="NWX190" s="302"/>
      <c r="NWY190" s="302"/>
      <c r="NWZ190" s="302"/>
      <c r="NXA190" s="302"/>
      <c r="NXB190" s="302"/>
      <c r="NXC190" s="302"/>
      <c r="NXD190" s="302"/>
      <c r="NXE190" s="302"/>
      <c r="NXF190" s="302"/>
      <c r="NXG190" s="302"/>
      <c r="NXH190" s="302"/>
      <c r="NXI190" s="302"/>
      <c r="NXJ190" s="302"/>
      <c r="NXK190" s="302"/>
      <c r="NXL190" s="302"/>
      <c r="NXM190" s="302"/>
      <c r="NXN190" s="302"/>
      <c r="NXO190" s="302"/>
      <c r="NXP190" s="302"/>
      <c r="NXQ190" s="302"/>
      <c r="NXR190" s="302"/>
      <c r="NXS190" s="302"/>
      <c r="NXT190" s="302"/>
      <c r="NXU190" s="302"/>
      <c r="NXV190" s="302"/>
      <c r="NXW190" s="302"/>
      <c r="NXX190" s="302"/>
      <c r="NXY190" s="302"/>
      <c r="NXZ190" s="302"/>
      <c r="NYA190" s="302"/>
      <c r="NYB190" s="302"/>
      <c r="NYC190" s="302"/>
      <c r="NYD190" s="302"/>
      <c r="NYE190" s="302"/>
      <c r="NYF190" s="302"/>
      <c r="NYG190" s="302"/>
      <c r="NYH190" s="302"/>
      <c r="NYI190" s="302"/>
      <c r="NYJ190" s="302"/>
      <c r="NYK190" s="302"/>
      <c r="NYL190" s="302"/>
      <c r="NYM190" s="302"/>
      <c r="NYN190" s="302"/>
      <c r="NYO190" s="302"/>
      <c r="NYP190" s="302"/>
      <c r="NYQ190" s="302"/>
      <c r="NYR190" s="302"/>
      <c r="NYS190" s="302"/>
      <c r="NYT190" s="302"/>
      <c r="NYU190" s="302"/>
      <c r="NYV190" s="302"/>
      <c r="NYW190" s="302"/>
      <c r="NYX190" s="302"/>
      <c r="NYY190" s="302"/>
      <c r="NYZ190" s="302"/>
      <c r="NZA190" s="302"/>
      <c r="NZB190" s="302"/>
      <c r="NZC190" s="302"/>
      <c r="NZD190" s="302"/>
      <c r="NZE190" s="302"/>
      <c r="NZF190" s="302"/>
      <c r="NZG190" s="302"/>
      <c r="NZH190" s="302"/>
      <c r="NZI190" s="302"/>
      <c r="NZJ190" s="302"/>
      <c r="NZK190" s="302"/>
      <c r="NZL190" s="302"/>
      <c r="NZM190" s="302"/>
      <c r="NZN190" s="302"/>
      <c r="NZO190" s="302"/>
      <c r="NZP190" s="302"/>
      <c r="NZQ190" s="302"/>
      <c r="NZR190" s="302"/>
      <c r="NZS190" s="302"/>
      <c r="NZT190" s="302"/>
      <c r="NZU190" s="302"/>
      <c r="NZV190" s="302"/>
      <c r="NZW190" s="302"/>
      <c r="NZX190" s="302"/>
      <c r="NZY190" s="302"/>
      <c r="NZZ190" s="302"/>
      <c r="OAA190" s="302"/>
      <c r="OAB190" s="302"/>
      <c r="OAC190" s="302"/>
      <c r="OAD190" s="302"/>
      <c r="OAE190" s="302"/>
      <c r="OAF190" s="302"/>
      <c r="OAG190" s="302"/>
      <c r="OAH190" s="302"/>
      <c r="OAI190" s="302"/>
      <c r="OAJ190" s="302"/>
      <c r="OAK190" s="302"/>
      <c r="OAL190" s="302"/>
      <c r="OAM190" s="302"/>
      <c r="OAN190" s="302"/>
      <c r="OAO190" s="302"/>
      <c r="OAP190" s="302"/>
      <c r="OAQ190" s="302"/>
      <c r="OAR190" s="302"/>
      <c r="OAS190" s="302"/>
      <c r="OAT190" s="302"/>
      <c r="OAU190" s="302"/>
      <c r="OAV190" s="302"/>
      <c r="OAW190" s="302"/>
      <c r="OAX190" s="302"/>
      <c r="OAY190" s="302"/>
      <c r="OAZ190" s="302"/>
      <c r="OBA190" s="302"/>
      <c r="OBB190" s="302"/>
      <c r="OBC190" s="302"/>
      <c r="OBD190" s="302"/>
      <c r="OBE190" s="302"/>
      <c r="OBF190" s="302"/>
      <c r="OBG190" s="302"/>
      <c r="OBH190" s="302"/>
      <c r="OBI190" s="302"/>
      <c r="OBJ190" s="302"/>
      <c r="OBK190" s="302"/>
      <c r="OBL190" s="302"/>
      <c r="OBM190" s="302"/>
      <c r="OBN190" s="302"/>
      <c r="OBO190" s="302"/>
      <c r="OBP190" s="302"/>
      <c r="OBQ190" s="302"/>
      <c r="OBR190" s="302"/>
      <c r="OBS190" s="302"/>
      <c r="OBT190" s="302"/>
      <c r="OBU190" s="302"/>
      <c r="OBV190" s="302"/>
      <c r="OBW190" s="302"/>
      <c r="OBX190" s="302"/>
      <c r="OBY190" s="302"/>
      <c r="OBZ190" s="302"/>
      <c r="OCA190" s="302"/>
      <c r="OCB190" s="302"/>
      <c r="OCC190" s="302"/>
      <c r="OCD190" s="302"/>
      <c r="OCE190" s="302"/>
      <c r="OCF190" s="302"/>
      <c r="OCG190" s="302"/>
      <c r="OCH190" s="302"/>
      <c r="OCI190" s="302"/>
      <c r="OCJ190" s="302"/>
      <c r="OCK190" s="302"/>
      <c r="OCL190" s="302"/>
      <c r="OCM190" s="302"/>
      <c r="OCN190" s="302"/>
      <c r="OCO190" s="302"/>
      <c r="OCP190" s="302"/>
      <c r="OCQ190" s="302"/>
      <c r="OCR190" s="302"/>
      <c r="OCS190" s="302"/>
      <c r="OCT190" s="302"/>
      <c r="OCU190" s="302"/>
      <c r="OCV190" s="302"/>
      <c r="OCW190" s="302"/>
      <c r="OCX190" s="302"/>
      <c r="OCY190" s="302"/>
      <c r="OCZ190" s="302"/>
      <c r="ODA190" s="302"/>
      <c r="ODB190" s="302"/>
      <c r="ODC190" s="302"/>
      <c r="ODD190" s="302"/>
      <c r="ODE190" s="302"/>
      <c r="ODF190" s="302"/>
      <c r="ODG190" s="302"/>
      <c r="ODH190" s="302"/>
      <c r="ODI190" s="302"/>
      <c r="ODJ190" s="302"/>
      <c r="ODK190" s="302"/>
      <c r="ODL190" s="302"/>
      <c r="ODM190" s="302"/>
      <c r="ODN190" s="302"/>
      <c r="ODO190" s="302"/>
      <c r="ODP190" s="302"/>
      <c r="ODQ190" s="302"/>
      <c r="ODR190" s="302"/>
      <c r="ODS190" s="302"/>
      <c r="ODT190" s="302"/>
      <c r="ODU190" s="302"/>
      <c r="ODV190" s="302"/>
      <c r="ODW190" s="302"/>
      <c r="ODX190" s="302"/>
      <c r="ODY190" s="302"/>
      <c r="ODZ190" s="302"/>
      <c r="OEA190" s="302"/>
      <c r="OEB190" s="302"/>
      <c r="OEC190" s="302"/>
      <c r="OED190" s="302"/>
      <c r="OEE190" s="302"/>
      <c r="OEF190" s="302"/>
      <c r="OEG190" s="302"/>
      <c r="OEH190" s="302"/>
      <c r="OEI190" s="302"/>
      <c r="OEJ190" s="302"/>
      <c r="OEK190" s="302"/>
      <c r="OEL190" s="302"/>
      <c r="OEM190" s="302"/>
      <c r="OEN190" s="302"/>
      <c r="OEO190" s="302"/>
      <c r="OEP190" s="302"/>
      <c r="OEQ190" s="302"/>
      <c r="OER190" s="302"/>
      <c r="OES190" s="302"/>
      <c r="OET190" s="302"/>
      <c r="OEU190" s="302"/>
      <c r="OEV190" s="302"/>
      <c r="OEW190" s="302"/>
      <c r="OEX190" s="302"/>
      <c r="OEY190" s="302"/>
      <c r="OEZ190" s="302"/>
      <c r="OFA190" s="302"/>
      <c r="OFB190" s="302"/>
      <c r="OFC190" s="302"/>
      <c r="OFD190" s="302"/>
      <c r="OFE190" s="302"/>
      <c r="OFF190" s="302"/>
      <c r="OFG190" s="302"/>
      <c r="OFH190" s="302"/>
      <c r="OFI190" s="302"/>
      <c r="OFJ190" s="302"/>
      <c r="OFK190" s="302"/>
      <c r="OFL190" s="302"/>
      <c r="OFM190" s="302"/>
      <c r="OFN190" s="302"/>
      <c r="OFO190" s="302"/>
      <c r="OFP190" s="302"/>
      <c r="OFQ190" s="302"/>
      <c r="OFR190" s="302"/>
      <c r="OFS190" s="302"/>
      <c r="OFT190" s="302"/>
      <c r="OFU190" s="302"/>
      <c r="OFV190" s="302"/>
      <c r="OFW190" s="302"/>
      <c r="OFX190" s="302"/>
      <c r="OFY190" s="302"/>
      <c r="OFZ190" s="302"/>
      <c r="OGA190" s="302"/>
      <c r="OGB190" s="302"/>
      <c r="OGC190" s="302"/>
      <c r="OGD190" s="302"/>
      <c r="OGE190" s="302"/>
      <c r="OGF190" s="302"/>
      <c r="OGG190" s="302"/>
      <c r="OGH190" s="302"/>
      <c r="OGI190" s="302"/>
      <c r="OGJ190" s="302"/>
      <c r="OGK190" s="302"/>
      <c r="OGL190" s="302"/>
      <c r="OGM190" s="302"/>
      <c r="OGN190" s="302"/>
      <c r="OGO190" s="302"/>
      <c r="OGP190" s="302"/>
      <c r="OGQ190" s="302"/>
      <c r="OGR190" s="302"/>
      <c r="OGS190" s="302"/>
      <c r="OGT190" s="302"/>
      <c r="OGU190" s="302"/>
      <c r="OGV190" s="302"/>
      <c r="OGW190" s="302"/>
      <c r="OGX190" s="302"/>
      <c r="OGY190" s="302"/>
      <c r="OGZ190" s="302"/>
      <c r="OHA190" s="302"/>
      <c r="OHB190" s="302"/>
      <c r="OHC190" s="302"/>
      <c r="OHD190" s="302"/>
      <c r="OHE190" s="302"/>
      <c r="OHF190" s="302"/>
      <c r="OHG190" s="302"/>
      <c r="OHH190" s="302"/>
      <c r="OHI190" s="302"/>
      <c r="OHJ190" s="302"/>
      <c r="OHK190" s="302"/>
      <c r="OHL190" s="302"/>
      <c r="OHM190" s="302"/>
      <c r="OHN190" s="302"/>
      <c r="OHO190" s="302"/>
      <c r="OHP190" s="302"/>
      <c r="OHQ190" s="302"/>
      <c r="OHR190" s="302"/>
      <c r="OHS190" s="302"/>
      <c r="OHT190" s="302"/>
      <c r="OHU190" s="302"/>
      <c r="OHV190" s="302"/>
      <c r="OHW190" s="302"/>
      <c r="OHX190" s="302"/>
      <c r="OHY190" s="302"/>
      <c r="OHZ190" s="302"/>
      <c r="OIA190" s="302"/>
      <c r="OIB190" s="302"/>
      <c r="OIC190" s="302"/>
      <c r="OID190" s="302"/>
      <c r="OIE190" s="302"/>
      <c r="OIF190" s="302"/>
      <c r="OIG190" s="302"/>
      <c r="OIH190" s="302"/>
      <c r="OII190" s="302"/>
      <c r="OIJ190" s="302"/>
      <c r="OIK190" s="302"/>
      <c r="OIL190" s="302"/>
      <c r="OIM190" s="302"/>
      <c r="OIN190" s="302"/>
      <c r="OIO190" s="302"/>
      <c r="OIP190" s="302"/>
      <c r="OIQ190" s="302"/>
      <c r="OIR190" s="302"/>
      <c r="OIS190" s="302"/>
      <c r="OIT190" s="302"/>
      <c r="OIU190" s="302"/>
      <c r="OIV190" s="302"/>
      <c r="OIW190" s="302"/>
      <c r="OIX190" s="302"/>
      <c r="OIY190" s="302"/>
      <c r="OIZ190" s="302"/>
      <c r="OJA190" s="302"/>
      <c r="OJB190" s="302"/>
      <c r="OJC190" s="302"/>
      <c r="OJD190" s="302"/>
      <c r="OJE190" s="302"/>
      <c r="OJF190" s="302"/>
      <c r="OJG190" s="302"/>
      <c r="OJH190" s="302"/>
      <c r="OJI190" s="302"/>
      <c r="OJJ190" s="302"/>
      <c r="OJK190" s="302"/>
      <c r="OJL190" s="302"/>
      <c r="OJM190" s="302"/>
      <c r="OJN190" s="302"/>
      <c r="OJO190" s="302"/>
      <c r="OJP190" s="302"/>
      <c r="OJQ190" s="302"/>
      <c r="OJR190" s="302"/>
      <c r="OJS190" s="302"/>
      <c r="OJT190" s="302"/>
      <c r="OJU190" s="302"/>
      <c r="OJV190" s="302"/>
      <c r="OJW190" s="302"/>
      <c r="OJX190" s="302"/>
      <c r="OJY190" s="302"/>
      <c r="OJZ190" s="302"/>
      <c r="OKA190" s="302"/>
      <c r="OKB190" s="302"/>
      <c r="OKC190" s="302"/>
      <c r="OKD190" s="302"/>
      <c r="OKE190" s="302"/>
      <c r="OKF190" s="302"/>
      <c r="OKG190" s="302"/>
      <c r="OKH190" s="302"/>
      <c r="OKI190" s="302"/>
      <c r="OKJ190" s="302"/>
      <c r="OKK190" s="302"/>
      <c r="OKL190" s="302"/>
      <c r="OKM190" s="302"/>
      <c r="OKN190" s="302"/>
      <c r="OKO190" s="302"/>
      <c r="OKP190" s="302"/>
      <c r="OKQ190" s="302"/>
      <c r="OKR190" s="302"/>
      <c r="OKS190" s="302"/>
      <c r="OKT190" s="302"/>
      <c r="OKU190" s="302"/>
      <c r="OKV190" s="302"/>
      <c r="OKW190" s="302"/>
      <c r="OKX190" s="302"/>
      <c r="OKY190" s="302"/>
      <c r="OKZ190" s="302"/>
      <c r="OLA190" s="302"/>
      <c r="OLB190" s="302"/>
      <c r="OLC190" s="302"/>
      <c r="OLD190" s="302"/>
      <c r="OLE190" s="302"/>
      <c r="OLF190" s="302"/>
      <c r="OLG190" s="302"/>
      <c r="OLH190" s="302"/>
      <c r="OLI190" s="302"/>
      <c r="OLJ190" s="302"/>
      <c r="OLK190" s="302"/>
      <c r="OLL190" s="302"/>
      <c r="OLM190" s="302"/>
      <c r="OLN190" s="302"/>
      <c r="OLO190" s="302"/>
      <c r="OLP190" s="302"/>
      <c r="OLQ190" s="302"/>
      <c r="OLR190" s="302"/>
      <c r="OLS190" s="302"/>
      <c r="OLT190" s="302"/>
      <c r="OLU190" s="302"/>
      <c r="OLV190" s="302"/>
      <c r="OLW190" s="302"/>
      <c r="OLX190" s="302"/>
      <c r="OLY190" s="302"/>
      <c r="OLZ190" s="302"/>
      <c r="OMA190" s="302"/>
      <c r="OMB190" s="302"/>
      <c r="OMC190" s="302"/>
      <c r="OMD190" s="302"/>
      <c r="OME190" s="302"/>
      <c r="OMF190" s="302"/>
      <c r="OMG190" s="302"/>
      <c r="OMH190" s="302"/>
      <c r="OMI190" s="302"/>
      <c r="OMJ190" s="302"/>
      <c r="OMK190" s="302"/>
      <c r="OML190" s="302"/>
      <c r="OMM190" s="302"/>
      <c r="OMN190" s="302"/>
      <c r="OMO190" s="302"/>
      <c r="OMP190" s="302"/>
      <c r="OMQ190" s="302"/>
      <c r="OMR190" s="302"/>
      <c r="OMS190" s="302"/>
      <c r="OMT190" s="302"/>
      <c r="OMU190" s="302"/>
      <c r="OMV190" s="302"/>
      <c r="OMW190" s="302"/>
      <c r="OMX190" s="302"/>
      <c r="OMY190" s="302"/>
      <c r="OMZ190" s="302"/>
      <c r="ONA190" s="302"/>
      <c r="ONB190" s="302"/>
      <c r="ONC190" s="302"/>
      <c r="OND190" s="302"/>
      <c r="ONE190" s="302"/>
      <c r="ONF190" s="302"/>
      <c r="ONG190" s="302"/>
      <c r="ONH190" s="302"/>
      <c r="ONI190" s="302"/>
      <c r="ONJ190" s="302"/>
      <c r="ONK190" s="302"/>
      <c r="ONL190" s="302"/>
      <c r="ONM190" s="302"/>
      <c r="ONN190" s="302"/>
      <c r="ONO190" s="302"/>
      <c r="ONP190" s="302"/>
      <c r="ONQ190" s="302"/>
      <c r="ONR190" s="302"/>
      <c r="ONS190" s="302"/>
      <c r="ONT190" s="302"/>
      <c r="ONU190" s="302"/>
      <c r="ONV190" s="302"/>
      <c r="ONW190" s="302"/>
      <c r="ONX190" s="302"/>
      <c r="ONY190" s="302"/>
      <c r="ONZ190" s="302"/>
      <c r="OOA190" s="302"/>
      <c r="OOB190" s="302"/>
      <c r="OOC190" s="302"/>
      <c r="OOD190" s="302"/>
      <c r="OOE190" s="302"/>
      <c r="OOF190" s="302"/>
      <c r="OOG190" s="302"/>
      <c r="OOH190" s="302"/>
      <c r="OOI190" s="302"/>
      <c r="OOJ190" s="302"/>
      <c r="OOK190" s="302"/>
      <c r="OOL190" s="302"/>
      <c r="OOM190" s="302"/>
      <c r="OON190" s="302"/>
      <c r="OOO190" s="302"/>
      <c r="OOP190" s="302"/>
      <c r="OOQ190" s="302"/>
      <c r="OOR190" s="302"/>
      <c r="OOS190" s="302"/>
      <c r="OOT190" s="302"/>
      <c r="OOU190" s="302"/>
      <c r="OOV190" s="302"/>
      <c r="OOW190" s="302"/>
      <c r="OOX190" s="302"/>
      <c r="OOY190" s="302"/>
      <c r="OOZ190" s="302"/>
      <c r="OPA190" s="302"/>
      <c r="OPB190" s="302"/>
      <c r="OPC190" s="302"/>
      <c r="OPD190" s="302"/>
      <c r="OPE190" s="302"/>
      <c r="OPF190" s="302"/>
      <c r="OPG190" s="302"/>
      <c r="OPH190" s="302"/>
      <c r="OPI190" s="302"/>
      <c r="OPJ190" s="302"/>
      <c r="OPK190" s="302"/>
      <c r="OPL190" s="302"/>
      <c r="OPM190" s="302"/>
      <c r="OPN190" s="302"/>
      <c r="OPO190" s="302"/>
      <c r="OPP190" s="302"/>
      <c r="OPQ190" s="302"/>
      <c r="OPR190" s="302"/>
      <c r="OPS190" s="302"/>
      <c r="OPT190" s="302"/>
      <c r="OPU190" s="302"/>
      <c r="OPV190" s="302"/>
      <c r="OPW190" s="302"/>
      <c r="OPX190" s="302"/>
      <c r="OPY190" s="302"/>
      <c r="OPZ190" s="302"/>
      <c r="OQA190" s="302"/>
      <c r="OQB190" s="302"/>
      <c r="OQC190" s="302"/>
      <c r="OQD190" s="302"/>
      <c r="OQE190" s="302"/>
      <c r="OQF190" s="302"/>
      <c r="OQG190" s="302"/>
      <c r="OQH190" s="302"/>
      <c r="OQI190" s="302"/>
      <c r="OQJ190" s="302"/>
      <c r="OQK190" s="302"/>
      <c r="OQL190" s="302"/>
      <c r="OQM190" s="302"/>
      <c r="OQN190" s="302"/>
      <c r="OQO190" s="302"/>
      <c r="OQP190" s="302"/>
      <c r="OQQ190" s="302"/>
      <c r="OQR190" s="302"/>
      <c r="OQS190" s="302"/>
      <c r="OQT190" s="302"/>
      <c r="OQU190" s="302"/>
      <c r="OQV190" s="302"/>
      <c r="OQW190" s="302"/>
      <c r="OQX190" s="302"/>
      <c r="OQY190" s="302"/>
      <c r="OQZ190" s="302"/>
      <c r="ORA190" s="302"/>
      <c r="ORB190" s="302"/>
      <c r="ORC190" s="302"/>
      <c r="ORD190" s="302"/>
      <c r="ORE190" s="302"/>
      <c r="ORF190" s="302"/>
      <c r="ORG190" s="302"/>
      <c r="ORH190" s="302"/>
      <c r="ORI190" s="302"/>
      <c r="ORJ190" s="302"/>
      <c r="ORK190" s="302"/>
      <c r="ORL190" s="302"/>
      <c r="ORM190" s="302"/>
      <c r="ORN190" s="302"/>
      <c r="ORO190" s="302"/>
      <c r="ORP190" s="302"/>
      <c r="ORQ190" s="302"/>
      <c r="ORR190" s="302"/>
      <c r="ORS190" s="302"/>
      <c r="ORT190" s="302"/>
      <c r="ORU190" s="302"/>
      <c r="ORV190" s="302"/>
      <c r="ORW190" s="302"/>
      <c r="ORX190" s="302"/>
      <c r="ORY190" s="302"/>
      <c r="ORZ190" s="302"/>
      <c r="OSA190" s="302"/>
      <c r="OSB190" s="302"/>
      <c r="OSC190" s="302"/>
      <c r="OSD190" s="302"/>
      <c r="OSE190" s="302"/>
      <c r="OSF190" s="302"/>
      <c r="OSG190" s="302"/>
      <c r="OSH190" s="302"/>
      <c r="OSI190" s="302"/>
      <c r="OSJ190" s="302"/>
      <c r="OSK190" s="302"/>
      <c r="OSL190" s="302"/>
      <c r="OSM190" s="302"/>
      <c r="OSN190" s="302"/>
      <c r="OSO190" s="302"/>
      <c r="OSP190" s="302"/>
      <c r="OSQ190" s="302"/>
      <c r="OSR190" s="302"/>
      <c r="OSS190" s="302"/>
      <c r="OST190" s="302"/>
      <c r="OSU190" s="302"/>
      <c r="OSV190" s="302"/>
      <c r="OSW190" s="302"/>
      <c r="OSX190" s="302"/>
      <c r="OSY190" s="302"/>
      <c r="OSZ190" s="302"/>
      <c r="OTA190" s="302"/>
      <c r="OTB190" s="302"/>
      <c r="OTC190" s="302"/>
      <c r="OTD190" s="302"/>
      <c r="OTE190" s="302"/>
      <c r="OTF190" s="302"/>
      <c r="OTG190" s="302"/>
      <c r="OTH190" s="302"/>
      <c r="OTI190" s="302"/>
      <c r="OTJ190" s="302"/>
      <c r="OTK190" s="302"/>
      <c r="OTL190" s="302"/>
      <c r="OTM190" s="302"/>
      <c r="OTN190" s="302"/>
      <c r="OTO190" s="302"/>
      <c r="OTP190" s="302"/>
      <c r="OTQ190" s="302"/>
      <c r="OTR190" s="302"/>
      <c r="OTS190" s="302"/>
      <c r="OTT190" s="302"/>
      <c r="OTU190" s="302"/>
      <c r="OTV190" s="302"/>
      <c r="OTW190" s="302"/>
      <c r="OTX190" s="302"/>
      <c r="OTY190" s="302"/>
      <c r="OTZ190" s="302"/>
      <c r="OUA190" s="302"/>
      <c r="OUB190" s="302"/>
      <c r="OUC190" s="302"/>
      <c r="OUD190" s="302"/>
      <c r="OUE190" s="302"/>
      <c r="OUF190" s="302"/>
      <c r="OUG190" s="302"/>
      <c r="OUH190" s="302"/>
      <c r="OUI190" s="302"/>
      <c r="OUJ190" s="302"/>
      <c r="OUK190" s="302"/>
      <c r="OUL190" s="302"/>
      <c r="OUM190" s="302"/>
      <c r="OUN190" s="302"/>
      <c r="OUO190" s="302"/>
      <c r="OUP190" s="302"/>
      <c r="OUQ190" s="302"/>
      <c r="OUR190" s="302"/>
      <c r="OUS190" s="302"/>
      <c r="OUT190" s="302"/>
      <c r="OUU190" s="302"/>
      <c r="OUV190" s="302"/>
      <c r="OUW190" s="302"/>
      <c r="OUX190" s="302"/>
      <c r="OUY190" s="302"/>
      <c r="OUZ190" s="302"/>
      <c r="OVA190" s="302"/>
      <c r="OVB190" s="302"/>
      <c r="OVC190" s="302"/>
      <c r="OVD190" s="302"/>
      <c r="OVE190" s="302"/>
      <c r="OVF190" s="302"/>
      <c r="OVG190" s="302"/>
      <c r="OVH190" s="302"/>
      <c r="OVI190" s="302"/>
      <c r="OVJ190" s="302"/>
      <c r="OVK190" s="302"/>
      <c r="OVL190" s="302"/>
      <c r="OVM190" s="302"/>
      <c r="OVN190" s="302"/>
      <c r="OVO190" s="302"/>
      <c r="OVP190" s="302"/>
      <c r="OVQ190" s="302"/>
      <c r="OVR190" s="302"/>
      <c r="OVS190" s="302"/>
      <c r="OVT190" s="302"/>
      <c r="OVU190" s="302"/>
      <c r="OVV190" s="302"/>
      <c r="OVW190" s="302"/>
      <c r="OVX190" s="302"/>
      <c r="OVY190" s="302"/>
      <c r="OVZ190" s="302"/>
      <c r="OWA190" s="302"/>
      <c r="OWB190" s="302"/>
      <c r="OWC190" s="302"/>
      <c r="OWD190" s="302"/>
      <c r="OWE190" s="302"/>
      <c r="OWF190" s="302"/>
      <c r="OWG190" s="302"/>
      <c r="OWH190" s="302"/>
      <c r="OWI190" s="302"/>
      <c r="OWJ190" s="302"/>
      <c r="OWK190" s="302"/>
      <c r="OWL190" s="302"/>
      <c r="OWM190" s="302"/>
      <c r="OWN190" s="302"/>
      <c r="OWO190" s="302"/>
      <c r="OWP190" s="302"/>
      <c r="OWQ190" s="302"/>
      <c r="OWR190" s="302"/>
      <c r="OWS190" s="302"/>
      <c r="OWT190" s="302"/>
      <c r="OWU190" s="302"/>
      <c r="OWV190" s="302"/>
      <c r="OWW190" s="302"/>
      <c r="OWX190" s="302"/>
      <c r="OWY190" s="302"/>
      <c r="OWZ190" s="302"/>
      <c r="OXA190" s="302"/>
      <c r="OXB190" s="302"/>
      <c r="OXC190" s="302"/>
      <c r="OXD190" s="302"/>
      <c r="OXE190" s="302"/>
      <c r="OXF190" s="302"/>
      <c r="OXG190" s="302"/>
      <c r="OXH190" s="302"/>
      <c r="OXI190" s="302"/>
      <c r="OXJ190" s="302"/>
      <c r="OXK190" s="302"/>
      <c r="OXL190" s="302"/>
      <c r="OXM190" s="302"/>
      <c r="OXN190" s="302"/>
      <c r="OXO190" s="302"/>
      <c r="OXP190" s="302"/>
      <c r="OXQ190" s="302"/>
      <c r="OXR190" s="302"/>
      <c r="OXS190" s="302"/>
      <c r="OXT190" s="302"/>
      <c r="OXU190" s="302"/>
      <c r="OXV190" s="302"/>
      <c r="OXW190" s="302"/>
      <c r="OXX190" s="302"/>
      <c r="OXY190" s="302"/>
      <c r="OXZ190" s="302"/>
      <c r="OYA190" s="302"/>
      <c r="OYB190" s="302"/>
      <c r="OYC190" s="302"/>
      <c r="OYD190" s="302"/>
      <c r="OYE190" s="302"/>
      <c r="OYF190" s="302"/>
      <c r="OYG190" s="302"/>
      <c r="OYH190" s="302"/>
      <c r="OYI190" s="302"/>
      <c r="OYJ190" s="302"/>
      <c r="OYK190" s="302"/>
      <c r="OYL190" s="302"/>
      <c r="OYM190" s="302"/>
      <c r="OYN190" s="302"/>
      <c r="OYO190" s="302"/>
      <c r="OYP190" s="302"/>
      <c r="OYQ190" s="302"/>
      <c r="OYR190" s="302"/>
      <c r="OYS190" s="302"/>
      <c r="OYT190" s="302"/>
      <c r="OYU190" s="302"/>
      <c r="OYV190" s="302"/>
      <c r="OYW190" s="302"/>
      <c r="OYX190" s="302"/>
      <c r="OYY190" s="302"/>
      <c r="OYZ190" s="302"/>
      <c r="OZA190" s="302"/>
      <c r="OZB190" s="302"/>
      <c r="OZC190" s="302"/>
      <c r="OZD190" s="302"/>
      <c r="OZE190" s="302"/>
      <c r="OZF190" s="302"/>
      <c r="OZG190" s="302"/>
      <c r="OZH190" s="302"/>
      <c r="OZI190" s="302"/>
      <c r="OZJ190" s="302"/>
      <c r="OZK190" s="302"/>
      <c r="OZL190" s="302"/>
      <c r="OZM190" s="302"/>
      <c r="OZN190" s="302"/>
      <c r="OZO190" s="302"/>
      <c r="OZP190" s="302"/>
      <c r="OZQ190" s="302"/>
      <c r="OZR190" s="302"/>
      <c r="OZS190" s="302"/>
      <c r="OZT190" s="302"/>
      <c r="OZU190" s="302"/>
      <c r="OZV190" s="302"/>
      <c r="OZW190" s="302"/>
      <c r="OZX190" s="302"/>
      <c r="OZY190" s="302"/>
      <c r="OZZ190" s="302"/>
      <c r="PAA190" s="302"/>
      <c r="PAB190" s="302"/>
      <c r="PAC190" s="302"/>
      <c r="PAD190" s="302"/>
      <c r="PAE190" s="302"/>
      <c r="PAF190" s="302"/>
      <c r="PAG190" s="302"/>
      <c r="PAH190" s="302"/>
      <c r="PAI190" s="302"/>
      <c r="PAJ190" s="302"/>
      <c r="PAK190" s="302"/>
      <c r="PAL190" s="302"/>
      <c r="PAM190" s="302"/>
      <c r="PAN190" s="302"/>
      <c r="PAO190" s="302"/>
      <c r="PAP190" s="302"/>
      <c r="PAQ190" s="302"/>
      <c r="PAR190" s="302"/>
      <c r="PAS190" s="302"/>
      <c r="PAT190" s="302"/>
      <c r="PAU190" s="302"/>
      <c r="PAV190" s="302"/>
      <c r="PAW190" s="302"/>
      <c r="PAX190" s="302"/>
      <c r="PAY190" s="302"/>
      <c r="PAZ190" s="302"/>
      <c r="PBA190" s="302"/>
      <c r="PBB190" s="302"/>
      <c r="PBC190" s="302"/>
      <c r="PBD190" s="302"/>
      <c r="PBE190" s="302"/>
      <c r="PBF190" s="302"/>
      <c r="PBG190" s="302"/>
      <c r="PBH190" s="302"/>
      <c r="PBI190" s="302"/>
      <c r="PBJ190" s="302"/>
      <c r="PBK190" s="302"/>
      <c r="PBL190" s="302"/>
      <c r="PBM190" s="302"/>
      <c r="PBN190" s="302"/>
      <c r="PBO190" s="302"/>
      <c r="PBP190" s="302"/>
      <c r="PBQ190" s="302"/>
      <c r="PBR190" s="302"/>
      <c r="PBS190" s="302"/>
      <c r="PBT190" s="302"/>
      <c r="PBU190" s="302"/>
      <c r="PBV190" s="302"/>
      <c r="PBW190" s="302"/>
      <c r="PBX190" s="302"/>
      <c r="PBY190" s="302"/>
      <c r="PBZ190" s="302"/>
      <c r="PCA190" s="302"/>
      <c r="PCB190" s="302"/>
      <c r="PCC190" s="302"/>
      <c r="PCD190" s="302"/>
      <c r="PCE190" s="302"/>
      <c r="PCF190" s="302"/>
      <c r="PCG190" s="302"/>
      <c r="PCH190" s="302"/>
      <c r="PCI190" s="302"/>
      <c r="PCJ190" s="302"/>
      <c r="PCK190" s="302"/>
      <c r="PCL190" s="302"/>
      <c r="PCM190" s="302"/>
      <c r="PCN190" s="302"/>
      <c r="PCO190" s="302"/>
      <c r="PCP190" s="302"/>
      <c r="PCQ190" s="302"/>
      <c r="PCR190" s="302"/>
      <c r="PCS190" s="302"/>
      <c r="PCT190" s="302"/>
      <c r="PCU190" s="302"/>
      <c r="PCV190" s="302"/>
      <c r="PCW190" s="302"/>
      <c r="PCX190" s="302"/>
      <c r="PCY190" s="302"/>
      <c r="PCZ190" s="302"/>
      <c r="PDA190" s="302"/>
      <c r="PDB190" s="302"/>
      <c r="PDC190" s="302"/>
      <c r="PDD190" s="302"/>
      <c r="PDE190" s="302"/>
      <c r="PDF190" s="302"/>
      <c r="PDG190" s="302"/>
      <c r="PDH190" s="302"/>
      <c r="PDI190" s="302"/>
      <c r="PDJ190" s="302"/>
      <c r="PDK190" s="302"/>
      <c r="PDL190" s="302"/>
      <c r="PDM190" s="302"/>
      <c r="PDN190" s="302"/>
      <c r="PDO190" s="302"/>
      <c r="PDP190" s="302"/>
      <c r="PDQ190" s="302"/>
      <c r="PDR190" s="302"/>
      <c r="PDS190" s="302"/>
      <c r="PDT190" s="302"/>
      <c r="PDU190" s="302"/>
      <c r="PDV190" s="302"/>
      <c r="PDW190" s="302"/>
      <c r="PDX190" s="302"/>
      <c r="PDY190" s="302"/>
      <c r="PDZ190" s="302"/>
      <c r="PEA190" s="302"/>
      <c r="PEB190" s="302"/>
      <c r="PEC190" s="302"/>
      <c r="PED190" s="302"/>
      <c r="PEE190" s="302"/>
      <c r="PEF190" s="302"/>
      <c r="PEG190" s="302"/>
      <c r="PEH190" s="302"/>
      <c r="PEI190" s="302"/>
      <c r="PEJ190" s="302"/>
      <c r="PEK190" s="302"/>
      <c r="PEL190" s="302"/>
      <c r="PEM190" s="302"/>
      <c r="PEN190" s="302"/>
      <c r="PEO190" s="302"/>
      <c r="PEP190" s="302"/>
      <c r="PEQ190" s="302"/>
      <c r="PER190" s="302"/>
      <c r="PES190" s="302"/>
      <c r="PET190" s="302"/>
      <c r="PEU190" s="302"/>
      <c r="PEV190" s="302"/>
      <c r="PEW190" s="302"/>
      <c r="PEX190" s="302"/>
      <c r="PEY190" s="302"/>
      <c r="PEZ190" s="302"/>
      <c r="PFA190" s="302"/>
      <c r="PFB190" s="302"/>
      <c r="PFC190" s="302"/>
      <c r="PFD190" s="302"/>
      <c r="PFE190" s="302"/>
      <c r="PFF190" s="302"/>
      <c r="PFG190" s="302"/>
      <c r="PFH190" s="302"/>
      <c r="PFI190" s="302"/>
      <c r="PFJ190" s="302"/>
      <c r="PFK190" s="302"/>
      <c r="PFL190" s="302"/>
      <c r="PFM190" s="302"/>
      <c r="PFN190" s="302"/>
      <c r="PFO190" s="302"/>
      <c r="PFP190" s="302"/>
      <c r="PFQ190" s="302"/>
      <c r="PFR190" s="302"/>
      <c r="PFS190" s="302"/>
      <c r="PFT190" s="302"/>
      <c r="PFU190" s="302"/>
      <c r="PFV190" s="302"/>
      <c r="PFW190" s="302"/>
      <c r="PFX190" s="302"/>
      <c r="PFY190" s="302"/>
      <c r="PFZ190" s="302"/>
      <c r="PGA190" s="302"/>
      <c r="PGB190" s="302"/>
      <c r="PGC190" s="302"/>
      <c r="PGD190" s="302"/>
      <c r="PGE190" s="302"/>
      <c r="PGF190" s="302"/>
      <c r="PGG190" s="302"/>
      <c r="PGH190" s="302"/>
      <c r="PGI190" s="302"/>
      <c r="PGJ190" s="302"/>
      <c r="PGK190" s="302"/>
      <c r="PGL190" s="302"/>
      <c r="PGM190" s="302"/>
      <c r="PGN190" s="302"/>
      <c r="PGO190" s="302"/>
      <c r="PGP190" s="302"/>
      <c r="PGQ190" s="302"/>
      <c r="PGR190" s="302"/>
      <c r="PGS190" s="302"/>
      <c r="PGT190" s="302"/>
      <c r="PGU190" s="302"/>
      <c r="PGV190" s="302"/>
      <c r="PGW190" s="302"/>
      <c r="PGX190" s="302"/>
      <c r="PGY190" s="302"/>
      <c r="PGZ190" s="302"/>
      <c r="PHA190" s="302"/>
      <c r="PHB190" s="302"/>
      <c r="PHC190" s="302"/>
      <c r="PHD190" s="302"/>
      <c r="PHE190" s="302"/>
      <c r="PHF190" s="302"/>
      <c r="PHG190" s="302"/>
      <c r="PHH190" s="302"/>
      <c r="PHI190" s="302"/>
      <c r="PHJ190" s="302"/>
      <c r="PHK190" s="302"/>
      <c r="PHL190" s="302"/>
      <c r="PHM190" s="302"/>
      <c r="PHN190" s="302"/>
      <c r="PHO190" s="302"/>
      <c r="PHP190" s="302"/>
      <c r="PHQ190" s="302"/>
      <c r="PHR190" s="302"/>
      <c r="PHS190" s="302"/>
      <c r="PHT190" s="302"/>
      <c r="PHU190" s="302"/>
      <c r="PHV190" s="302"/>
      <c r="PHW190" s="302"/>
      <c r="PHX190" s="302"/>
      <c r="PHY190" s="302"/>
      <c r="PHZ190" s="302"/>
      <c r="PIA190" s="302"/>
      <c r="PIB190" s="302"/>
      <c r="PIC190" s="302"/>
      <c r="PID190" s="302"/>
      <c r="PIE190" s="302"/>
      <c r="PIF190" s="302"/>
      <c r="PIG190" s="302"/>
      <c r="PIH190" s="302"/>
      <c r="PII190" s="302"/>
      <c r="PIJ190" s="302"/>
      <c r="PIK190" s="302"/>
      <c r="PIL190" s="302"/>
      <c r="PIM190" s="302"/>
      <c r="PIN190" s="302"/>
      <c r="PIO190" s="302"/>
      <c r="PIP190" s="302"/>
      <c r="PIQ190" s="302"/>
      <c r="PIR190" s="302"/>
      <c r="PIS190" s="302"/>
      <c r="PIT190" s="302"/>
      <c r="PIU190" s="302"/>
      <c r="PIV190" s="302"/>
      <c r="PIW190" s="302"/>
      <c r="PIX190" s="302"/>
      <c r="PIY190" s="302"/>
      <c r="PIZ190" s="302"/>
      <c r="PJA190" s="302"/>
      <c r="PJB190" s="302"/>
      <c r="PJC190" s="302"/>
      <c r="PJD190" s="302"/>
      <c r="PJE190" s="302"/>
      <c r="PJF190" s="302"/>
      <c r="PJG190" s="302"/>
      <c r="PJH190" s="302"/>
      <c r="PJI190" s="302"/>
      <c r="PJJ190" s="302"/>
      <c r="PJK190" s="302"/>
      <c r="PJL190" s="302"/>
      <c r="PJM190" s="302"/>
      <c r="PJN190" s="302"/>
      <c r="PJO190" s="302"/>
      <c r="PJP190" s="302"/>
      <c r="PJQ190" s="302"/>
      <c r="PJR190" s="302"/>
      <c r="PJS190" s="302"/>
      <c r="PJT190" s="302"/>
      <c r="PJU190" s="302"/>
      <c r="PJV190" s="302"/>
      <c r="PJW190" s="302"/>
      <c r="PJX190" s="302"/>
      <c r="PJY190" s="302"/>
      <c r="PJZ190" s="302"/>
      <c r="PKA190" s="302"/>
      <c r="PKB190" s="302"/>
      <c r="PKC190" s="302"/>
      <c r="PKD190" s="302"/>
      <c r="PKE190" s="302"/>
      <c r="PKF190" s="302"/>
      <c r="PKG190" s="302"/>
      <c r="PKH190" s="302"/>
      <c r="PKI190" s="302"/>
      <c r="PKJ190" s="302"/>
      <c r="PKK190" s="302"/>
      <c r="PKL190" s="302"/>
      <c r="PKM190" s="302"/>
      <c r="PKN190" s="302"/>
      <c r="PKO190" s="302"/>
      <c r="PKP190" s="302"/>
      <c r="PKQ190" s="302"/>
      <c r="PKR190" s="302"/>
      <c r="PKS190" s="302"/>
      <c r="PKT190" s="302"/>
      <c r="PKU190" s="302"/>
      <c r="PKV190" s="302"/>
      <c r="PKW190" s="302"/>
      <c r="PKX190" s="302"/>
      <c r="PKY190" s="302"/>
      <c r="PKZ190" s="302"/>
      <c r="PLA190" s="302"/>
      <c r="PLB190" s="302"/>
      <c r="PLC190" s="302"/>
      <c r="PLD190" s="302"/>
      <c r="PLE190" s="302"/>
      <c r="PLF190" s="302"/>
      <c r="PLG190" s="302"/>
      <c r="PLH190" s="302"/>
      <c r="PLI190" s="302"/>
      <c r="PLJ190" s="302"/>
      <c r="PLK190" s="302"/>
      <c r="PLL190" s="302"/>
      <c r="PLM190" s="302"/>
      <c r="PLN190" s="302"/>
      <c r="PLO190" s="302"/>
      <c r="PLP190" s="302"/>
      <c r="PLQ190" s="302"/>
      <c r="PLR190" s="302"/>
      <c r="PLS190" s="302"/>
      <c r="PLT190" s="302"/>
      <c r="PLU190" s="302"/>
      <c r="PLV190" s="302"/>
      <c r="PLW190" s="302"/>
      <c r="PLX190" s="302"/>
      <c r="PLY190" s="302"/>
      <c r="PLZ190" s="302"/>
      <c r="PMA190" s="302"/>
      <c r="PMB190" s="302"/>
      <c r="PMC190" s="302"/>
      <c r="PMD190" s="302"/>
      <c r="PME190" s="302"/>
      <c r="PMF190" s="302"/>
      <c r="PMG190" s="302"/>
      <c r="PMH190" s="302"/>
      <c r="PMI190" s="302"/>
      <c r="PMJ190" s="302"/>
      <c r="PMK190" s="302"/>
      <c r="PML190" s="302"/>
      <c r="PMM190" s="302"/>
      <c r="PMN190" s="302"/>
      <c r="PMO190" s="302"/>
      <c r="PMP190" s="302"/>
      <c r="PMQ190" s="302"/>
      <c r="PMR190" s="302"/>
      <c r="PMS190" s="302"/>
      <c r="PMT190" s="302"/>
      <c r="PMU190" s="302"/>
      <c r="PMV190" s="302"/>
      <c r="PMW190" s="302"/>
      <c r="PMX190" s="302"/>
      <c r="PMY190" s="302"/>
      <c r="PMZ190" s="302"/>
      <c r="PNA190" s="302"/>
      <c r="PNB190" s="302"/>
      <c r="PNC190" s="302"/>
      <c r="PND190" s="302"/>
      <c r="PNE190" s="302"/>
      <c r="PNF190" s="302"/>
      <c r="PNG190" s="302"/>
      <c r="PNH190" s="302"/>
      <c r="PNI190" s="302"/>
      <c r="PNJ190" s="302"/>
      <c r="PNK190" s="302"/>
      <c r="PNL190" s="302"/>
      <c r="PNM190" s="302"/>
      <c r="PNN190" s="302"/>
      <c r="PNO190" s="302"/>
      <c r="PNP190" s="302"/>
      <c r="PNQ190" s="302"/>
      <c r="PNR190" s="302"/>
      <c r="PNS190" s="302"/>
      <c r="PNT190" s="302"/>
      <c r="PNU190" s="302"/>
      <c r="PNV190" s="302"/>
      <c r="PNW190" s="302"/>
      <c r="PNX190" s="302"/>
      <c r="PNY190" s="302"/>
      <c r="PNZ190" s="302"/>
      <c r="POA190" s="302"/>
      <c r="POB190" s="302"/>
      <c r="POC190" s="302"/>
      <c r="POD190" s="302"/>
      <c r="POE190" s="302"/>
      <c r="POF190" s="302"/>
      <c r="POG190" s="302"/>
      <c r="POH190" s="302"/>
      <c r="POI190" s="302"/>
      <c r="POJ190" s="302"/>
      <c r="POK190" s="302"/>
      <c r="POL190" s="302"/>
      <c r="POM190" s="302"/>
      <c r="PON190" s="302"/>
      <c r="POO190" s="302"/>
      <c r="POP190" s="302"/>
      <c r="POQ190" s="302"/>
      <c r="POR190" s="302"/>
      <c r="POS190" s="302"/>
      <c r="POT190" s="302"/>
      <c r="POU190" s="302"/>
      <c r="POV190" s="302"/>
      <c r="POW190" s="302"/>
      <c r="POX190" s="302"/>
      <c r="POY190" s="302"/>
      <c r="POZ190" s="302"/>
      <c r="PPA190" s="302"/>
      <c r="PPB190" s="302"/>
      <c r="PPC190" s="302"/>
      <c r="PPD190" s="302"/>
      <c r="PPE190" s="302"/>
      <c r="PPF190" s="302"/>
      <c r="PPG190" s="302"/>
      <c r="PPH190" s="302"/>
      <c r="PPI190" s="302"/>
      <c r="PPJ190" s="302"/>
      <c r="PPK190" s="302"/>
      <c r="PPL190" s="302"/>
      <c r="PPM190" s="302"/>
      <c r="PPN190" s="302"/>
      <c r="PPO190" s="302"/>
      <c r="PPP190" s="302"/>
      <c r="PPQ190" s="302"/>
      <c r="PPR190" s="302"/>
      <c r="PPS190" s="302"/>
      <c r="PPT190" s="302"/>
      <c r="PPU190" s="302"/>
      <c r="PPV190" s="302"/>
      <c r="PPW190" s="302"/>
      <c r="PPX190" s="302"/>
      <c r="PPY190" s="302"/>
      <c r="PPZ190" s="302"/>
      <c r="PQA190" s="302"/>
      <c r="PQB190" s="302"/>
      <c r="PQC190" s="302"/>
      <c r="PQD190" s="302"/>
      <c r="PQE190" s="302"/>
      <c r="PQF190" s="302"/>
      <c r="PQG190" s="302"/>
      <c r="PQH190" s="302"/>
      <c r="PQI190" s="302"/>
      <c r="PQJ190" s="302"/>
      <c r="PQK190" s="302"/>
      <c r="PQL190" s="302"/>
      <c r="PQM190" s="302"/>
      <c r="PQN190" s="302"/>
      <c r="PQO190" s="302"/>
      <c r="PQP190" s="302"/>
      <c r="PQQ190" s="302"/>
      <c r="PQR190" s="302"/>
      <c r="PQS190" s="302"/>
      <c r="PQT190" s="302"/>
      <c r="PQU190" s="302"/>
      <c r="PQV190" s="302"/>
      <c r="PQW190" s="302"/>
      <c r="PQX190" s="302"/>
      <c r="PQY190" s="302"/>
      <c r="PQZ190" s="302"/>
      <c r="PRA190" s="302"/>
      <c r="PRB190" s="302"/>
      <c r="PRC190" s="302"/>
      <c r="PRD190" s="302"/>
      <c r="PRE190" s="302"/>
      <c r="PRF190" s="302"/>
      <c r="PRG190" s="302"/>
      <c r="PRH190" s="302"/>
      <c r="PRI190" s="302"/>
      <c r="PRJ190" s="302"/>
      <c r="PRK190" s="302"/>
      <c r="PRL190" s="302"/>
      <c r="PRM190" s="302"/>
      <c r="PRN190" s="302"/>
      <c r="PRO190" s="302"/>
      <c r="PRP190" s="302"/>
      <c r="PRQ190" s="302"/>
      <c r="PRR190" s="302"/>
      <c r="PRS190" s="302"/>
      <c r="PRT190" s="302"/>
      <c r="PRU190" s="302"/>
      <c r="PRV190" s="302"/>
      <c r="PRW190" s="302"/>
      <c r="PRX190" s="302"/>
      <c r="PRY190" s="302"/>
      <c r="PRZ190" s="302"/>
      <c r="PSA190" s="302"/>
      <c r="PSB190" s="302"/>
      <c r="PSC190" s="302"/>
      <c r="PSD190" s="302"/>
      <c r="PSE190" s="302"/>
      <c r="PSF190" s="302"/>
      <c r="PSG190" s="302"/>
      <c r="PSH190" s="302"/>
      <c r="PSI190" s="302"/>
      <c r="PSJ190" s="302"/>
      <c r="PSK190" s="302"/>
      <c r="PSL190" s="302"/>
      <c r="PSM190" s="302"/>
      <c r="PSN190" s="302"/>
      <c r="PSO190" s="302"/>
      <c r="PSP190" s="302"/>
      <c r="PSQ190" s="302"/>
      <c r="PSR190" s="302"/>
      <c r="PSS190" s="302"/>
      <c r="PST190" s="302"/>
      <c r="PSU190" s="302"/>
      <c r="PSV190" s="302"/>
      <c r="PSW190" s="302"/>
      <c r="PSX190" s="302"/>
      <c r="PSY190" s="302"/>
      <c r="PSZ190" s="302"/>
      <c r="PTA190" s="302"/>
      <c r="PTB190" s="302"/>
      <c r="PTC190" s="302"/>
      <c r="PTD190" s="302"/>
      <c r="PTE190" s="302"/>
      <c r="PTF190" s="302"/>
      <c r="PTG190" s="302"/>
      <c r="PTH190" s="302"/>
      <c r="PTI190" s="302"/>
      <c r="PTJ190" s="302"/>
      <c r="PTK190" s="302"/>
      <c r="PTL190" s="302"/>
      <c r="PTM190" s="302"/>
      <c r="PTN190" s="302"/>
      <c r="PTO190" s="302"/>
      <c r="PTP190" s="302"/>
      <c r="PTQ190" s="302"/>
      <c r="PTR190" s="302"/>
      <c r="PTS190" s="302"/>
      <c r="PTT190" s="302"/>
      <c r="PTU190" s="302"/>
      <c r="PTV190" s="302"/>
      <c r="PTW190" s="302"/>
      <c r="PTX190" s="302"/>
      <c r="PTY190" s="302"/>
      <c r="PTZ190" s="302"/>
      <c r="PUA190" s="302"/>
      <c r="PUB190" s="302"/>
      <c r="PUC190" s="302"/>
      <c r="PUD190" s="302"/>
      <c r="PUE190" s="302"/>
      <c r="PUF190" s="302"/>
      <c r="PUG190" s="302"/>
      <c r="PUH190" s="302"/>
      <c r="PUI190" s="302"/>
      <c r="PUJ190" s="302"/>
      <c r="PUK190" s="302"/>
      <c r="PUL190" s="302"/>
      <c r="PUM190" s="302"/>
      <c r="PUN190" s="302"/>
      <c r="PUO190" s="302"/>
      <c r="PUP190" s="302"/>
      <c r="PUQ190" s="302"/>
      <c r="PUR190" s="302"/>
      <c r="PUS190" s="302"/>
      <c r="PUT190" s="302"/>
      <c r="PUU190" s="302"/>
      <c r="PUV190" s="302"/>
      <c r="PUW190" s="302"/>
      <c r="PUX190" s="302"/>
      <c r="PUY190" s="302"/>
      <c r="PUZ190" s="302"/>
      <c r="PVA190" s="302"/>
      <c r="PVB190" s="302"/>
      <c r="PVC190" s="302"/>
      <c r="PVD190" s="302"/>
      <c r="PVE190" s="302"/>
      <c r="PVF190" s="302"/>
      <c r="PVG190" s="302"/>
      <c r="PVH190" s="302"/>
      <c r="PVI190" s="302"/>
      <c r="PVJ190" s="302"/>
      <c r="PVK190" s="302"/>
      <c r="PVL190" s="302"/>
      <c r="PVM190" s="302"/>
      <c r="PVN190" s="302"/>
      <c r="PVO190" s="302"/>
      <c r="PVP190" s="302"/>
      <c r="PVQ190" s="302"/>
      <c r="PVR190" s="302"/>
      <c r="PVS190" s="302"/>
      <c r="PVT190" s="302"/>
      <c r="PVU190" s="302"/>
      <c r="PVV190" s="302"/>
      <c r="PVW190" s="302"/>
      <c r="PVX190" s="302"/>
      <c r="PVY190" s="302"/>
      <c r="PVZ190" s="302"/>
      <c r="PWA190" s="302"/>
      <c r="PWB190" s="302"/>
      <c r="PWC190" s="302"/>
      <c r="PWD190" s="302"/>
      <c r="PWE190" s="302"/>
      <c r="PWF190" s="302"/>
      <c r="PWG190" s="302"/>
      <c r="PWH190" s="302"/>
      <c r="PWI190" s="302"/>
      <c r="PWJ190" s="302"/>
      <c r="PWK190" s="302"/>
      <c r="PWL190" s="302"/>
      <c r="PWM190" s="302"/>
      <c r="PWN190" s="302"/>
      <c r="PWO190" s="302"/>
      <c r="PWP190" s="302"/>
      <c r="PWQ190" s="302"/>
      <c r="PWR190" s="302"/>
      <c r="PWS190" s="302"/>
      <c r="PWT190" s="302"/>
      <c r="PWU190" s="302"/>
      <c r="PWV190" s="302"/>
      <c r="PWW190" s="302"/>
      <c r="PWX190" s="302"/>
      <c r="PWY190" s="302"/>
      <c r="PWZ190" s="302"/>
      <c r="PXA190" s="302"/>
      <c r="PXB190" s="302"/>
      <c r="PXC190" s="302"/>
      <c r="PXD190" s="302"/>
      <c r="PXE190" s="302"/>
      <c r="PXF190" s="302"/>
      <c r="PXG190" s="302"/>
      <c r="PXH190" s="302"/>
      <c r="PXI190" s="302"/>
      <c r="PXJ190" s="302"/>
      <c r="PXK190" s="302"/>
      <c r="PXL190" s="302"/>
      <c r="PXM190" s="302"/>
      <c r="PXN190" s="302"/>
      <c r="PXO190" s="302"/>
      <c r="PXP190" s="302"/>
      <c r="PXQ190" s="302"/>
      <c r="PXR190" s="302"/>
      <c r="PXS190" s="302"/>
      <c r="PXT190" s="302"/>
      <c r="PXU190" s="302"/>
      <c r="PXV190" s="302"/>
      <c r="PXW190" s="302"/>
      <c r="PXX190" s="302"/>
      <c r="PXY190" s="302"/>
      <c r="PXZ190" s="302"/>
      <c r="PYA190" s="302"/>
      <c r="PYB190" s="302"/>
      <c r="PYC190" s="302"/>
      <c r="PYD190" s="302"/>
      <c r="PYE190" s="302"/>
      <c r="PYF190" s="302"/>
      <c r="PYG190" s="302"/>
      <c r="PYH190" s="302"/>
      <c r="PYI190" s="302"/>
      <c r="PYJ190" s="302"/>
      <c r="PYK190" s="302"/>
      <c r="PYL190" s="302"/>
      <c r="PYM190" s="302"/>
      <c r="PYN190" s="302"/>
      <c r="PYO190" s="302"/>
      <c r="PYP190" s="302"/>
      <c r="PYQ190" s="302"/>
      <c r="PYR190" s="302"/>
      <c r="PYS190" s="302"/>
      <c r="PYT190" s="302"/>
      <c r="PYU190" s="302"/>
      <c r="PYV190" s="302"/>
      <c r="PYW190" s="302"/>
      <c r="PYX190" s="302"/>
      <c r="PYY190" s="302"/>
      <c r="PYZ190" s="302"/>
      <c r="PZA190" s="302"/>
      <c r="PZB190" s="302"/>
      <c r="PZC190" s="302"/>
      <c r="PZD190" s="302"/>
      <c r="PZE190" s="302"/>
      <c r="PZF190" s="302"/>
      <c r="PZG190" s="302"/>
      <c r="PZH190" s="302"/>
      <c r="PZI190" s="302"/>
      <c r="PZJ190" s="302"/>
      <c r="PZK190" s="302"/>
      <c r="PZL190" s="302"/>
      <c r="PZM190" s="302"/>
      <c r="PZN190" s="302"/>
      <c r="PZO190" s="302"/>
      <c r="PZP190" s="302"/>
      <c r="PZQ190" s="302"/>
      <c r="PZR190" s="302"/>
      <c r="PZS190" s="302"/>
      <c r="PZT190" s="302"/>
      <c r="PZU190" s="302"/>
      <c r="PZV190" s="302"/>
      <c r="PZW190" s="302"/>
      <c r="PZX190" s="302"/>
      <c r="PZY190" s="302"/>
      <c r="PZZ190" s="302"/>
      <c r="QAA190" s="302"/>
      <c r="QAB190" s="302"/>
      <c r="QAC190" s="302"/>
      <c r="QAD190" s="302"/>
      <c r="QAE190" s="302"/>
      <c r="QAF190" s="302"/>
      <c r="QAG190" s="302"/>
      <c r="QAH190" s="302"/>
      <c r="QAI190" s="302"/>
      <c r="QAJ190" s="302"/>
      <c r="QAK190" s="302"/>
      <c r="QAL190" s="302"/>
      <c r="QAM190" s="302"/>
      <c r="QAN190" s="302"/>
      <c r="QAO190" s="302"/>
      <c r="QAP190" s="302"/>
      <c r="QAQ190" s="302"/>
      <c r="QAR190" s="302"/>
      <c r="QAS190" s="302"/>
      <c r="QAT190" s="302"/>
      <c r="QAU190" s="302"/>
      <c r="QAV190" s="302"/>
      <c r="QAW190" s="302"/>
      <c r="QAX190" s="302"/>
      <c r="QAY190" s="302"/>
      <c r="QAZ190" s="302"/>
      <c r="QBA190" s="302"/>
      <c r="QBB190" s="302"/>
      <c r="QBC190" s="302"/>
      <c r="QBD190" s="302"/>
      <c r="QBE190" s="302"/>
      <c r="QBF190" s="302"/>
      <c r="QBG190" s="302"/>
      <c r="QBH190" s="302"/>
      <c r="QBI190" s="302"/>
      <c r="QBJ190" s="302"/>
      <c r="QBK190" s="302"/>
      <c r="QBL190" s="302"/>
      <c r="QBM190" s="302"/>
      <c r="QBN190" s="302"/>
      <c r="QBO190" s="302"/>
      <c r="QBP190" s="302"/>
      <c r="QBQ190" s="302"/>
      <c r="QBR190" s="302"/>
      <c r="QBS190" s="302"/>
      <c r="QBT190" s="302"/>
      <c r="QBU190" s="302"/>
      <c r="QBV190" s="302"/>
      <c r="QBW190" s="302"/>
      <c r="QBX190" s="302"/>
      <c r="QBY190" s="302"/>
      <c r="QBZ190" s="302"/>
      <c r="QCA190" s="302"/>
      <c r="QCB190" s="302"/>
      <c r="QCC190" s="302"/>
      <c r="QCD190" s="302"/>
      <c r="QCE190" s="302"/>
      <c r="QCF190" s="302"/>
      <c r="QCG190" s="302"/>
      <c r="QCH190" s="302"/>
      <c r="QCI190" s="302"/>
      <c r="QCJ190" s="302"/>
      <c r="QCK190" s="302"/>
      <c r="QCL190" s="302"/>
      <c r="QCM190" s="302"/>
      <c r="QCN190" s="302"/>
      <c r="QCO190" s="302"/>
      <c r="QCP190" s="302"/>
      <c r="QCQ190" s="302"/>
      <c r="QCR190" s="302"/>
      <c r="QCS190" s="302"/>
      <c r="QCT190" s="302"/>
      <c r="QCU190" s="302"/>
      <c r="QCV190" s="302"/>
      <c r="QCW190" s="302"/>
      <c r="QCX190" s="302"/>
      <c r="QCY190" s="302"/>
      <c r="QCZ190" s="302"/>
      <c r="QDA190" s="302"/>
      <c r="QDB190" s="302"/>
      <c r="QDC190" s="302"/>
      <c r="QDD190" s="302"/>
      <c r="QDE190" s="302"/>
      <c r="QDF190" s="302"/>
      <c r="QDG190" s="302"/>
      <c r="QDH190" s="302"/>
      <c r="QDI190" s="302"/>
      <c r="QDJ190" s="302"/>
      <c r="QDK190" s="302"/>
      <c r="QDL190" s="302"/>
      <c r="QDM190" s="302"/>
      <c r="QDN190" s="302"/>
      <c r="QDO190" s="302"/>
      <c r="QDP190" s="302"/>
      <c r="QDQ190" s="302"/>
      <c r="QDR190" s="302"/>
      <c r="QDS190" s="302"/>
      <c r="QDT190" s="302"/>
      <c r="QDU190" s="302"/>
      <c r="QDV190" s="302"/>
      <c r="QDW190" s="302"/>
      <c r="QDX190" s="302"/>
      <c r="QDY190" s="302"/>
      <c r="QDZ190" s="302"/>
      <c r="QEA190" s="302"/>
      <c r="QEB190" s="302"/>
      <c r="QEC190" s="302"/>
      <c r="QED190" s="302"/>
      <c r="QEE190" s="302"/>
      <c r="QEF190" s="302"/>
      <c r="QEG190" s="302"/>
      <c r="QEH190" s="302"/>
      <c r="QEI190" s="302"/>
      <c r="QEJ190" s="302"/>
      <c r="QEK190" s="302"/>
      <c r="QEL190" s="302"/>
      <c r="QEM190" s="302"/>
      <c r="QEN190" s="302"/>
      <c r="QEO190" s="302"/>
      <c r="QEP190" s="302"/>
      <c r="QEQ190" s="302"/>
      <c r="QER190" s="302"/>
      <c r="QES190" s="302"/>
      <c r="QET190" s="302"/>
      <c r="QEU190" s="302"/>
      <c r="QEV190" s="302"/>
      <c r="QEW190" s="302"/>
      <c r="QEX190" s="302"/>
      <c r="QEY190" s="302"/>
      <c r="QEZ190" s="302"/>
      <c r="QFA190" s="302"/>
      <c r="QFB190" s="302"/>
      <c r="QFC190" s="302"/>
      <c r="QFD190" s="302"/>
      <c r="QFE190" s="302"/>
      <c r="QFF190" s="302"/>
      <c r="QFG190" s="302"/>
      <c r="QFH190" s="302"/>
      <c r="QFI190" s="302"/>
      <c r="QFJ190" s="302"/>
      <c r="QFK190" s="302"/>
      <c r="QFL190" s="302"/>
      <c r="QFM190" s="302"/>
      <c r="QFN190" s="302"/>
      <c r="QFO190" s="302"/>
      <c r="QFP190" s="302"/>
      <c r="QFQ190" s="302"/>
      <c r="QFR190" s="302"/>
      <c r="QFS190" s="302"/>
      <c r="QFT190" s="302"/>
      <c r="QFU190" s="302"/>
      <c r="QFV190" s="302"/>
      <c r="QFW190" s="302"/>
      <c r="QFX190" s="302"/>
      <c r="QFY190" s="302"/>
      <c r="QFZ190" s="302"/>
      <c r="QGA190" s="302"/>
      <c r="QGB190" s="302"/>
      <c r="QGC190" s="302"/>
      <c r="QGD190" s="302"/>
      <c r="QGE190" s="302"/>
      <c r="QGF190" s="302"/>
      <c r="QGG190" s="302"/>
      <c r="QGH190" s="302"/>
      <c r="QGI190" s="302"/>
      <c r="QGJ190" s="302"/>
      <c r="QGK190" s="302"/>
      <c r="QGL190" s="302"/>
      <c r="QGM190" s="302"/>
      <c r="QGN190" s="302"/>
      <c r="QGO190" s="302"/>
      <c r="QGP190" s="302"/>
      <c r="QGQ190" s="302"/>
      <c r="QGR190" s="302"/>
      <c r="QGS190" s="302"/>
      <c r="QGT190" s="302"/>
      <c r="QGU190" s="302"/>
      <c r="QGV190" s="302"/>
      <c r="QGW190" s="302"/>
      <c r="QGX190" s="302"/>
      <c r="QGY190" s="302"/>
      <c r="QGZ190" s="302"/>
      <c r="QHA190" s="302"/>
      <c r="QHB190" s="302"/>
      <c r="QHC190" s="302"/>
      <c r="QHD190" s="302"/>
      <c r="QHE190" s="302"/>
      <c r="QHF190" s="302"/>
      <c r="QHG190" s="302"/>
      <c r="QHH190" s="302"/>
      <c r="QHI190" s="302"/>
      <c r="QHJ190" s="302"/>
      <c r="QHK190" s="302"/>
      <c r="QHL190" s="302"/>
      <c r="QHM190" s="302"/>
      <c r="QHN190" s="302"/>
      <c r="QHO190" s="302"/>
      <c r="QHP190" s="302"/>
      <c r="QHQ190" s="302"/>
      <c r="QHR190" s="302"/>
      <c r="QHS190" s="302"/>
      <c r="QHT190" s="302"/>
      <c r="QHU190" s="302"/>
      <c r="QHV190" s="302"/>
      <c r="QHW190" s="302"/>
      <c r="QHX190" s="302"/>
      <c r="QHY190" s="302"/>
      <c r="QHZ190" s="302"/>
      <c r="QIA190" s="302"/>
      <c r="QIB190" s="302"/>
      <c r="QIC190" s="302"/>
      <c r="QID190" s="302"/>
      <c r="QIE190" s="302"/>
      <c r="QIF190" s="302"/>
      <c r="QIG190" s="302"/>
      <c r="QIH190" s="302"/>
      <c r="QII190" s="302"/>
      <c r="QIJ190" s="302"/>
      <c r="QIK190" s="302"/>
      <c r="QIL190" s="302"/>
      <c r="QIM190" s="302"/>
      <c r="QIN190" s="302"/>
      <c r="QIO190" s="302"/>
      <c r="QIP190" s="302"/>
      <c r="QIQ190" s="302"/>
      <c r="QIR190" s="302"/>
      <c r="QIS190" s="302"/>
      <c r="QIT190" s="302"/>
      <c r="QIU190" s="302"/>
      <c r="QIV190" s="302"/>
      <c r="QIW190" s="302"/>
      <c r="QIX190" s="302"/>
      <c r="QIY190" s="302"/>
      <c r="QIZ190" s="302"/>
      <c r="QJA190" s="302"/>
      <c r="QJB190" s="302"/>
      <c r="QJC190" s="302"/>
      <c r="QJD190" s="302"/>
      <c r="QJE190" s="302"/>
      <c r="QJF190" s="302"/>
      <c r="QJG190" s="302"/>
      <c r="QJH190" s="302"/>
      <c r="QJI190" s="302"/>
      <c r="QJJ190" s="302"/>
      <c r="QJK190" s="302"/>
      <c r="QJL190" s="302"/>
      <c r="QJM190" s="302"/>
      <c r="QJN190" s="302"/>
      <c r="QJO190" s="302"/>
      <c r="QJP190" s="302"/>
      <c r="QJQ190" s="302"/>
      <c r="QJR190" s="302"/>
      <c r="QJS190" s="302"/>
      <c r="QJT190" s="302"/>
      <c r="QJU190" s="302"/>
      <c r="QJV190" s="302"/>
      <c r="QJW190" s="302"/>
      <c r="QJX190" s="302"/>
      <c r="QJY190" s="302"/>
      <c r="QJZ190" s="302"/>
      <c r="QKA190" s="302"/>
      <c r="QKB190" s="302"/>
      <c r="QKC190" s="302"/>
      <c r="QKD190" s="302"/>
      <c r="QKE190" s="302"/>
      <c r="QKF190" s="302"/>
      <c r="QKG190" s="302"/>
      <c r="QKH190" s="302"/>
      <c r="QKI190" s="302"/>
      <c r="QKJ190" s="302"/>
      <c r="QKK190" s="302"/>
      <c r="QKL190" s="302"/>
      <c r="QKM190" s="302"/>
      <c r="QKN190" s="302"/>
      <c r="QKO190" s="302"/>
      <c r="QKP190" s="302"/>
      <c r="QKQ190" s="302"/>
      <c r="QKR190" s="302"/>
      <c r="QKS190" s="302"/>
      <c r="QKT190" s="302"/>
      <c r="QKU190" s="302"/>
      <c r="QKV190" s="302"/>
      <c r="QKW190" s="302"/>
      <c r="QKX190" s="302"/>
      <c r="QKY190" s="302"/>
      <c r="QKZ190" s="302"/>
      <c r="QLA190" s="302"/>
      <c r="QLB190" s="302"/>
      <c r="QLC190" s="302"/>
      <c r="QLD190" s="302"/>
      <c r="QLE190" s="302"/>
      <c r="QLF190" s="302"/>
      <c r="QLG190" s="302"/>
      <c r="QLH190" s="302"/>
      <c r="QLI190" s="302"/>
      <c r="QLJ190" s="302"/>
      <c r="QLK190" s="302"/>
      <c r="QLL190" s="302"/>
      <c r="QLM190" s="302"/>
      <c r="QLN190" s="302"/>
      <c r="QLO190" s="302"/>
      <c r="QLP190" s="302"/>
      <c r="QLQ190" s="302"/>
      <c r="QLR190" s="302"/>
      <c r="QLS190" s="302"/>
      <c r="QLT190" s="302"/>
      <c r="QLU190" s="302"/>
      <c r="QLV190" s="302"/>
      <c r="QLW190" s="302"/>
      <c r="QLX190" s="302"/>
      <c r="QLY190" s="302"/>
      <c r="QLZ190" s="302"/>
      <c r="QMA190" s="302"/>
      <c r="QMB190" s="302"/>
      <c r="QMC190" s="302"/>
      <c r="QMD190" s="302"/>
      <c r="QME190" s="302"/>
      <c r="QMF190" s="302"/>
      <c r="QMG190" s="302"/>
      <c r="QMH190" s="302"/>
      <c r="QMI190" s="302"/>
      <c r="QMJ190" s="302"/>
      <c r="QMK190" s="302"/>
      <c r="QML190" s="302"/>
      <c r="QMM190" s="302"/>
      <c r="QMN190" s="302"/>
      <c r="QMO190" s="302"/>
      <c r="QMP190" s="302"/>
      <c r="QMQ190" s="302"/>
      <c r="QMR190" s="302"/>
      <c r="QMS190" s="302"/>
      <c r="QMT190" s="302"/>
      <c r="QMU190" s="302"/>
      <c r="QMV190" s="302"/>
      <c r="QMW190" s="302"/>
      <c r="QMX190" s="302"/>
      <c r="QMY190" s="302"/>
      <c r="QMZ190" s="302"/>
      <c r="QNA190" s="302"/>
      <c r="QNB190" s="302"/>
      <c r="QNC190" s="302"/>
      <c r="QND190" s="302"/>
      <c r="QNE190" s="302"/>
      <c r="QNF190" s="302"/>
      <c r="QNG190" s="302"/>
      <c r="QNH190" s="302"/>
      <c r="QNI190" s="302"/>
      <c r="QNJ190" s="302"/>
      <c r="QNK190" s="302"/>
      <c r="QNL190" s="302"/>
      <c r="QNM190" s="302"/>
      <c r="QNN190" s="302"/>
      <c r="QNO190" s="302"/>
      <c r="QNP190" s="302"/>
      <c r="QNQ190" s="302"/>
      <c r="QNR190" s="302"/>
      <c r="QNS190" s="302"/>
      <c r="QNT190" s="302"/>
      <c r="QNU190" s="302"/>
      <c r="QNV190" s="302"/>
      <c r="QNW190" s="302"/>
      <c r="QNX190" s="302"/>
      <c r="QNY190" s="302"/>
      <c r="QNZ190" s="302"/>
      <c r="QOA190" s="302"/>
      <c r="QOB190" s="302"/>
      <c r="QOC190" s="302"/>
      <c r="QOD190" s="302"/>
      <c r="QOE190" s="302"/>
      <c r="QOF190" s="302"/>
      <c r="QOG190" s="302"/>
      <c r="QOH190" s="302"/>
      <c r="QOI190" s="302"/>
      <c r="QOJ190" s="302"/>
      <c r="QOK190" s="302"/>
      <c r="QOL190" s="302"/>
      <c r="QOM190" s="302"/>
      <c r="QON190" s="302"/>
      <c r="QOO190" s="302"/>
      <c r="QOP190" s="302"/>
      <c r="QOQ190" s="302"/>
      <c r="QOR190" s="302"/>
      <c r="QOS190" s="302"/>
      <c r="QOT190" s="302"/>
      <c r="QOU190" s="302"/>
      <c r="QOV190" s="302"/>
      <c r="QOW190" s="302"/>
      <c r="QOX190" s="302"/>
      <c r="QOY190" s="302"/>
      <c r="QOZ190" s="302"/>
      <c r="QPA190" s="302"/>
      <c r="QPB190" s="302"/>
      <c r="QPC190" s="302"/>
      <c r="QPD190" s="302"/>
      <c r="QPE190" s="302"/>
      <c r="QPF190" s="302"/>
      <c r="QPG190" s="302"/>
      <c r="QPH190" s="302"/>
      <c r="QPI190" s="302"/>
      <c r="QPJ190" s="302"/>
      <c r="QPK190" s="302"/>
      <c r="QPL190" s="302"/>
      <c r="QPM190" s="302"/>
      <c r="QPN190" s="302"/>
      <c r="QPO190" s="302"/>
      <c r="QPP190" s="302"/>
      <c r="QPQ190" s="302"/>
      <c r="QPR190" s="302"/>
      <c r="QPS190" s="302"/>
      <c r="QPT190" s="302"/>
      <c r="QPU190" s="302"/>
      <c r="QPV190" s="302"/>
      <c r="QPW190" s="302"/>
      <c r="QPX190" s="302"/>
      <c r="QPY190" s="302"/>
      <c r="QPZ190" s="302"/>
      <c r="QQA190" s="302"/>
      <c r="QQB190" s="302"/>
      <c r="QQC190" s="302"/>
      <c r="QQD190" s="302"/>
      <c r="QQE190" s="302"/>
      <c r="QQF190" s="302"/>
      <c r="QQG190" s="302"/>
      <c r="QQH190" s="302"/>
      <c r="QQI190" s="302"/>
      <c r="QQJ190" s="302"/>
      <c r="QQK190" s="302"/>
      <c r="QQL190" s="302"/>
      <c r="QQM190" s="302"/>
      <c r="QQN190" s="302"/>
      <c r="QQO190" s="302"/>
      <c r="QQP190" s="302"/>
      <c r="QQQ190" s="302"/>
      <c r="QQR190" s="302"/>
      <c r="QQS190" s="302"/>
      <c r="QQT190" s="302"/>
      <c r="QQU190" s="302"/>
      <c r="QQV190" s="302"/>
      <c r="QQW190" s="302"/>
      <c r="QQX190" s="302"/>
      <c r="QQY190" s="302"/>
      <c r="QQZ190" s="302"/>
      <c r="QRA190" s="302"/>
      <c r="QRB190" s="302"/>
      <c r="QRC190" s="302"/>
      <c r="QRD190" s="302"/>
      <c r="QRE190" s="302"/>
      <c r="QRF190" s="302"/>
      <c r="QRG190" s="302"/>
      <c r="QRH190" s="302"/>
      <c r="QRI190" s="302"/>
      <c r="QRJ190" s="302"/>
      <c r="QRK190" s="302"/>
      <c r="QRL190" s="302"/>
      <c r="QRM190" s="302"/>
      <c r="QRN190" s="302"/>
      <c r="QRO190" s="302"/>
      <c r="QRP190" s="302"/>
      <c r="QRQ190" s="302"/>
      <c r="QRR190" s="302"/>
      <c r="QRS190" s="302"/>
      <c r="QRT190" s="302"/>
      <c r="QRU190" s="302"/>
      <c r="QRV190" s="302"/>
      <c r="QRW190" s="302"/>
      <c r="QRX190" s="302"/>
      <c r="QRY190" s="302"/>
      <c r="QRZ190" s="302"/>
      <c r="QSA190" s="302"/>
      <c r="QSB190" s="302"/>
      <c r="QSC190" s="302"/>
      <c r="QSD190" s="302"/>
      <c r="QSE190" s="302"/>
      <c r="QSF190" s="302"/>
      <c r="QSG190" s="302"/>
      <c r="QSH190" s="302"/>
      <c r="QSI190" s="302"/>
      <c r="QSJ190" s="302"/>
      <c r="QSK190" s="302"/>
      <c r="QSL190" s="302"/>
      <c r="QSM190" s="302"/>
      <c r="QSN190" s="302"/>
      <c r="QSO190" s="302"/>
      <c r="QSP190" s="302"/>
      <c r="QSQ190" s="302"/>
      <c r="QSR190" s="302"/>
      <c r="QSS190" s="302"/>
      <c r="QST190" s="302"/>
      <c r="QSU190" s="302"/>
      <c r="QSV190" s="302"/>
      <c r="QSW190" s="302"/>
      <c r="QSX190" s="302"/>
      <c r="QSY190" s="302"/>
      <c r="QSZ190" s="302"/>
      <c r="QTA190" s="302"/>
      <c r="QTB190" s="302"/>
      <c r="QTC190" s="302"/>
      <c r="QTD190" s="302"/>
      <c r="QTE190" s="302"/>
      <c r="QTF190" s="302"/>
      <c r="QTG190" s="302"/>
      <c r="QTH190" s="302"/>
      <c r="QTI190" s="302"/>
      <c r="QTJ190" s="302"/>
      <c r="QTK190" s="302"/>
      <c r="QTL190" s="302"/>
      <c r="QTM190" s="302"/>
      <c r="QTN190" s="302"/>
      <c r="QTO190" s="302"/>
      <c r="QTP190" s="302"/>
      <c r="QTQ190" s="302"/>
      <c r="QTR190" s="302"/>
      <c r="QTS190" s="302"/>
      <c r="QTT190" s="302"/>
      <c r="QTU190" s="302"/>
      <c r="QTV190" s="302"/>
      <c r="QTW190" s="302"/>
      <c r="QTX190" s="302"/>
      <c r="QTY190" s="302"/>
      <c r="QTZ190" s="302"/>
      <c r="QUA190" s="302"/>
      <c r="QUB190" s="302"/>
      <c r="QUC190" s="302"/>
      <c r="QUD190" s="302"/>
      <c r="QUE190" s="302"/>
      <c r="QUF190" s="302"/>
      <c r="QUG190" s="302"/>
      <c r="QUH190" s="302"/>
      <c r="QUI190" s="302"/>
      <c r="QUJ190" s="302"/>
      <c r="QUK190" s="302"/>
      <c r="QUL190" s="302"/>
      <c r="QUM190" s="302"/>
      <c r="QUN190" s="302"/>
      <c r="QUO190" s="302"/>
      <c r="QUP190" s="302"/>
      <c r="QUQ190" s="302"/>
      <c r="QUR190" s="302"/>
      <c r="QUS190" s="302"/>
      <c r="QUT190" s="302"/>
      <c r="QUU190" s="302"/>
      <c r="QUV190" s="302"/>
      <c r="QUW190" s="302"/>
      <c r="QUX190" s="302"/>
      <c r="QUY190" s="302"/>
      <c r="QUZ190" s="302"/>
      <c r="QVA190" s="302"/>
      <c r="QVB190" s="302"/>
      <c r="QVC190" s="302"/>
      <c r="QVD190" s="302"/>
      <c r="QVE190" s="302"/>
      <c r="QVF190" s="302"/>
      <c r="QVG190" s="302"/>
      <c r="QVH190" s="302"/>
      <c r="QVI190" s="302"/>
      <c r="QVJ190" s="302"/>
      <c r="QVK190" s="302"/>
      <c r="QVL190" s="302"/>
      <c r="QVM190" s="302"/>
      <c r="QVN190" s="302"/>
      <c r="QVO190" s="302"/>
      <c r="QVP190" s="302"/>
      <c r="QVQ190" s="302"/>
      <c r="QVR190" s="302"/>
      <c r="QVS190" s="302"/>
      <c r="QVT190" s="302"/>
      <c r="QVU190" s="302"/>
      <c r="QVV190" s="302"/>
      <c r="QVW190" s="302"/>
      <c r="QVX190" s="302"/>
      <c r="QVY190" s="302"/>
      <c r="QVZ190" s="302"/>
      <c r="QWA190" s="302"/>
      <c r="QWB190" s="302"/>
      <c r="QWC190" s="302"/>
      <c r="QWD190" s="302"/>
      <c r="QWE190" s="302"/>
      <c r="QWF190" s="302"/>
      <c r="QWG190" s="302"/>
      <c r="QWH190" s="302"/>
      <c r="QWI190" s="302"/>
      <c r="QWJ190" s="302"/>
      <c r="QWK190" s="302"/>
      <c r="QWL190" s="302"/>
      <c r="QWM190" s="302"/>
      <c r="QWN190" s="302"/>
      <c r="QWO190" s="302"/>
      <c r="QWP190" s="302"/>
      <c r="QWQ190" s="302"/>
      <c r="QWR190" s="302"/>
      <c r="QWS190" s="302"/>
      <c r="QWT190" s="302"/>
      <c r="QWU190" s="302"/>
      <c r="QWV190" s="302"/>
      <c r="QWW190" s="302"/>
      <c r="QWX190" s="302"/>
      <c r="QWY190" s="302"/>
      <c r="QWZ190" s="302"/>
      <c r="QXA190" s="302"/>
      <c r="QXB190" s="302"/>
      <c r="QXC190" s="302"/>
      <c r="QXD190" s="302"/>
      <c r="QXE190" s="302"/>
      <c r="QXF190" s="302"/>
      <c r="QXG190" s="302"/>
      <c r="QXH190" s="302"/>
      <c r="QXI190" s="302"/>
      <c r="QXJ190" s="302"/>
      <c r="QXK190" s="302"/>
      <c r="QXL190" s="302"/>
      <c r="QXM190" s="302"/>
      <c r="QXN190" s="302"/>
      <c r="QXO190" s="302"/>
      <c r="QXP190" s="302"/>
      <c r="QXQ190" s="302"/>
      <c r="QXR190" s="302"/>
      <c r="QXS190" s="302"/>
      <c r="QXT190" s="302"/>
      <c r="QXU190" s="302"/>
      <c r="QXV190" s="302"/>
      <c r="QXW190" s="302"/>
      <c r="QXX190" s="302"/>
      <c r="QXY190" s="302"/>
      <c r="QXZ190" s="302"/>
      <c r="QYA190" s="302"/>
      <c r="QYB190" s="302"/>
      <c r="QYC190" s="302"/>
      <c r="QYD190" s="302"/>
      <c r="QYE190" s="302"/>
      <c r="QYF190" s="302"/>
      <c r="QYG190" s="302"/>
      <c r="QYH190" s="302"/>
      <c r="QYI190" s="302"/>
      <c r="QYJ190" s="302"/>
      <c r="QYK190" s="302"/>
      <c r="QYL190" s="302"/>
      <c r="QYM190" s="302"/>
      <c r="QYN190" s="302"/>
      <c r="QYO190" s="302"/>
      <c r="QYP190" s="302"/>
      <c r="QYQ190" s="302"/>
      <c r="QYR190" s="302"/>
      <c r="QYS190" s="302"/>
      <c r="QYT190" s="302"/>
      <c r="QYU190" s="302"/>
      <c r="QYV190" s="302"/>
      <c r="QYW190" s="302"/>
      <c r="QYX190" s="302"/>
      <c r="QYY190" s="302"/>
      <c r="QYZ190" s="302"/>
      <c r="QZA190" s="302"/>
      <c r="QZB190" s="302"/>
      <c r="QZC190" s="302"/>
      <c r="QZD190" s="302"/>
      <c r="QZE190" s="302"/>
      <c r="QZF190" s="302"/>
      <c r="QZG190" s="302"/>
      <c r="QZH190" s="302"/>
      <c r="QZI190" s="302"/>
      <c r="QZJ190" s="302"/>
      <c r="QZK190" s="302"/>
      <c r="QZL190" s="302"/>
      <c r="QZM190" s="302"/>
      <c r="QZN190" s="302"/>
      <c r="QZO190" s="302"/>
      <c r="QZP190" s="302"/>
      <c r="QZQ190" s="302"/>
      <c r="QZR190" s="302"/>
      <c r="QZS190" s="302"/>
      <c r="QZT190" s="302"/>
      <c r="QZU190" s="302"/>
      <c r="QZV190" s="302"/>
      <c r="QZW190" s="302"/>
      <c r="QZX190" s="302"/>
      <c r="QZY190" s="302"/>
      <c r="QZZ190" s="302"/>
      <c r="RAA190" s="302"/>
      <c r="RAB190" s="302"/>
      <c r="RAC190" s="302"/>
      <c r="RAD190" s="302"/>
      <c r="RAE190" s="302"/>
      <c r="RAF190" s="302"/>
      <c r="RAG190" s="302"/>
      <c r="RAH190" s="302"/>
      <c r="RAI190" s="302"/>
      <c r="RAJ190" s="302"/>
      <c r="RAK190" s="302"/>
      <c r="RAL190" s="302"/>
      <c r="RAM190" s="302"/>
      <c r="RAN190" s="302"/>
      <c r="RAO190" s="302"/>
      <c r="RAP190" s="302"/>
      <c r="RAQ190" s="302"/>
      <c r="RAR190" s="302"/>
      <c r="RAS190" s="302"/>
      <c r="RAT190" s="302"/>
      <c r="RAU190" s="302"/>
      <c r="RAV190" s="302"/>
      <c r="RAW190" s="302"/>
      <c r="RAX190" s="302"/>
      <c r="RAY190" s="302"/>
      <c r="RAZ190" s="302"/>
      <c r="RBA190" s="302"/>
      <c r="RBB190" s="302"/>
      <c r="RBC190" s="302"/>
      <c r="RBD190" s="302"/>
      <c r="RBE190" s="302"/>
      <c r="RBF190" s="302"/>
      <c r="RBG190" s="302"/>
      <c r="RBH190" s="302"/>
      <c r="RBI190" s="302"/>
      <c r="RBJ190" s="302"/>
      <c r="RBK190" s="302"/>
      <c r="RBL190" s="302"/>
      <c r="RBM190" s="302"/>
      <c r="RBN190" s="302"/>
      <c r="RBO190" s="302"/>
      <c r="RBP190" s="302"/>
      <c r="RBQ190" s="302"/>
      <c r="RBR190" s="302"/>
      <c r="RBS190" s="302"/>
      <c r="RBT190" s="302"/>
      <c r="RBU190" s="302"/>
      <c r="RBV190" s="302"/>
      <c r="RBW190" s="302"/>
      <c r="RBX190" s="302"/>
      <c r="RBY190" s="302"/>
      <c r="RBZ190" s="302"/>
      <c r="RCA190" s="302"/>
      <c r="RCB190" s="302"/>
      <c r="RCC190" s="302"/>
      <c r="RCD190" s="302"/>
      <c r="RCE190" s="302"/>
      <c r="RCF190" s="302"/>
      <c r="RCG190" s="302"/>
      <c r="RCH190" s="302"/>
      <c r="RCI190" s="302"/>
      <c r="RCJ190" s="302"/>
      <c r="RCK190" s="302"/>
      <c r="RCL190" s="302"/>
      <c r="RCM190" s="302"/>
      <c r="RCN190" s="302"/>
      <c r="RCO190" s="302"/>
      <c r="RCP190" s="302"/>
      <c r="RCQ190" s="302"/>
      <c r="RCR190" s="302"/>
      <c r="RCS190" s="302"/>
      <c r="RCT190" s="302"/>
      <c r="RCU190" s="302"/>
      <c r="RCV190" s="302"/>
      <c r="RCW190" s="302"/>
      <c r="RCX190" s="302"/>
      <c r="RCY190" s="302"/>
      <c r="RCZ190" s="302"/>
      <c r="RDA190" s="302"/>
      <c r="RDB190" s="302"/>
      <c r="RDC190" s="302"/>
      <c r="RDD190" s="302"/>
      <c r="RDE190" s="302"/>
      <c r="RDF190" s="302"/>
      <c r="RDG190" s="302"/>
      <c r="RDH190" s="302"/>
      <c r="RDI190" s="302"/>
      <c r="RDJ190" s="302"/>
      <c r="RDK190" s="302"/>
      <c r="RDL190" s="302"/>
      <c r="RDM190" s="302"/>
      <c r="RDN190" s="302"/>
      <c r="RDO190" s="302"/>
      <c r="RDP190" s="302"/>
      <c r="RDQ190" s="302"/>
      <c r="RDR190" s="302"/>
      <c r="RDS190" s="302"/>
      <c r="RDT190" s="302"/>
      <c r="RDU190" s="302"/>
      <c r="RDV190" s="302"/>
      <c r="RDW190" s="302"/>
      <c r="RDX190" s="302"/>
      <c r="RDY190" s="302"/>
      <c r="RDZ190" s="302"/>
      <c r="REA190" s="302"/>
      <c r="REB190" s="302"/>
      <c r="REC190" s="302"/>
      <c r="RED190" s="302"/>
      <c r="REE190" s="302"/>
      <c r="REF190" s="302"/>
      <c r="REG190" s="302"/>
      <c r="REH190" s="302"/>
      <c r="REI190" s="302"/>
      <c r="REJ190" s="302"/>
      <c r="REK190" s="302"/>
      <c r="REL190" s="302"/>
      <c r="REM190" s="302"/>
      <c r="REN190" s="302"/>
      <c r="REO190" s="302"/>
      <c r="REP190" s="302"/>
      <c r="REQ190" s="302"/>
      <c r="RER190" s="302"/>
      <c r="RES190" s="302"/>
      <c r="RET190" s="302"/>
      <c r="REU190" s="302"/>
      <c r="REV190" s="302"/>
      <c r="REW190" s="302"/>
      <c r="REX190" s="302"/>
      <c r="REY190" s="302"/>
      <c r="REZ190" s="302"/>
      <c r="RFA190" s="302"/>
      <c r="RFB190" s="302"/>
      <c r="RFC190" s="302"/>
      <c r="RFD190" s="302"/>
      <c r="RFE190" s="302"/>
      <c r="RFF190" s="302"/>
      <c r="RFG190" s="302"/>
      <c r="RFH190" s="302"/>
      <c r="RFI190" s="302"/>
      <c r="RFJ190" s="302"/>
      <c r="RFK190" s="302"/>
      <c r="RFL190" s="302"/>
      <c r="RFM190" s="302"/>
      <c r="RFN190" s="302"/>
      <c r="RFO190" s="302"/>
      <c r="RFP190" s="302"/>
      <c r="RFQ190" s="302"/>
      <c r="RFR190" s="302"/>
      <c r="RFS190" s="302"/>
      <c r="RFT190" s="302"/>
      <c r="RFU190" s="302"/>
      <c r="RFV190" s="302"/>
      <c r="RFW190" s="302"/>
      <c r="RFX190" s="302"/>
      <c r="RFY190" s="302"/>
      <c r="RFZ190" s="302"/>
      <c r="RGA190" s="302"/>
      <c r="RGB190" s="302"/>
      <c r="RGC190" s="302"/>
      <c r="RGD190" s="302"/>
      <c r="RGE190" s="302"/>
      <c r="RGF190" s="302"/>
      <c r="RGG190" s="302"/>
      <c r="RGH190" s="302"/>
      <c r="RGI190" s="302"/>
      <c r="RGJ190" s="302"/>
      <c r="RGK190" s="302"/>
      <c r="RGL190" s="302"/>
      <c r="RGM190" s="302"/>
      <c r="RGN190" s="302"/>
      <c r="RGO190" s="302"/>
      <c r="RGP190" s="302"/>
      <c r="RGQ190" s="302"/>
      <c r="RGR190" s="302"/>
      <c r="RGS190" s="302"/>
      <c r="RGT190" s="302"/>
      <c r="RGU190" s="302"/>
      <c r="RGV190" s="302"/>
      <c r="RGW190" s="302"/>
      <c r="RGX190" s="302"/>
      <c r="RGY190" s="302"/>
      <c r="RGZ190" s="302"/>
      <c r="RHA190" s="302"/>
      <c r="RHB190" s="302"/>
      <c r="RHC190" s="302"/>
      <c r="RHD190" s="302"/>
      <c r="RHE190" s="302"/>
      <c r="RHF190" s="302"/>
      <c r="RHG190" s="302"/>
      <c r="RHH190" s="302"/>
      <c r="RHI190" s="302"/>
      <c r="RHJ190" s="302"/>
      <c r="RHK190" s="302"/>
      <c r="RHL190" s="302"/>
      <c r="RHM190" s="302"/>
      <c r="RHN190" s="302"/>
      <c r="RHO190" s="302"/>
      <c r="RHP190" s="302"/>
      <c r="RHQ190" s="302"/>
      <c r="RHR190" s="302"/>
      <c r="RHS190" s="302"/>
      <c r="RHT190" s="302"/>
      <c r="RHU190" s="302"/>
      <c r="RHV190" s="302"/>
      <c r="RHW190" s="302"/>
      <c r="RHX190" s="302"/>
      <c r="RHY190" s="302"/>
      <c r="RHZ190" s="302"/>
      <c r="RIA190" s="302"/>
      <c r="RIB190" s="302"/>
      <c r="RIC190" s="302"/>
      <c r="RID190" s="302"/>
      <c r="RIE190" s="302"/>
      <c r="RIF190" s="302"/>
      <c r="RIG190" s="302"/>
      <c r="RIH190" s="302"/>
      <c r="RII190" s="302"/>
      <c r="RIJ190" s="302"/>
      <c r="RIK190" s="302"/>
      <c r="RIL190" s="302"/>
      <c r="RIM190" s="302"/>
      <c r="RIN190" s="302"/>
      <c r="RIO190" s="302"/>
      <c r="RIP190" s="302"/>
      <c r="RIQ190" s="302"/>
      <c r="RIR190" s="302"/>
      <c r="RIS190" s="302"/>
      <c r="RIT190" s="302"/>
      <c r="RIU190" s="302"/>
      <c r="RIV190" s="302"/>
      <c r="RIW190" s="302"/>
      <c r="RIX190" s="302"/>
      <c r="RIY190" s="302"/>
      <c r="RIZ190" s="302"/>
      <c r="RJA190" s="302"/>
      <c r="RJB190" s="302"/>
      <c r="RJC190" s="302"/>
      <c r="RJD190" s="302"/>
      <c r="RJE190" s="302"/>
      <c r="RJF190" s="302"/>
      <c r="RJG190" s="302"/>
      <c r="RJH190" s="302"/>
      <c r="RJI190" s="302"/>
      <c r="RJJ190" s="302"/>
      <c r="RJK190" s="302"/>
      <c r="RJL190" s="302"/>
      <c r="RJM190" s="302"/>
      <c r="RJN190" s="302"/>
      <c r="RJO190" s="302"/>
      <c r="RJP190" s="302"/>
      <c r="RJQ190" s="302"/>
      <c r="RJR190" s="302"/>
      <c r="RJS190" s="302"/>
      <c r="RJT190" s="302"/>
      <c r="RJU190" s="302"/>
      <c r="RJV190" s="302"/>
      <c r="RJW190" s="302"/>
      <c r="RJX190" s="302"/>
      <c r="RJY190" s="302"/>
      <c r="RJZ190" s="302"/>
      <c r="RKA190" s="302"/>
      <c r="RKB190" s="302"/>
      <c r="RKC190" s="302"/>
      <c r="RKD190" s="302"/>
      <c r="RKE190" s="302"/>
      <c r="RKF190" s="302"/>
      <c r="RKG190" s="302"/>
      <c r="RKH190" s="302"/>
      <c r="RKI190" s="302"/>
      <c r="RKJ190" s="302"/>
      <c r="RKK190" s="302"/>
      <c r="RKL190" s="302"/>
      <c r="RKM190" s="302"/>
      <c r="RKN190" s="302"/>
      <c r="RKO190" s="302"/>
      <c r="RKP190" s="302"/>
      <c r="RKQ190" s="302"/>
      <c r="RKR190" s="302"/>
      <c r="RKS190" s="302"/>
      <c r="RKT190" s="302"/>
      <c r="RKU190" s="302"/>
      <c r="RKV190" s="302"/>
      <c r="RKW190" s="302"/>
      <c r="RKX190" s="302"/>
      <c r="RKY190" s="302"/>
      <c r="RKZ190" s="302"/>
      <c r="RLA190" s="302"/>
      <c r="RLB190" s="302"/>
      <c r="RLC190" s="302"/>
      <c r="RLD190" s="302"/>
      <c r="RLE190" s="302"/>
      <c r="RLF190" s="302"/>
      <c r="RLG190" s="302"/>
      <c r="RLH190" s="302"/>
      <c r="RLI190" s="302"/>
      <c r="RLJ190" s="302"/>
      <c r="RLK190" s="302"/>
      <c r="RLL190" s="302"/>
      <c r="RLM190" s="302"/>
      <c r="RLN190" s="302"/>
      <c r="RLO190" s="302"/>
      <c r="RLP190" s="302"/>
      <c r="RLQ190" s="302"/>
      <c r="RLR190" s="302"/>
      <c r="RLS190" s="302"/>
      <c r="RLT190" s="302"/>
      <c r="RLU190" s="302"/>
      <c r="RLV190" s="302"/>
      <c r="RLW190" s="302"/>
      <c r="RLX190" s="302"/>
      <c r="RLY190" s="302"/>
      <c r="RLZ190" s="302"/>
      <c r="RMA190" s="302"/>
      <c r="RMB190" s="302"/>
      <c r="RMC190" s="302"/>
      <c r="RMD190" s="302"/>
      <c r="RME190" s="302"/>
      <c r="RMF190" s="302"/>
      <c r="RMG190" s="302"/>
      <c r="RMH190" s="302"/>
      <c r="RMI190" s="302"/>
      <c r="RMJ190" s="302"/>
      <c r="RMK190" s="302"/>
      <c r="RML190" s="302"/>
      <c r="RMM190" s="302"/>
      <c r="RMN190" s="302"/>
      <c r="RMO190" s="302"/>
      <c r="RMP190" s="302"/>
      <c r="RMQ190" s="302"/>
      <c r="RMR190" s="302"/>
      <c r="RMS190" s="302"/>
      <c r="RMT190" s="302"/>
      <c r="RMU190" s="302"/>
      <c r="RMV190" s="302"/>
      <c r="RMW190" s="302"/>
      <c r="RMX190" s="302"/>
      <c r="RMY190" s="302"/>
      <c r="RMZ190" s="302"/>
      <c r="RNA190" s="302"/>
      <c r="RNB190" s="302"/>
      <c r="RNC190" s="302"/>
      <c r="RND190" s="302"/>
      <c r="RNE190" s="302"/>
      <c r="RNF190" s="302"/>
      <c r="RNG190" s="302"/>
      <c r="RNH190" s="302"/>
      <c r="RNI190" s="302"/>
      <c r="RNJ190" s="302"/>
      <c r="RNK190" s="302"/>
      <c r="RNL190" s="302"/>
      <c r="RNM190" s="302"/>
      <c r="RNN190" s="302"/>
      <c r="RNO190" s="302"/>
      <c r="RNP190" s="302"/>
      <c r="RNQ190" s="302"/>
      <c r="RNR190" s="302"/>
      <c r="RNS190" s="302"/>
      <c r="RNT190" s="302"/>
      <c r="RNU190" s="302"/>
      <c r="RNV190" s="302"/>
      <c r="RNW190" s="302"/>
      <c r="RNX190" s="302"/>
      <c r="RNY190" s="302"/>
      <c r="RNZ190" s="302"/>
      <c r="ROA190" s="302"/>
      <c r="ROB190" s="302"/>
      <c r="ROC190" s="302"/>
      <c r="ROD190" s="302"/>
      <c r="ROE190" s="302"/>
      <c r="ROF190" s="302"/>
      <c r="ROG190" s="302"/>
      <c r="ROH190" s="302"/>
      <c r="ROI190" s="302"/>
      <c r="ROJ190" s="302"/>
      <c r="ROK190" s="302"/>
      <c r="ROL190" s="302"/>
      <c r="ROM190" s="302"/>
      <c r="RON190" s="302"/>
      <c r="ROO190" s="302"/>
      <c r="ROP190" s="302"/>
      <c r="ROQ190" s="302"/>
      <c r="ROR190" s="302"/>
      <c r="ROS190" s="302"/>
      <c r="ROT190" s="302"/>
      <c r="ROU190" s="302"/>
      <c r="ROV190" s="302"/>
      <c r="ROW190" s="302"/>
      <c r="ROX190" s="302"/>
      <c r="ROY190" s="302"/>
      <c r="ROZ190" s="302"/>
      <c r="RPA190" s="302"/>
      <c r="RPB190" s="302"/>
      <c r="RPC190" s="302"/>
      <c r="RPD190" s="302"/>
      <c r="RPE190" s="302"/>
      <c r="RPF190" s="302"/>
      <c r="RPG190" s="302"/>
      <c r="RPH190" s="302"/>
      <c r="RPI190" s="302"/>
      <c r="RPJ190" s="302"/>
      <c r="RPK190" s="302"/>
      <c r="RPL190" s="302"/>
      <c r="RPM190" s="302"/>
      <c r="RPN190" s="302"/>
      <c r="RPO190" s="302"/>
      <c r="RPP190" s="302"/>
      <c r="RPQ190" s="302"/>
      <c r="RPR190" s="302"/>
      <c r="RPS190" s="302"/>
      <c r="RPT190" s="302"/>
      <c r="RPU190" s="302"/>
      <c r="RPV190" s="302"/>
      <c r="RPW190" s="302"/>
      <c r="RPX190" s="302"/>
      <c r="RPY190" s="302"/>
      <c r="RPZ190" s="302"/>
      <c r="RQA190" s="302"/>
      <c r="RQB190" s="302"/>
      <c r="RQC190" s="302"/>
      <c r="RQD190" s="302"/>
      <c r="RQE190" s="302"/>
      <c r="RQF190" s="302"/>
      <c r="RQG190" s="302"/>
      <c r="RQH190" s="302"/>
      <c r="RQI190" s="302"/>
      <c r="RQJ190" s="302"/>
      <c r="RQK190" s="302"/>
      <c r="RQL190" s="302"/>
      <c r="RQM190" s="302"/>
      <c r="RQN190" s="302"/>
      <c r="RQO190" s="302"/>
      <c r="RQP190" s="302"/>
      <c r="RQQ190" s="302"/>
      <c r="RQR190" s="302"/>
      <c r="RQS190" s="302"/>
      <c r="RQT190" s="302"/>
      <c r="RQU190" s="302"/>
      <c r="RQV190" s="302"/>
      <c r="RQW190" s="302"/>
      <c r="RQX190" s="302"/>
      <c r="RQY190" s="302"/>
      <c r="RQZ190" s="302"/>
      <c r="RRA190" s="302"/>
      <c r="RRB190" s="302"/>
      <c r="RRC190" s="302"/>
      <c r="RRD190" s="302"/>
      <c r="RRE190" s="302"/>
      <c r="RRF190" s="302"/>
      <c r="RRG190" s="302"/>
      <c r="RRH190" s="302"/>
      <c r="RRI190" s="302"/>
      <c r="RRJ190" s="302"/>
      <c r="RRK190" s="302"/>
      <c r="RRL190" s="302"/>
      <c r="RRM190" s="302"/>
      <c r="RRN190" s="302"/>
      <c r="RRO190" s="302"/>
      <c r="RRP190" s="302"/>
      <c r="RRQ190" s="302"/>
      <c r="RRR190" s="302"/>
      <c r="RRS190" s="302"/>
      <c r="RRT190" s="302"/>
      <c r="RRU190" s="302"/>
      <c r="RRV190" s="302"/>
      <c r="RRW190" s="302"/>
      <c r="RRX190" s="302"/>
      <c r="RRY190" s="302"/>
      <c r="RRZ190" s="302"/>
      <c r="RSA190" s="302"/>
      <c r="RSB190" s="302"/>
      <c r="RSC190" s="302"/>
      <c r="RSD190" s="302"/>
      <c r="RSE190" s="302"/>
      <c r="RSF190" s="302"/>
      <c r="RSG190" s="302"/>
      <c r="RSH190" s="302"/>
      <c r="RSI190" s="302"/>
      <c r="RSJ190" s="302"/>
      <c r="RSK190" s="302"/>
      <c r="RSL190" s="302"/>
      <c r="RSM190" s="302"/>
      <c r="RSN190" s="302"/>
      <c r="RSO190" s="302"/>
      <c r="RSP190" s="302"/>
      <c r="RSQ190" s="302"/>
      <c r="RSR190" s="302"/>
      <c r="RSS190" s="302"/>
      <c r="RST190" s="302"/>
      <c r="RSU190" s="302"/>
      <c r="RSV190" s="302"/>
      <c r="RSW190" s="302"/>
      <c r="RSX190" s="302"/>
      <c r="RSY190" s="302"/>
      <c r="RSZ190" s="302"/>
      <c r="RTA190" s="302"/>
      <c r="RTB190" s="302"/>
      <c r="RTC190" s="302"/>
      <c r="RTD190" s="302"/>
      <c r="RTE190" s="302"/>
      <c r="RTF190" s="302"/>
      <c r="RTG190" s="302"/>
      <c r="RTH190" s="302"/>
      <c r="RTI190" s="302"/>
      <c r="RTJ190" s="302"/>
      <c r="RTK190" s="302"/>
      <c r="RTL190" s="302"/>
      <c r="RTM190" s="302"/>
      <c r="RTN190" s="302"/>
      <c r="RTO190" s="302"/>
      <c r="RTP190" s="302"/>
      <c r="RTQ190" s="302"/>
      <c r="RTR190" s="302"/>
      <c r="RTS190" s="302"/>
      <c r="RTT190" s="302"/>
      <c r="RTU190" s="302"/>
      <c r="RTV190" s="302"/>
      <c r="RTW190" s="302"/>
      <c r="RTX190" s="302"/>
      <c r="RTY190" s="302"/>
      <c r="RTZ190" s="302"/>
      <c r="RUA190" s="302"/>
      <c r="RUB190" s="302"/>
      <c r="RUC190" s="302"/>
      <c r="RUD190" s="302"/>
      <c r="RUE190" s="302"/>
      <c r="RUF190" s="302"/>
      <c r="RUG190" s="302"/>
      <c r="RUH190" s="302"/>
      <c r="RUI190" s="302"/>
      <c r="RUJ190" s="302"/>
      <c r="RUK190" s="302"/>
      <c r="RUL190" s="302"/>
      <c r="RUM190" s="302"/>
      <c r="RUN190" s="302"/>
      <c r="RUO190" s="302"/>
      <c r="RUP190" s="302"/>
      <c r="RUQ190" s="302"/>
      <c r="RUR190" s="302"/>
      <c r="RUS190" s="302"/>
      <c r="RUT190" s="302"/>
      <c r="RUU190" s="302"/>
      <c r="RUV190" s="302"/>
      <c r="RUW190" s="302"/>
      <c r="RUX190" s="302"/>
      <c r="RUY190" s="302"/>
      <c r="RUZ190" s="302"/>
      <c r="RVA190" s="302"/>
      <c r="RVB190" s="302"/>
      <c r="RVC190" s="302"/>
      <c r="RVD190" s="302"/>
      <c r="RVE190" s="302"/>
      <c r="RVF190" s="302"/>
      <c r="RVG190" s="302"/>
      <c r="RVH190" s="302"/>
      <c r="RVI190" s="302"/>
      <c r="RVJ190" s="302"/>
      <c r="RVK190" s="302"/>
      <c r="RVL190" s="302"/>
      <c r="RVM190" s="302"/>
      <c r="RVN190" s="302"/>
      <c r="RVO190" s="302"/>
      <c r="RVP190" s="302"/>
      <c r="RVQ190" s="302"/>
      <c r="RVR190" s="302"/>
      <c r="RVS190" s="302"/>
      <c r="RVT190" s="302"/>
      <c r="RVU190" s="302"/>
      <c r="RVV190" s="302"/>
      <c r="RVW190" s="302"/>
      <c r="RVX190" s="302"/>
      <c r="RVY190" s="302"/>
      <c r="RVZ190" s="302"/>
      <c r="RWA190" s="302"/>
      <c r="RWB190" s="302"/>
      <c r="RWC190" s="302"/>
      <c r="RWD190" s="302"/>
      <c r="RWE190" s="302"/>
      <c r="RWF190" s="302"/>
      <c r="RWG190" s="302"/>
      <c r="RWH190" s="302"/>
      <c r="RWI190" s="302"/>
      <c r="RWJ190" s="302"/>
      <c r="RWK190" s="302"/>
      <c r="RWL190" s="302"/>
      <c r="RWM190" s="302"/>
      <c r="RWN190" s="302"/>
      <c r="RWO190" s="302"/>
      <c r="RWP190" s="302"/>
      <c r="RWQ190" s="302"/>
      <c r="RWR190" s="302"/>
      <c r="RWS190" s="302"/>
      <c r="RWT190" s="302"/>
      <c r="RWU190" s="302"/>
      <c r="RWV190" s="302"/>
      <c r="RWW190" s="302"/>
      <c r="RWX190" s="302"/>
      <c r="RWY190" s="302"/>
      <c r="RWZ190" s="302"/>
      <c r="RXA190" s="302"/>
      <c r="RXB190" s="302"/>
      <c r="RXC190" s="302"/>
      <c r="RXD190" s="302"/>
      <c r="RXE190" s="302"/>
      <c r="RXF190" s="302"/>
      <c r="RXG190" s="302"/>
      <c r="RXH190" s="302"/>
      <c r="RXI190" s="302"/>
      <c r="RXJ190" s="302"/>
      <c r="RXK190" s="302"/>
      <c r="RXL190" s="302"/>
      <c r="RXM190" s="302"/>
      <c r="RXN190" s="302"/>
      <c r="RXO190" s="302"/>
      <c r="RXP190" s="302"/>
      <c r="RXQ190" s="302"/>
      <c r="RXR190" s="302"/>
      <c r="RXS190" s="302"/>
      <c r="RXT190" s="302"/>
      <c r="RXU190" s="302"/>
      <c r="RXV190" s="302"/>
      <c r="RXW190" s="302"/>
      <c r="RXX190" s="302"/>
      <c r="RXY190" s="302"/>
      <c r="RXZ190" s="302"/>
      <c r="RYA190" s="302"/>
      <c r="RYB190" s="302"/>
      <c r="RYC190" s="302"/>
      <c r="RYD190" s="302"/>
      <c r="RYE190" s="302"/>
      <c r="RYF190" s="302"/>
      <c r="RYG190" s="302"/>
      <c r="RYH190" s="302"/>
      <c r="RYI190" s="302"/>
      <c r="RYJ190" s="302"/>
      <c r="RYK190" s="302"/>
      <c r="RYL190" s="302"/>
      <c r="RYM190" s="302"/>
      <c r="RYN190" s="302"/>
      <c r="RYO190" s="302"/>
      <c r="RYP190" s="302"/>
      <c r="RYQ190" s="302"/>
      <c r="RYR190" s="302"/>
      <c r="RYS190" s="302"/>
      <c r="RYT190" s="302"/>
      <c r="RYU190" s="302"/>
      <c r="RYV190" s="302"/>
      <c r="RYW190" s="302"/>
      <c r="RYX190" s="302"/>
      <c r="RYY190" s="302"/>
      <c r="RYZ190" s="302"/>
      <c r="RZA190" s="302"/>
      <c r="RZB190" s="302"/>
      <c r="RZC190" s="302"/>
      <c r="RZD190" s="302"/>
      <c r="RZE190" s="302"/>
      <c r="RZF190" s="302"/>
      <c r="RZG190" s="302"/>
      <c r="RZH190" s="302"/>
      <c r="RZI190" s="302"/>
      <c r="RZJ190" s="302"/>
      <c r="RZK190" s="302"/>
      <c r="RZL190" s="302"/>
      <c r="RZM190" s="302"/>
      <c r="RZN190" s="302"/>
      <c r="RZO190" s="302"/>
      <c r="RZP190" s="302"/>
      <c r="RZQ190" s="302"/>
      <c r="RZR190" s="302"/>
      <c r="RZS190" s="302"/>
      <c r="RZT190" s="302"/>
      <c r="RZU190" s="302"/>
      <c r="RZV190" s="302"/>
      <c r="RZW190" s="302"/>
      <c r="RZX190" s="302"/>
      <c r="RZY190" s="302"/>
      <c r="RZZ190" s="302"/>
      <c r="SAA190" s="302"/>
      <c r="SAB190" s="302"/>
      <c r="SAC190" s="302"/>
      <c r="SAD190" s="302"/>
      <c r="SAE190" s="302"/>
      <c r="SAF190" s="302"/>
      <c r="SAG190" s="302"/>
      <c r="SAH190" s="302"/>
      <c r="SAI190" s="302"/>
      <c r="SAJ190" s="302"/>
      <c r="SAK190" s="302"/>
      <c r="SAL190" s="302"/>
      <c r="SAM190" s="302"/>
      <c r="SAN190" s="302"/>
      <c r="SAO190" s="302"/>
      <c r="SAP190" s="302"/>
      <c r="SAQ190" s="302"/>
      <c r="SAR190" s="302"/>
      <c r="SAS190" s="302"/>
      <c r="SAT190" s="302"/>
      <c r="SAU190" s="302"/>
      <c r="SAV190" s="302"/>
      <c r="SAW190" s="302"/>
      <c r="SAX190" s="302"/>
      <c r="SAY190" s="302"/>
      <c r="SAZ190" s="302"/>
      <c r="SBA190" s="302"/>
      <c r="SBB190" s="302"/>
      <c r="SBC190" s="302"/>
      <c r="SBD190" s="302"/>
      <c r="SBE190" s="302"/>
      <c r="SBF190" s="302"/>
      <c r="SBG190" s="302"/>
      <c r="SBH190" s="302"/>
      <c r="SBI190" s="302"/>
      <c r="SBJ190" s="302"/>
      <c r="SBK190" s="302"/>
      <c r="SBL190" s="302"/>
      <c r="SBM190" s="302"/>
      <c r="SBN190" s="302"/>
      <c r="SBO190" s="302"/>
      <c r="SBP190" s="302"/>
      <c r="SBQ190" s="302"/>
      <c r="SBR190" s="302"/>
      <c r="SBS190" s="302"/>
      <c r="SBT190" s="302"/>
      <c r="SBU190" s="302"/>
      <c r="SBV190" s="302"/>
      <c r="SBW190" s="302"/>
      <c r="SBX190" s="302"/>
      <c r="SBY190" s="302"/>
      <c r="SBZ190" s="302"/>
      <c r="SCA190" s="302"/>
      <c r="SCB190" s="302"/>
      <c r="SCC190" s="302"/>
      <c r="SCD190" s="302"/>
      <c r="SCE190" s="302"/>
      <c r="SCF190" s="302"/>
      <c r="SCG190" s="302"/>
      <c r="SCH190" s="302"/>
      <c r="SCI190" s="302"/>
      <c r="SCJ190" s="302"/>
      <c r="SCK190" s="302"/>
      <c r="SCL190" s="302"/>
      <c r="SCM190" s="302"/>
      <c r="SCN190" s="302"/>
      <c r="SCO190" s="302"/>
      <c r="SCP190" s="302"/>
      <c r="SCQ190" s="302"/>
      <c r="SCR190" s="302"/>
      <c r="SCS190" s="302"/>
      <c r="SCT190" s="302"/>
      <c r="SCU190" s="302"/>
      <c r="SCV190" s="302"/>
      <c r="SCW190" s="302"/>
      <c r="SCX190" s="302"/>
      <c r="SCY190" s="302"/>
      <c r="SCZ190" s="302"/>
      <c r="SDA190" s="302"/>
      <c r="SDB190" s="302"/>
      <c r="SDC190" s="302"/>
      <c r="SDD190" s="302"/>
      <c r="SDE190" s="302"/>
      <c r="SDF190" s="302"/>
      <c r="SDG190" s="302"/>
      <c r="SDH190" s="302"/>
      <c r="SDI190" s="302"/>
      <c r="SDJ190" s="302"/>
      <c r="SDK190" s="302"/>
      <c r="SDL190" s="302"/>
      <c r="SDM190" s="302"/>
      <c r="SDN190" s="302"/>
      <c r="SDO190" s="302"/>
      <c r="SDP190" s="302"/>
      <c r="SDQ190" s="302"/>
      <c r="SDR190" s="302"/>
      <c r="SDS190" s="302"/>
      <c r="SDT190" s="302"/>
      <c r="SDU190" s="302"/>
      <c r="SDV190" s="302"/>
      <c r="SDW190" s="302"/>
      <c r="SDX190" s="302"/>
      <c r="SDY190" s="302"/>
      <c r="SDZ190" s="302"/>
      <c r="SEA190" s="302"/>
      <c r="SEB190" s="302"/>
      <c r="SEC190" s="302"/>
      <c r="SED190" s="302"/>
      <c r="SEE190" s="302"/>
      <c r="SEF190" s="302"/>
      <c r="SEG190" s="302"/>
      <c r="SEH190" s="302"/>
      <c r="SEI190" s="302"/>
      <c r="SEJ190" s="302"/>
      <c r="SEK190" s="302"/>
      <c r="SEL190" s="302"/>
      <c r="SEM190" s="302"/>
      <c r="SEN190" s="302"/>
      <c r="SEO190" s="302"/>
      <c r="SEP190" s="302"/>
      <c r="SEQ190" s="302"/>
      <c r="SER190" s="302"/>
      <c r="SES190" s="302"/>
      <c r="SET190" s="302"/>
      <c r="SEU190" s="302"/>
      <c r="SEV190" s="302"/>
      <c r="SEW190" s="302"/>
      <c r="SEX190" s="302"/>
      <c r="SEY190" s="302"/>
      <c r="SEZ190" s="302"/>
      <c r="SFA190" s="302"/>
      <c r="SFB190" s="302"/>
      <c r="SFC190" s="302"/>
      <c r="SFD190" s="302"/>
      <c r="SFE190" s="302"/>
      <c r="SFF190" s="302"/>
      <c r="SFG190" s="302"/>
      <c r="SFH190" s="302"/>
      <c r="SFI190" s="302"/>
      <c r="SFJ190" s="302"/>
      <c r="SFK190" s="302"/>
      <c r="SFL190" s="302"/>
      <c r="SFM190" s="302"/>
      <c r="SFN190" s="302"/>
      <c r="SFO190" s="302"/>
      <c r="SFP190" s="302"/>
      <c r="SFQ190" s="302"/>
      <c r="SFR190" s="302"/>
      <c r="SFS190" s="302"/>
      <c r="SFT190" s="302"/>
      <c r="SFU190" s="302"/>
      <c r="SFV190" s="302"/>
      <c r="SFW190" s="302"/>
      <c r="SFX190" s="302"/>
      <c r="SFY190" s="302"/>
      <c r="SFZ190" s="302"/>
      <c r="SGA190" s="302"/>
      <c r="SGB190" s="302"/>
      <c r="SGC190" s="302"/>
      <c r="SGD190" s="302"/>
      <c r="SGE190" s="302"/>
      <c r="SGF190" s="302"/>
      <c r="SGG190" s="302"/>
      <c r="SGH190" s="302"/>
      <c r="SGI190" s="302"/>
      <c r="SGJ190" s="302"/>
      <c r="SGK190" s="302"/>
      <c r="SGL190" s="302"/>
      <c r="SGM190" s="302"/>
      <c r="SGN190" s="302"/>
      <c r="SGO190" s="302"/>
      <c r="SGP190" s="302"/>
      <c r="SGQ190" s="302"/>
      <c r="SGR190" s="302"/>
      <c r="SGS190" s="302"/>
      <c r="SGT190" s="302"/>
      <c r="SGU190" s="302"/>
      <c r="SGV190" s="302"/>
      <c r="SGW190" s="302"/>
      <c r="SGX190" s="302"/>
      <c r="SGY190" s="302"/>
      <c r="SGZ190" s="302"/>
      <c r="SHA190" s="302"/>
      <c r="SHB190" s="302"/>
      <c r="SHC190" s="302"/>
      <c r="SHD190" s="302"/>
      <c r="SHE190" s="302"/>
      <c r="SHF190" s="302"/>
      <c r="SHG190" s="302"/>
      <c r="SHH190" s="302"/>
      <c r="SHI190" s="302"/>
      <c r="SHJ190" s="302"/>
      <c r="SHK190" s="302"/>
      <c r="SHL190" s="302"/>
      <c r="SHM190" s="302"/>
      <c r="SHN190" s="302"/>
      <c r="SHO190" s="302"/>
      <c r="SHP190" s="302"/>
      <c r="SHQ190" s="302"/>
      <c r="SHR190" s="302"/>
      <c r="SHS190" s="302"/>
      <c r="SHT190" s="302"/>
      <c r="SHU190" s="302"/>
      <c r="SHV190" s="302"/>
      <c r="SHW190" s="302"/>
      <c r="SHX190" s="302"/>
      <c r="SHY190" s="302"/>
      <c r="SHZ190" s="302"/>
      <c r="SIA190" s="302"/>
      <c r="SIB190" s="302"/>
      <c r="SIC190" s="302"/>
      <c r="SID190" s="302"/>
      <c r="SIE190" s="302"/>
      <c r="SIF190" s="302"/>
      <c r="SIG190" s="302"/>
      <c r="SIH190" s="302"/>
      <c r="SII190" s="302"/>
      <c r="SIJ190" s="302"/>
      <c r="SIK190" s="302"/>
      <c r="SIL190" s="302"/>
      <c r="SIM190" s="302"/>
      <c r="SIN190" s="302"/>
      <c r="SIO190" s="302"/>
      <c r="SIP190" s="302"/>
      <c r="SIQ190" s="302"/>
      <c r="SIR190" s="302"/>
      <c r="SIS190" s="302"/>
      <c r="SIT190" s="302"/>
      <c r="SIU190" s="302"/>
      <c r="SIV190" s="302"/>
      <c r="SIW190" s="302"/>
      <c r="SIX190" s="302"/>
      <c r="SIY190" s="302"/>
      <c r="SIZ190" s="302"/>
      <c r="SJA190" s="302"/>
      <c r="SJB190" s="302"/>
      <c r="SJC190" s="302"/>
      <c r="SJD190" s="302"/>
      <c r="SJE190" s="302"/>
      <c r="SJF190" s="302"/>
      <c r="SJG190" s="302"/>
      <c r="SJH190" s="302"/>
      <c r="SJI190" s="302"/>
      <c r="SJJ190" s="302"/>
      <c r="SJK190" s="302"/>
      <c r="SJL190" s="302"/>
      <c r="SJM190" s="302"/>
      <c r="SJN190" s="302"/>
      <c r="SJO190" s="302"/>
      <c r="SJP190" s="302"/>
      <c r="SJQ190" s="302"/>
      <c r="SJR190" s="302"/>
      <c r="SJS190" s="302"/>
      <c r="SJT190" s="302"/>
      <c r="SJU190" s="302"/>
      <c r="SJV190" s="302"/>
      <c r="SJW190" s="302"/>
      <c r="SJX190" s="302"/>
      <c r="SJY190" s="302"/>
      <c r="SJZ190" s="302"/>
      <c r="SKA190" s="302"/>
      <c r="SKB190" s="302"/>
      <c r="SKC190" s="302"/>
      <c r="SKD190" s="302"/>
      <c r="SKE190" s="302"/>
      <c r="SKF190" s="302"/>
      <c r="SKG190" s="302"/>
      <c r="SKH190" s="302"/>
      <c r="SKI190" s="302"/>
      <c r="SKJ190" s="302"/>
      <c r="SKK190" s="302"/>
      <c r="SKL190" s="302"/>
      <c r="SKM190" s="302"/>
      <c r="SKN190" s="302"/>
      <c r="SKO190" s="302"/>
      <c r="SKP190" s="302"/>
      <c r="SKQ190" s="302"/>
      <c r="SKR190" s="302"/>
      <c r="SKS190" s="302"/>
      <c r="SKT190" s="302"/>
      <c r="SKU190" s="302"/>
      <c r="SKV190" s="302"/>
      <c r="SKW190" s="302"/>
      <c r="SKX190" s="302"/>
      <c r="SKY190" s="302"/>
      <c r="SKZ190" s="302"/>
      <c r="SLA190" s="302"/>
      <c r="SLB190" s="302"/>
      <c r="SLC190" s="302"/>
      <c r="SLD190" s="302"/>
      <c r="SLE190" s="302"/>
      <c r="SLF190" s="302"/>
      <c r="SLG190" s="302"/>
      <c r="SLH190" s="302"/>
      <c r="SLI190" s="302"/>
      <c r="SLJ190" s="302"/>
      <c r="SLK190" s="302"/>
      <c r="SLL190" s="302"/>
      <c r="SLM190" s="302"/>
      <c r="SLN190" s="302"/>
      <c r="SLO190" s="302"/>
      <c r="SLP190" s="302"/>
      <c r="SLQ190" s="302"/>
      <c r="SLR190" s="302"/>
      <c r="SLS190" s="302"/>
      <c r="SLT190" s="302"/>
      <c r="SLU190" s="302"/>
      <c r="SLV190" s="302"/>
      <c r="SLW190" s="302"/>
      <c r="SLX190" s="302"/>
      <c r="SLY190" s="302"/>
      <c r="SLZ190" s="302"/>
      <c r="SMA190" s="302"/>
      <c r="SMB190" s="302"/>
      <c r="SMC190" s="302"/>
      <c r="SMD190" s="302"/>
      <c r="SME190" s="302"/>
      <c r="SMF190" s="302"/>
      <c r="SMG190" s="302"/>
      <c r="SMH190" s="302"/>
      <c r="SMI190" s="302"/>
      <c r="SMJ190" s="302"/>
      <c r="SMK190" s="302"/>
      <c r="SML190" s="302"/>
      <c r="SMM190" s="302"/>
      <c r="SMN190" s="302"/>
      <c r="SMO190" s="302"/>
      <c r="SMP190" s="302"/>
      <c r="SMQ190" s="302"/>
      <c r="SMR190" s="302"/>
      <c r="SMS190" s="302"/>
      <c r="SMT190" s="302"/>
      <c r="SMU190" s="302"/>
      <c r="SMV190" s="302"/>
      <c r="SMW190" s="302"/>
      <c r="SMX190" s="302"/>
      <c r="SMY190" s="302"/>
      <c r="SMZ190" s="302"/>
      <c r="SNA190" s="302"/>
      <c r="SNB190" s="302"/>
      <c r="SNC190" s="302"/>
      <c r="SND190" s="302"/>
      <c r="SNE190" s="302"/>
      <c r="SNF190" s="302"/>
      <c r="SNG190" s="302"/>
      <c r="SNH190" s="302"/>
      <c r="SNI190" s="302"/>
      <c r="SNJ190" s="302"/>
      <c r="SNK190" s="302"/>
      <c r="SNL190" s="302"/>
      <c r="SNM190" s="302"/>
      <c r="SNN190" s="302"/>
      <c r="SNO190" s="302"/>
      <c r="SNP190" s="302"/>
      <c r="SNQ190" s="302"/>
      <c r="SNR190" s="302"/>
      <c r="SNS190" s="302"/>
      <c r="SNT190" s="302"/>
      <c r="SNU190" s="302"/>
      <c r="SNV190" s="302"/>
      <c r="SNW190" s="302"/>
      <c r="SNX190" s="302"/>
      <c r="SNY190" s="302"/>
      <c r="SNZ190" s="302"/>
      <c r="SOA190" s="302"/>
      <c r="SOB190" s="302"/>
      <c r="SOC190" s="302"/>
      <c r="SOD190" s="302"/>
      <c r="SOE190" s="302"/>
      <c r="SOF190" s="302"/>
      <c r="SOG190" s="302"/>
      <c r="SOH190" s="302"/>
      <c r="SOI190" s="302"/>
      <c r="SOJ190" s="302"/>
      <c r="SOK190" s="302"/>
      <c r="SOL190" s="302"/>
      <c r="SOM190" s="302"/>
      <c r="SON190" s="302"/>
      <c r="SOO190" s="302"/>
      <c r="SOP190" s="302"/>
      <c r="SOQ190" s="302"/>
      <c r="SOR190" s="302"/>
      <c r="SOS190" s="302"/>
      <c r="SOT190" s="302"/>
      <c r="SOU190" s="302"/>
      <c r="SOV190" s="302"/>
      <c r="SOW190" s="302"/>
      <c r="SOX190" s="302"/>
      <c r="SOY190" s="302"/>
      <c r="SOZ190" s="302"/>
      <c r="SPA190" s="302"/>
      <c r="SPB190" s="302"/>
      <c r="SPC190" s="302"/>
      <c r="SPD190" s="302"/>
      <c r="SPE190" s="302"/>
      <c r="SPF190" s="302"/>
      <c r="SPG190" s="302"/>
      <c r="SPH190" s="302"/>
      <c r="SPI190" s="302"/>
      <c r="SPJ190" s="302"/>
      <c r="SPK190" s="302"/>
      <c r="SPL190" s="302"/>
      <c r="SPM190" s="302"/>
      <c r="SPN190" s="302"/>
      <c r="SPO190" s="302"/>
      <c r="SPP190" s="302"/>
      <c r="SPQ190" s="302"/>
      <c r="SPR190" s="302"/>
      <c r="SPS190" s="302"/>
      <c r="SPT190" s="302"/>
      <c r="SPU190" s="302"/>
      <c r="SPV190" s="302"/>
      <c r="SPW190" s="302"/>
      <c r="SPX190" s="302"/>
      <c r="SPY190" s="302"/>
      <c r="SPZ190" s="302"/>
      <c r="SQA190" s="302"/>
      <c r="SQB190" s="302"/>
      <c r="SQC190" s="302"/>
      <c r="SQD190" s="302"/>
      <c r="SQE190" s="302"/>
      <c r="SQF190" s="302"/>
      <c r="SQG190" s="302"/>
      <c r="SQH190" s="302"/>
      <c r="SQI190" s="302"/>
      <c r="SQJ190" s="302"/>
      <c r="SQK190" s="302"/>
      <c r="SQL190" s="302"/>
      <c r="SQM190" s="302"/>
      <c r="SQN190" s="302"/>
      <c r="SQO190" s="302"/>
      <c r="SQP190" s="302"/>
      <c r="SQQ190" s="302"/>
      <c r="SQR190" s="302"/>
      <c r="SQS190" s="302"/>
      <c r="SQT190" s="302"/>
      <c r="SQU190" s="302"/>
      <c r="SQV190" s="302"/>
      <c r="SQW190" s="302"/>
      <c r="SQX190" s="302"/>
      <c r="SQY190" s="302"/>
      <c r="SQZ190" s="302"/>
      <c r="SRA190" s="302"/>
      <c r="SRB190" s="302"/>
      <c r="SRC190" s="302"/>
      <c r="SRD190" s="302"/>
      <c r="SRE190" s="302"/>
      <c r="SRF190" s="302"/>
      <c r="SRG190" s="302"/>
      <c r="SRH190" s="302"/>
      <c r="SRI190" s="302"/>
      <c r="SRJ190" s="302"/>
      <c r="SRK190" s="302"/>
      <c r="SRL190" s="302"/>
      <c r="SRM190" s="302"/>
      <c r="SRN190" s="302"/>
      <c r="SRO190" s="302"/>
      <c r="SRP190" s="302"/>
      <c r="SRQ190" s="302"/>
      <c r="SRR190" s="302"/>
      <c r="SRS190" s="302"/>
      <c r="SRT190" s="302"/>
      <c r="SRU190" s="302"/>
      <c r="SRV190" s="302"/>
      <c r="SRW190" s="302"/>
      <c r="SRX190" s="302"/>
      <c r="SRY190" s="302"/>
      <c r="SRZ190" s="302"/>
      <c r="SSA190" s="302"/>
      <c r="SSB190" s="302"/>
      <c r="SSC190" s="302"/>
      <c r="SSD190" s="302"/>
      <c r="SSE190" s="302"/>
      <c r="SSF190" s="302"/>
      <c r="SSG190" s="302"/>
      <c r="SSH190" s="302"/>
      <c r="SSI190" s="302"/>
      <c r="SSJ190" s="302"/>
      <c r="SSK190" s="302"/>
      <c r="SSL190" s="302"/>
      <c r="SSM190" s="302"/>
      <c r="SSN190" s="302"/>
      <c r="SSO190" s="302"/>
      <c r="SSP190" s="302"/>
      <c r="SSQ190" s="302"/>
      <c r="SSR190" s="302"/>
      <c r="SSS190" s="302"/>
      <c r="SST190" s="302"/>
      <c r="SSU190" s="302"/>
      <c r="SSV190" s="302"/>
      <c r="SSW190" s="302"/>
      <c r="SSX190" s="302"/>
      <c r="SSY190" s="302"/>
      <c r="SSZ190" s="302"/>
      <c r="STA190" s="302"/>
      <c r="STB190" s="302"/>
      <c r="STC190" s="302"/>
      <c r="STD190" s="302"/>
      <c r="STE190" s="302"/>
      <c r="STF190" s="302"/>
      <c r="STG190" s="302"/>
      <c r="STH190" s="302"/>
      <c r="STI190" s="302"/>
      <c r="STJ190" s="302"/>
      <c r="STK190" s="302"/>
      <c r="STL190" s="302"/>
      <c r="STM190" s="302"/>
      <c r="STN190" s="302"/>
      <c r="STO190" s="302"/>
      <c r="STP190" s="302"/>
      <c r="STQ190" s="302"/>
      <c r="STR190" s="302"/>
      <c r="STS190" s="302"/>
      <c r="STT190" s="302"/>
      <c r="STU190" s="302"/>
      <c r="STV190" s="302"/>
      <c r="STW190" s="302"/>
      <c r="STX190" s="302"/>
      <c r="STY190" s="302"/>
      <c r="STZ190" s="302"/>
      <c r="SUA190" s="302"/>
      <c r="SUB190" s="302"/>
      <c r="SUC190" s="302"/>
      <c r="SUD190" s="302"/>
      <c r="SUE190" s="302"/>
      <c r="SUF190" s="302"/>
      <c r="SUG190" s="302"/>
      <c r="SUH190" s="302"/>
      <c r="SUI190" s="302"/>
      <c r="SUJ190" s="302"/>
      <c r="SUK190" s="302"/>
      <c r="SUL190" s="302"/>
      <c r="SUM190" s="302"/>
      <c r="SUN190" s="302"/>
      <c r="SUO190" s="302"/>
      <c r="SUP190" s="302"/>
      <c r="SUQ190" s="302"/>
      <c r="SUR190" s="302"/>
      <c r="SUS190" s="302"/>
      <c r="SUT190" s="302"/>
      <c r="SUU190" s="302"/>
      <c r="SUV190" s="302"/>
      <c r="SUW190" s="302"/>
      <c r="SUX190" s="302"/>
      <c r="SUY190" s="302"/>
      <c r="SUZ190" s="302"/>
      <c r="SVA190" s="302"/>
      <c r="SVB190" s="302"/>
      <c r="SVC190" s="302"/>
      <c r="SVD190" s="302"/>
      <c r="SVE190" s="302"/>
      <c r="SVF190" s="302"/>
      <c r="SVG190" s="302"/>
      <c r="SVH190" s="302"/>
      <c r="SVI190" s="302"/>
      <c r="SVJ190" s="302"/>
      <c r="SVK190" s="302"/>
      <c r="SVL190" s="302"/>
      <c r="SVM190" s="302"/>
      <c r="SVN190" s="302"/>
      <c r="SVO190" s="302"/>
      <c r="SVP190" s="302"/>
      <c r="SVQ190" s="302"/>
      <c r="SVR190" s="302"/>
      <c r="SVS190" s="302"/>
      <c r="SVT190" s="302"/>
      <c r="SVU190" s="302"/>
      <c r="SVV190" s="302"/>
      <c r="SVW190" s="302"/>
      <c r="SVX190" s="302"/>
      <c r="SVY190" s="302"/>
      <c r="SVZ190" s="302"/>
      <c r="SWA190" s="302"/>
      <c r="SWB190" s="302"/>
      <c r="SWC190" s="302"/>
      <c r="SWD190" s="302"/>
      <c r="SWE190" s="302"/>
      <c r="SWF190" s="302"/>
      <c r="SWG190" s="302"/>
      <c r="SWH190" s="302"/>
      <c r="SWI190" s="302"/>
      <c r="SWJ190" s="302"/>
      <c r="SWK190" s="302"/>
      <c r="SWL190" s="302"/>
      <c r="SWM190" s="302"/>
      <c r="SWN190" s="302"/>
      <c r="SWO190" s="302"/>
      <c r="SWP190" s="302"/>
      <c r="SWQ190" s="302"/>
      <c r="SWR190" s="302"/>
      <c r="SWS190" s="302"/>
      <c r="SWT190" s="302"/>
      <c r="SWU190" s="302"/>
      <c r="SWV190" s="302"/>
      <c r="SWW190" s="302"/>
      <c r="SWX190" s="302"/>
      <c r="SWY190" s="302"/>
      <c r="SWZ190" s="302"/>
      <c r="SXA190" s="302"/>
      <c r="SXB190" s="302"/>
      <c r="SXC190" s="302"/>
      <c r="SXD190" s="302"/>
      <c r="SXE190" s="302"/>
      <c r="SXF190" s="302"/>
      <c r="SXG190" s="302"/>
      <c r="SXH190" s="302"/>
      <c r="SXI190" s="302"/>
      <c r="SXJ190" s="302"/>
      <c r="SXK190" s="302"/>
      <c r="SXL190" s="302"/>
      <c r="SXM190" s="302"/>
      <c r="SXN190" s="302"/>
      <c r="SXO190" s="302"/>
      <c r="SXP190" s="302"/>
      <c r="SXQ190" s="302"/>
      <c r="SXR190" s="302"/>
      <c r="SXS190" s="302"/>
      <c r="SXT190" s="302"/>
      <c r="SXU190" s="302"/>
      <c r="SXV190" s="302"/>
      <c r="SXW190" s="302"/>
      <c r="SXX190" s="302"/>
      <c r="SXY190" s="302"/>
      <c r="SXZ190" s="302"/>
      <c r="SYA190" s="302"/>
      <c r="SYB190" s="302"/>
      <c r="SYC190" s="302"/>
      <c r="SYD190" s="302"/>
      <c r="SYE190" s="302"/>
      <c r="SYF190" s="302"/>
      <c r="SYG190" s="302"/>
      <c r="SYH190" s="302"/>
      <c r="SYI190" s="302"/>
      <c r="SYJ190" s="302"/>
      <c r="SYK190" s="302"/>
      <c r="SYL190" s="302"/>
      <c r="SYM190" s="302"/>
      <c r="SYN190" s="302"/>
      <c r="SYO190" s="302"/>
      <c r="SYP190" s="302"/>
      <c r="SYQ190" s="302"/>
      <c r="SYR190" s="302"/>
      <c r="SYS190" s="302"/>
      <c r="SYT190" s="302"/>
      <c r="SYU190" s="302"/>
      <c r="SYV190" s="302"/>
      <c r="SYW190" s="302"/>
      <c r="SYX190" s="302"/>
      <c r="SYY190" s="302"/>
      <c r="SYZ190" s="302"/>
      <c r="SZA190" s="302"/>
      <c r="SZB190" s="302"/>
      <c r="SZC190" s="302"/>
      <c r="SZD190" s="302"/>
      <c r="SZE190" s="302"/>
      <c r="SZF190" s="302"/>
      <c r="SZG190" s="302"/>
      <c r="SZH190" s="302"/>
      <c r="SZI190" s="302"/>
      <c r="SZJ190" s="302"/>
      <c r="SZK190" s="302"/>
      <c r="SZL190" s="302"/>
      <c r="SZM190" s="302"/>
      <c r="SZN190" s="302"/>
      <c r="SZO190" s="302"/>
      <c r="SZP190" s="302"/>
      <c r="SZQ190" s="302"/>
      <c r="SZR190" s="302"/>
      <c r="SZS190" s="302"/>
      <c r="SZT190" s="302"/>
      <c r="SZU190" s="302"/>
      <c r="SZV190" s="302"/>
      <c r="SZW190" s="302"/>
      <c r="SZX190" s="302"/>
      <c r="SZY190" s="302"/>
      <c r="SZZ190" s="302"/>
      <c r="TAA190" s="302"/>
      <c r="TAB190" s="302"/>
      <c r="TAC190" s="302"/>
      <c r="TAD190" s="302"/>
      <c r="TAE190" s="302"/>
      <c r="TAF190" s="302"/>
      <c r="TAG190" s="302"/>
      <c r="TAH190" s="302"/>
      <c r="TAI190" s="302"/>
      <c r="TAJ190" s="302"/>
      <c r="TAK190" s="302"/>
      <c r="TAL190" s="302"/>
      <c r="TAM190" s="302"/>
      <c r="TAN190" s="302"/>
      <c r="TAO190" s="302"/>
      <c r="TAP190" s="302"/>
      <c r="TAQ190" s="302"/>
      <c r="TAR190" s="302"/>
      <c r="TAS190" s="302"/>
      <c r="TAT190" s="302"/>
      <c r="TAU190" s="302"/>
      <c r="TAV190" s="302"/>
      <c r="TAW190" s="302"/>
      <c r="TAX190" s="302"/>
      <c r="TAY190" s="302"/>
      <c r="TAZ190" s="302"/>
      <c r="TBA190" s="302"/>
      <c r="TBB190" s="302"/>
      <c r="TBC190" s="302"/>
      <c r="TBD190" s="302"/>
      <c r="TBE190" s="302"/>
      <c r="TBF190" s="302"/>
      <c r="TBG190" s="302"/>
      <c r="TBH190" s="302"/>
      <c r="TBI190" s="302"/>
      <c r="TBJ190" s="302"/>
      <c r="TBK190" s="302"/>
      <c r="TBL190" s="302"/>
      <c r="TBM190" s="302"/>
      <c r="TBN190" s="302"/>
      <c r="TBO190" s="302"/>
      <c r="TBP190" s="302"/>
      <c r="TBQ190" s="302"/>
      <c r="TBR190" s="302"/>
      <c r="TBS190" s="302"/>
      <c r="TBT190" s="302"/>
      <c r="TBU190" s="302"/>
      <c r="TBV190" s="302"/>
      <c r="TBW190" s="302"/>
      <c r="TBX190" s="302"/>
      <c r="TBY190" s="302"/>
      <c r="TBZ190" s="302"/>
      <c r="TCA190" s="302"/>
      <c r="TCB190" s="302"/>
      <c r="TCC190" s="302"/>
      <c r="TCD190" s="302"/>
      <c r="TCE190" s="302"/>
      <c r="TCF190" s="302"/>
      <c r="TCG190" s="302"/>
      <c r="TCH190" s="302"/>
      <c r="TCI190" s="302"/>
      <c r="TCJ190" s="302"/>
      <c r="TCK190" s="302"/>
      <c r="TCL190" s="302"/>
      <c r="TCM190" s="302"/>
      <c r="TCN190" s="302"/>
      <c r="TCO190" s="302"/>
      <c r="TCP190" s="302"/>
      <c r="TCQ190" s="302"/>
      <c r="TCR190" s="302"/>
      <c r="TCS190" s="302"/>
      <c r="TCT190" s="302"/>
      <c r="TCU190" s="302"/>
      <c r="TCV190" s="302"/>
      <c r="TCW190" s="302"/>
      <c r="TCX190" s="302"/>
      <c r="TCY190" s="302"/>
      <c r="TCZ190" s="302"/>
      <c r="TDA190" s="302"/>
      <c r="TDB190" s="302"/>
      <c r="TDC190" s="302"/>
      <c r="TDD190" s="302"/>
      <c r="TDE190" s="302"/>
      <c r="TDF190" s="302"/>
      <c r="TDG190" s="302"/>
      <c r="TDH190" s="302"/>
      <c r="TDI190" s="302"/>
      <c r="TDJ190" s="302"/>
      <c r="TDK190" s="302"/>
      <c r="TDL190" s="302"/>
      <c r="TDM190" s="302"/>
      <c r="TDN190" s="302"/>
      <c r="TDO190" s="302"/>
      <c r="TDP190" s="302"/>
      <c r="TDQ190" s="302"/>
      <c r="TDR190" s="302"/>
      <c r="TDS190" s="302"/>
      <c r="TDT190" s="302"/>
      <c r="TDU190" s="302"/>
      <c r="TDV190" s="302"/>
      <c r="TDW190" s="302"/>
      <c r="TDX190" s="302"/>
      <c r="TDY190" s="302"/>
      <c r="TDZ190" s="302"/>
      <c r="TEA190" s="302"/>
      <c r="TEB190" s="302"/>
      <c r="TEC190" s="302"/>
      <c r="TED190" s="302"/>
      <c r="TEE190" s="302"/>
      <c r="TEF190" s="302"/>
      <c r="TEG190" s="302"/>
      <c r="TEH190" s="302"/>
      <c r="TEI190" s="302"/>
      <c r="TEJ190" s="302"/>
      <c r="TEK190" s="302"/>
      <c r="TEL190" s="302"/>
      <c r="TEM190" s="302"/>
      <c r="TEN190" s="302"/>
      <c r="TEO190" s="302"/>
      <c r="TEP190" s="302"/>
      <c r="TEQ190" s="302"/>
      <c r="TER190" s="302"/>
      <c r="TES190" s="302"/>
      <c r="TET190" s="302"/>
      <c r="TEU190" s="302"/>
      <c r="TEV190" s="302"/>
      <c r="TEW190" s="302"/>
      <c r="TEX190" s="302"/>
      <c r="TEY190" s="302"/>
      <c r="TEZ190" s="302"/>
      <c r="TFA190" s="302"/>
      <c r="TFB190" s="302"/>
      <c r="TFC190" s="302"/>
      <c r="TFD190" s="302"/>
      <c r="TFE190" s="302"/>
      <c r="TFF190" s="302"/>
      <c r="TFG190" s="302"/>
      <c r="TFH190" s="302"/>
      <c r="TFI190" s="302"/>
      <c r="TFJ190" s="302"/>
      <c r="TFK190" s="302"/>
      <c r="TFL190" s="302"/>
      <c r="TFM190" s="302"/>
      <c r="TFN190" s="302"/>
      <c r="TFO190" s="302"/>
      <c r="TFP190" s="302"/>
      <c r="TFQ190" s="302"/>
      <c r="TFR190" s="302"/>
      <c r="TFS190" s="302"/>
      <c r="TFT190" s="302"/>
      <c r="TFU190" s="302"/>
      <c r="TFV190" s="302"/>
      <c r="TFW190" s="302"/>
      <c r="TFX190" s="302"/>
      <c r="TFY190" s="302"/>
      <c r="TFZ190" s="302"/>
      <c r="TGA190" s="302"/>
      <c r="TGB190" s="302"/>
      <c r="TGC190" s="302"/>
      <c r="TGD190" s="302"/>
      <c r="TGE190" s="302"/>
      <c r="TGF190" s="302"/>
      <c r="TGG190" s="302"/>
      <c r="TGH190" s="302"/>
      <c r="TGI190" s="302"/>
      <c r="TGJ190" s="302"/>
      <c r="TGK190" s="302"/>
      <c r="TGL190" s="302"/>
      <c r="TGM190" s="302"/>
      <c r="TGN190" s="302"/>
      <c r="TGO190" s="302"/>
      <c r="TGP190" s="302"/>
      <c r="TGQ190" s="302"/>
      <c r="TGR190" s="302"/>
      <c r="TGS190" s="302"/>
      <c r="TGT190" s="302"/>
      <c r="TGU190" s="302"/>
      <c r="TGV190" s="302"/>
      <c r="TGW190" s="302"/>
      <c r="TGX190" s="302"/>
      <c r="TGY190" s="302"/>
      <c r="TGZ190" s="302"/>
      <c r="THA190" s="302"/>
      <c r="THB190" s="302"/>
      <c r="THC190" s="302"/>
      <c r="THD190" s="302"/>
      <c r="THE190" s="302"/>
      <c r="THF190" s="302"/>
      <c r="THG190" s="302"/>
      <c r="THH190" s="302"/>
      <c r="THI190" s="302"/>
      <c r="THJ190" s="302"/>
      <c r="THK190" s="302"/>
      <c r="THL190" s="302"/>
      <c r="THM190" s="302"/>
      <c r="THN190" s="302"/>
      <c r="THO190" s="302"/>
      <c r="THP190" s="302"/>
      <c r="THQ190" s="302"/>
      <c r="THR190" s="302"/>
      <c r="THS190" s="302"/>
      <c r="THT190" s="302"/>
      <c r="THU190" s="302"/>
      <c r="THV190" s="302"/>
      <c r="THW190" s="302"/>
      <c r="THX190" s="302"/>
      <c r="THY190" s="302"/>
      <c r="THZ190" s="302"/>
      <c r="TIA190" s="302"/>
      <c r="TIB190" s="302"/>
      <c r="TIC190" s="302"/>
      <c r="TID190" s="302"/>
      <c r="TIE190" s="302"/>
      <c r="TIF190" s="302"/>
      <c r="TIG190" s="302"/>
      <c r="TIH190" s="302"/>
      <c r="TII190" s="302"/>
      <c r="TIJ190" s="302"/>
      <c r="TIK190" s="302"/>
      <c r="TIL190" s="302"/>
      <c r="TIM190" s="302"/>
      <c r="TIN190" s="302"/>
      <c r="TIO190" s="302"/>
      <c r="TIP190" s="302"/>
      <c r="TIQ190" s="302"/>
      <c r="TIR190" s="302"/>
      <c r="TIS190" s="302"/>
      <c r="TIT190" s="302"/>
      <c r="TIU190" s="302"/>
      <c r="TIV190" s="302"/>
      <c r="TIW190" s="302"/>
      <c r="TIX190" s="302"/>
      <c r="TIY190" s="302"/>
      <c r="TIZ190" s="302"/>
      <c r="TJA190" s="302"/>
      <c r="TJB190" s="302"/>
      <c r="TJC190" s="302"/>
      <c r="TJD190" s="302"/>
      <c r="TJE190" s="302"/>
      <c r="TJF190" s="302"/>
      <c r="TJG190" s="302"/>
      <c r="TJH190" s="302"/>
      <c r="TJI190" s="302"/>
      <c r="TJJ190" s="302"/>
      <c r="TJK190" s="302"/>
      <c r="TJL190" s="302"/>
      <c r="TJM190" s="302"/>
      <c r="TJN190" s="302"/>
      <c r="TJO190" s="302"/>
      <c r="TJP190" s="302"/>
      <c r="TJQ190" s="302"/>
      <c r="TJR190" s="302"/>
      <c r="TJS190" s="302"/>
      <c r="TJT190" s="302"/>
      <c r="TJU190" s="302"/>
      <c r="TJV190" s="302"/>
      <c r="TJW190" s="302"/>
      <c r="TJX190" s="302"/>
      <c r="TJY190" s="302"/>
      <c r="TJZ190" s="302"/>
      <c r="TKA190" s="302"/>
      <c r="TKB190" s="302"/>
      <c r="TKC190" s="302"/>
      <c r="TKD190" s="302"/>
      <c r="TKE190" s="302"/>
      <c r="TKF190" s="302"/>
      <c r="TKG190" s="302"/>
      <c r="TKH190" s="302"/>
      <c r="TKI190" s="302"/>
      <c r="TKJ190" s="302"/>
      <c r="TKK190" s="302"/>
      <c r="TKL190" s="302"/>
      <c r="TKM190" s="302"/>
      <c r="TKN190" s="302"/>
      <c r="TKO190" s="302"/>
      <c r="TKP190" s="302"/>
      <c r="TKQ190" s="302"/>
      <c r="TKR190" s="302"/>
      <c r="TKS190" s="302"/>
      <c r="TKT190" s="302"/>
      <c r="TKU190" s="302"/>
      <c r="TKV190" s="302"/>
      <c r="TKW190" s="302"/>
      <c r="TKX190" s="302"/>
      <c r="TKY190" s="302"/>
      <c r="TKZ190" s="302"/>
      <c r="TLA190" s="302"/>
      <c r="TLB190" s="302"/>
      <c r="TLC190" s="302"/>
      <c r="TLD190" s="302"/>
      <c r="TLE190" s="302"/>
      <c r="TLF190" s="302"/>
      <c r="TLG190" s="302"/>
      <c r="TLH190" s="302"/>
      <c r="TLI190" s="302"/>
      <c r="TLJ190" s="302"/>
      <c r="TLK190" s="302"/>
      <c r="TLL190" s="302"/>
      <c r="TLM190" s="302"/>
      <c r="TLN190" s="302"/>
      <c r="TLO190" s="302"/>
      <c r="TLP190" s="302"/>
      <c r="TLQ190" s="302"/>
      <c r="TLR190" s="302"/>
      <c r="TLS190" s="302"/>
      <c r="TLT190" s="302"/>
      <c r="TLU190" s="302"/>
      <c r="TLV190" s="302"/>
      <c r="TLW190" s="302"/>
      <c r="TLX190" s="302"/>
      <c r="TLY190" s="302"/>
      <c r="TLZ190" s="302"/>
      <c r="TMA190" s="302"/>
      <c r="TMB190" s="302"/>
      <c r="TMC190" s="302"/>
      <c r="TMD190" s="302"/>
      <c r="TME190" s="302"/>
      <c r="TMF190" s="302"/>
      <c r="TMG190" s="302"/>
      <c r="TMH190" s="302"/>
      <c r="TMI190" s="302"/>
      <c r="TMJ190" s="302"/>
      <c r="TMK190" s="302"/>
      <c r="TML190" s="302"/>
      <c r="TMM190" s="302"/>
      <c r="TMN190" s="302"/>
      <c r="TMO190" s="302"/>
      <c r="TMP190" s="302"/>
      <c r="TMQ190" s="302"/>
      <c r="TMR190" s="302"/>
      <c r="TMS190" s="302"/>
      <c r="TMT190" s="302"/>
      <c r="TMU190" s="302"/>
      <c r="TMV190" s="302"/>
      <c r="TMW190" s="302"/>
      <c r="TMX190" s="302"/>
      <c r="TMY190" s="302"/>
      <c r="TMZ190" s="302"/>
      <c r="TNA190" s="302"/>
      <c r="TNB190" s="302"/>
      <c r="TNC190" s="302"/>
      <c r="TND190" s="302"/>
      <c r="TNE190" s="302"/>
      <c r="TNF190" s="302"/>
      <c r="TNG190" s="302"/>
      <c r="TNH190" s="302"/>
      <c r="TNI190" s="302"/>
      <c r="TNJ190" s="302"/>
      <c r="TNK190" s="302"/>
      <c r="TNL190" s="302"/>
      <c r="TNM190" s="302"/>
      <c r="TNN190" s="302"/>
      <c r="TNO190" s="302"/>
      <c r="TNP190" s="302"/>
      <c r="TNQ190" s="302"/>
      <c r="TNR190" s="302"/>
      <c r="TNS190" s="302"/>
      <c r="TNT190" s="302"/>
      <c r="TNU190" s="302"/>
      <c r="TNV190" s="302"/>
      <c r="TNW190" s="302"/>
      <c r="TNX190" s="302"/>
      <c r="TNY190" s="302"/>
      <c r="TNZ190" s="302"/>
      <c r="TOA190" s="302"/>
      <c r="TOB190" s="302"/>
      <c r="TOC190" s="302"/>
      <c r="TOD190" s="302"/>
      <c r="TOE190" s="302"/>
      <c r="TOF190" s="302"/>
      <c r="TOG190" s="302"/>
      <c r="TOH190" s="302"/>
      <c r="TOI190" s="302"/>
      <c r="TOJ190" s="302"/>
      <c r="TOK190" s="302"/>
      <c r="TOL190" s="302"/>
      <c r="TOM190" s="302"/>
      <c r="TON190" s="302"/>
      <c r="TOO190" s="302"/>
      <c r="TOP190" s="302"/>
      <c r="TOQ190" s="302"/>
      <c r="TOR190" s="302"/>
      <c r="TOS190" s="302"/>
      <c r="TOT190" s="302"/>
      <c r="TOU190" s="302"/>
      <c r="TOV190" s="302"/>
      <c r="TOW190" s="302"/>
      <c r="TOX190" s="302"/>
      <c r="TOY190" s="302"/>
      <c r="TOZ190" s="302"/>
      <c r="TPA190" s="302"/>
      <c r="TPB190" s="302"/>
      <c r="TPC190" s="302"/>
      <c r="TPD190" s="302"/>
      <c r="TPE190" s="302"/>
      <c r="TPF190" s="302"/>
      <c r="TPG190" s="302"/>
      <c r="TPH190" s="302"/>
      <c r="TPI190" s="302"/>
      <c r="TPJ190" s="302"/>
      <c r="TPK190" s="302"/>
      <c r="TPL190" s="302"/>
      <c r="TPM190" s="302"/>
      <c r="TPN190" s="302"/>
      <c r="TPO190" s="302"/>
      <c r="TPP190" s="302"/>
      <c r="TPQ190" s="302"/>
      <c r="TPR190" s="302"/>
      <c r="TPS190" s="302"/>
      <c r="TPT190" s="302"/>
      <c r="TPU190" s="302"/>
      <c r="TPV190" s="302"/>
      <c r="TPW190" s="302"/>
      <c r="TPX190" s="302"/>
      <c r="TPY190" s="302"/>
      <c r="TPZ190" s="302"/>
      <c r="TQA190" s="302"/>
      <c r="TQB190" s="302"/>
      <c r="TQC190" s="302"/>
      <c r="TQD190" s="302"/>
      <c r="TQE190" s="302"/>
      <c r="TQF190" s="302"/>
      <c r="TQG190" s="302"/>
      <c r="TQH190" s="302"/>
      <c r="TQI190" s="302"/>
      <c r="TQJ190" s="302"/>
      <c r="TQK190" s="302"/>
      <c r="TQL190" s="302"/>
      <c r="TQM190" s="302"/>
      <c r="TQN190" s="302"/>
      <c r="TQO190" s="302"/>
      <c r="TQP190" s="302"/>
      <c r="TQQ190" s="302"/>
      <c r="TQR190" s="302"/>
      <c r="TQS190" s="302"/>
      <c r="TQT190" s="302"/>
      <c r="TQU190" s="302"/>
      <c r="TQV190" s="302"/>
      <c r="TQW190" s="302"/>
      <c r="TQX190" s="302"/>
      <c r="TQY190" s="302"/>
      <c r="TQZ190" s="302"/>
      <c r="TRA190" s="302"/>
      <c r="TRB190" s="302"/>
      <c r="TRC190" s="302"/>
      <c r="TRD190" s="302"/>
      <c r="TRE190" s="302"/>
      <c r="TRF190" s="302"/>
      <c r="TRG190" s="302"/>
      <c r="TRH190" s="302"/>
      <c r="TRI190" s="302"/>
      <c r="TRJ190" s="302"/>
      <c r="TRK190" s="302"/>
      <c r="TRL190" s="302"/>
      <c r="TRM190" s="302"/>
      <c r="TRN190" s="302"/>
      <c r="TRO190" s="302"/>
      <c r="TRP190" s="302"/>
      <c r="TRQ190" s="302"/>
      <c r="TRR190" s="302"/>
      <c r="TRS190" s="302"/>
      <c r="TRT190" s="302"/>
      <c r="TRU190" s="302"/>
      <c r="TRV190" s="302"/>
      <c r="TRW190" s="302"/>
      <c r="TRX190" s="302"/>
      <c r="TRY190" s="302"/>
      <c r="TRZ190" s="302"/>
      <c r="TSA190" s="302"/>
      <c r="TSB190" s="302"/>
      <c r="TSC190" s="302"/>
      <c r="TSD190" s="302"/>
      <c r="TSE190" s="302"/>
      <c r="TSF190" s="302"/>
      <c r="TSG190" s="302"/>
      <c r="TSH190" s="302"/>
      <c r="TSI190" s="302"/>
      <c r="TSJ190" s="302"/>
      <c r="TSK190" s="302"/>
      <c r="TSL190" s="302"/>
      <c r="TSM190" s="302"/>
      <c r="TSN190" s="302"/>
      <c r="TSO190" s="302"/>
      <c r="TSP190" s="302"/>
      <c r="TSQ190" s="302"/>
      <c r="TSR190" s="302"/>
      <c r="TSS190" s="302"/>
      <c r="TST190" s="302"/>
      <c r="TSU190" s="302"/>
      <c r="TSV190" s="302"/>
      <c r="TSW190" s="302"/>
      <c r="TSX190" s="302"/>
      <c r="TSY190" s="302"/>
      <c r="TSZ190" s="302"/>
      <c r="TTA190" s="302"/>
      <c r="TTB190" s="302"/>
      <c r="TTC190" s="302"/>
      <c r="TTD190" s="302"/>
      <c r="TTE190" s="302"/>
      <c r="TTF190" s="302"/>
      <c r="TTG190" s="302"/>
      <c r="TTH190" s="302"/>
      <c r="TTI190" s="302"/>
      <c r="TTJ190" s="302"/>
      <c r="TTK190" s="302"/>
      <c r="TTL190" s="302"/>
      <c r="TTM190" s="302"/>
      <c r="TTN190" s="302"/>
      <c r="TTO190" s="302"/>
      <c r="TTP190" s="302"/>
      <c r="TTQ190" s="302"/>
      <c r="TTR190" s="302"/>
      <c r="TTS190" s="302"/>
      <c r="TTT190" s="302"/>
      <c r="TTU190" s="302"/>
      <c r="TTV190" s="302"/>
      <c r="TTW190" s="302"/>
      <c r="TTX190" s="302"/>
      <c r="TTY190" s="302"/>
      <c r="TTZ190" s="302"/>
      <c r="TUA190" s="302"/>
      <c r="TUB190" s="302"/>
      <c r="TUC190" s="302"/>
      <c r="TUD190" s="302"/>
      <c r="TUE190" s="302"/>
      <c r="TUF190" s="302"/>
      <c r="TUG190" s="302"/>
      <c r="TUH190" s="302"/>
      <c r="TUI190" s="302"/>
      <c r="TUJ190" s="302"/>
      <c r="TUK190" s="302"/>
      <c r="TUL190" s="302"/>
      <c r="TUM190" s="302"/>
      <c r="TUN190" s="302"/>
      <c r="TUO190" s="302"/>
      <c r="TUP190" s="302"/>
      <c r="TUQ190" s="302"/>
      <c r="TUR190" s="302"/>
      <c r="TUS190" s="302"/>
      <c r="TUT190" s="302"/>
      <c r="TUU190" s="302"/>
      <c r="TUV190" s="302"/>
      <c r="TUW190" s="302"/>
      <c r="TUX190" s="302"/>
      <c r="TUY190" s="302"/>
      <c r="TUZ190" s="302"/>
      <c r="TVA190" s="302"/>
      <c r="TVB190" s="302"/>
      <c r="TVC190" s="302"/>
      <c r="TVD190" s="302"/>
      <c r="TVE190" s="302"/>
      <c r="TVF190" s="302"/>
      <c r="TVG190" s="302"/>
      <c r="TVH190" s="302"/>
      <c r="TVI190" s="302"/>
      <c r="TVJ190" s="302"/>
      <c r="TVK190" s="302"/>
      <c r="TVL190" s="302"/>
      <c r="TVM190" s="302"/>
      <c r="TVN190" s="302"/>
      <c r="TVO190" s="302"/>
      <c r="TVP190" s="302"/>
      <c r="TVQ190" s="302"/>
      <c r="TVR190" s="302"/>
      <c r="TVS190" s="302"/>
      <c r="TVT190" s="302"/>
      <c r="TVU190" s="302"/>
      <c r="TVV190" s="302"/>
      <c r="TVW190" s="302"/>
      <c r="TVX190" s="302"/>
      <c r="TVY190" s="302"/>
      <c r="TVZ190" s="302"/>
      <c r="TWA190" s="302"/>
      <c r="TWB190" s="302"/>
      <c r="TWC190" s="302"/>
      <c r="TWD190" s="302"/>
      <c r="TWE190" s="302"/>
      <c r="TWF190" s="302"/>
      <c r="TWG190" s="302"/>
      <c r="TWH190" s="302"/>
      <c r="TWI190" s="302"/>
      <c r="TWJ190" s="302"/>
      <c r="TWK190" s="302"/>
      <c r="TWL190" s="302"/>
      <c r="TWM190" s="302"/>
      <c r="TWN190" s="302"/>
      <c r="TWO190" s="302"/>
      <c r="TWP190" s="302"/>
      <c r="TWQ190" s="302"/>
      <c r="TWR190" s="302"/>
      <c r="TWS190" s="302"/>
      <c r="TWT190" s="302"/>
      <c r="TWU190" s="302"/>
      <c r="TWV190" s="302"/>
      <c r="TWW190" s="302"/>
      <c r="TWX190" s="302"/>
      <c r="TWY190" s="302"/>
      <c r="TWZ190" s="302"/>
      <c r="TXA190" s="302"/>
      <c r="TXB190" s="302"/>
      <c r="TXC190" s="302"/>
      <c r="TXD190" s="302"/>
      <c r="TXE190" s="302"/>
      <c r="TXF190" s="302"/>
      <c r="TXG190" s="302"/>
      <c r="TXH190" s="302"/>
      <c r="TXI190" s="302"/>
      <c r="TXJ190" s="302"/>
      <c r="TXK190" s="302"/>
      <c r="TXL190" s="302"/>
      <c r="TXM190" s="302"/>
      <c r="TXN190" s="302"/>
      <c r="TXO190" s="302"/>
      <c r="TXP190" s="302"/>
      <c r="TXQ190" s="302"/>
      <c r="TXR190" s="302"/>
      <c r="TXS190" s="302"/>
      <c r="TXT190" s="302"/>
      <c r="TXU190" s="302"/>
      <c r="TXV190" s="302"/>
      <c r="TXW190" s="302"/>
      <c r="TXX190" s="302"/>
      <c r="TXY190" s="302"/>
      <c r="TXZ190" s="302"/>
      <c r="TYA190" s="302"/>
      <c r="TYB190" s="302"/>
      <c r="TYC190" s="302"/>
      <c r="TYD190" s="302"/>
      <c r="TYE190" s="302"/>
      <c r="TYF190" s="302"/>
      <c r="TYG190" s="302"/>
      <c r="TYH190" s="302"/>
      <c r="TYI190" s="302"/>
      <c r="TYJ190" s="302"/>
      <c r="TYK190" s="302"/>
      <c r="TYL190" s="302"/>
      <c r="TYM190" s="302"/>
      <c r="TYN190" s="302"/>
      <c r="TYO190" s="302"/>
      <c r="TYP190" s="302"/>
      <c r="TYQ190" s="302"/>
      <c r="TYR190" s="302"/>
      <c r="TYS190" s="302"/>
      <c r="TYT190" s="302"/>
      <c r="TYU190" s="302"/>
      <c r="TYV190" s="302"/>
      <c r="TYW190" s="302"/>
      <c r="TYX190" s="302"/>
      <c r="TYY190" s="302"/>
      <c r="TYZ190" s="302"/>
      <c r="TZA190" s="302"/>
      <c r="TZB190" s="302"/>
      <c r="TZC190" s="302"/>
      <c r="TZD190" s="302"/>
      <c r="TZE190" s="302"/>
      <c r="TZF190" s="302"/>
      <c r="TZG190" s="302"/>
      <c r="TZH190" s="302"/>
      <c r="TZI190" s="302"/>
      <c r="TZJ190" s="302"/>
      <c r="TZK190" s="302"/>
      <c r="TZL190" s="302"/>
      <c r="TZM190" s="302"/>
      <c r="TZN190" s="302"/>
      <c r="TZO190" s="302"/>
      <c r="TZP190" s="302"/>
      <c r="TZQ190" s="302"/>
      <c r="TZR190" s="302"/>
      <c r="TZS190" s="302"/>
      <c r="TZT190" s="302"/>
      <c r="TZU190" s="302"/>
      <c r="TZV190" s="302"/>
      <c r="TZW190" s="302"/>
      <c r="TZX190" s="302"/>
      <c r="TZY190" s="302"/>
      <c r="TZZ190" s="302"/>
      <c r="UAA190" s="302"/>
      <c r="UAB190" s="302"/>
      <c r="UAC190" s="302"/>
      <c r="UAD190" s="302"/>
      <c r="UAE190" s="302"/>
      <c r="UAF190" s="302"/>
      <c r="UAG190" s="302"/>
      <c r="UAH190" s="302"/>
      <c r="UAI190" s="302"/>
      <c r="UAJ190" s="302"/>
      <c r="UAK190" s="302"/>
      <c r="UAL190" s="302"/>
      <c r="UAM190" s="302"/>
      <c r="UAN190" s="302"/>
      <c r="UAO190" s="302"/>
      <c r="UAP190" s="302"/>
      <c r="UAQ190" s="302"/>
      <c r="UAR190" s="302"/>
      <c r="UAS190" s="302"/>
      <c r="UAT190" s="302"/>
      <c r="UAU190" s="302"/>
      <c r="UAV190" s="302"/>
      <c r="UAW190" s="302"/>
      <c r="UAX190" s="302"/>
      <c r="UAY190" s="302"/>
      <c r="UAZ190" s="302"/>
      <c r="UBA190" s="302"/>
      <c r="UBB190" s="302"/>
      <c r="UBC190" s="302"/>
      <c r="UBD190" s="302"/>
      <c r="UBE190" s="302"/>
      <c r="UBF190" s="302"/>
      <c r="UBG190" s="302"/>
      <c r="UBH190" s="302"/>
      <c r="UBI190" s="302"/>
      <c r="UBJ190" s="302"/>
      <c r="UBK190" s="302"/>
      <c r="UBL190" s="302"/>
      <c r="UBM190" s="302"/>
      <c r="UBN190" s="302"/>
      <c r="UBO190" s="302"/>
      <c r="UBP190" s="302"/>
      <c r="UBQ190" s="302"/>
      <c r="UBR190" s="302"/>
      <c r="UBS190" s="302"/>
      <c r="UBT190" s="302"/>
      <c r="UBU190" s="302"/>
      <c r="UBV190" s="302"/>
      <c r="UBW190" s="302"/>
      <c r="UBX190" s="302"/>
      <c r="UBY190" s="302"/>
      <c r="UBZ190" s="302"/>
      <c r="UCA190" s="302"/>
      <c r="UCB190" s="302"/>
      <c r="UCC190" s="302"/>
      <c r="UCD190" s="302"/>
      <c r="UCE190" s="302"/>
      <c r="UCF190" s="302"/>
      <c r="UCG190" s="302"/>
      <c r="UCH190" s="302"/>
      <c r="UCI190" s="302"/>
      <c r="UCJ190" s="302"/>
      <c r="UCK190" s="302"/>
      <c r="UCL190" s="302"/>
      <c r="UCM190" s="302"/>
      <c r="UCN190" s="302"/>
      <c r="UCO190" s="302"/>
      <c r="UCP190" s="302"/>
      <c r="UCQ190" s="302"/>
      <c r="UCR190" s="302"/>
      <c r="UCS190" s="302"/>
      <c r="UCT190" s="302"/>
      <c r="UCU190" s="302"/>
      <c r="UCV190" s="302"/>
      <c r="UCW190" s="302"/>
      <c r="UCX190" s="302"/>
      <c r="UCY190" s="302"/>
      <c r="UCZ190" s="302"/>
      <c r="UDA190" s="302"/>
      <c r="UDB190" s="302"/>
      <c r="UDC190" s="302"/>
      <c r="UDD190" s="302"/>
      <c r="UDE190" s="302"/>
      <c r="UDF190" s="302"/>
      <c r="UDG190" s="302"/>
      <c r="UDH190" s="302"/>
      <c r="UDI190" s="302"/>
      <c r="UDJ190" s="302"/>
      <c r="UDK190" s="302"/>
      <c r="UDL190" s="302"/>
      <c r="UDM190" s="302"/>
      <c r="UDN190" s="302"/>
      <c r="UDO190" s="302"/>
      <c r="UDP190" s="302"/>
      <c r="UDQ190" s="302"/>
      <c r="UDR190" s="302"/>
      <c r="UDS190" s="302"/>
      <c r="UDT190" s="302"/>
      <c r="UDU190" s="302"/>
      <c r="UDV190" s="302"/>
      <c r="UDW190" s="302"/>
      <c r="UDX190" s="302"/>
      <c r="UDY190" s="302"/>
      <c r="UDZ190" s="302"/>
      <c r="UEA190" s="302"/>
      <c r="UEB190" s="302"/>
      <c r="UEC190" s="302"/>
      <c r="UED190" s="302"/>
      <c r="UEE190" s="302"/>
      <c r="UEF190" s="302"/>
      <c r="UEG190" s="302"/>
      <c r="UEH190" s="302"/>
      <c r="UEI190" s="302"/>
      <c r="UEJ190" s="302"/>
      <c r="UEK190" s="302"/>
      <c r="UEL190" s="302"/>
      <c r="UEM190" s="302"/>
      <c r="UEN190" s="302"/>
      <c r="UEO190" s="302"/>
      <c r="UEP190" s="302"/>
      <c r="UEQ190" s="302"/>
      <c r="UER190" s="302"/>
      <c r="UES190" s="302"/>
      <c r="UET190" s="302"/>
      <c r="UEU190" s="302"/>
      <c r="UEV190" s="302"/>
      <c r="UEW190" s="302"/>
      <c r="UEX190" s="302"/>
      <c r="UEY190" s="302"/>
      <c r="UEZ190" s="302"/>
      <c r="UFA190" s="302"/>
      <c r="UFB190" s="302"/>
      <c r="UFC190" s="302"/>
      <c r="UFD190" s="302"/>
      <c r="UFE190" s="302"/>
      <c r="UFF190" s="302"/>
      <c r="UFG190" s="302"/>
      <c r="UFH190" s="302"/>
      <c r="UFI190" s="302"/>
      <c r="UFJ190" s="302"/>
      <c r="UFK190" s="302"/>
      <c r="UFL190" s="302"/>
      <c r="UFM190" s="302"/>
      <c r="UFN190" s="302"/>
      <c r="UFO190" s="302"/>
      <c r="UFP190" s="302"/>
      <c r="UFQ190" s="302"/>
      <c r="UFR190" s="302"/>
      <c r="UFS190" s="302"/>
      <c r="UFT190" s="302"/>
      <c r="UFU190" s="302"/>
      <c r="UFV190" s="302"/>
      <c r="UFW190" s="302"/>
      <c r="UFX190" s="302"/>
      <c r="UFY190" s="302"/>
      <c r="UFZ190" s="302"/>
      <c r="UGA190" s="302"/>
      <c r="UGB190" s="302"/>
      <c r="UGC190" s="302"/>
      <c r="UGD190" s="302"/>
      <c r="UGE190" s="302"/>
      <c r="UGF190" s="302"/>
      <c r="UGG190" s="302"/>
      <c r="UGH190" s="302"/>
      <c r="UGI190" s="302"/>
      <c r="UGJ190" s="302"/>
      <c r="UGK190" s="302"/>
      <c r="UGL190" s="302"/>
      <c r="UGM190" s="302"/>
      <c r="UGN190" s="302"/>
      <c r="UGO190" s="302"/>
      <c r="UGP190" s="302"/>
      <c r="UGQ190" s="302"/>
      <c r="UGR190" s="302"/>
      <c r="UGS190" s="302"/>
      <c r="UGT190" s="302"/>
      <c r="UGU190" s="302"/>
      <c r="UGV190" s="302"/>
      <c r="UGW190" s="302"/>
      <c r="UGX190" s="302"/>
      <c r="UGY190" s="302"/>
      <c r="UGZ190" s="302"/>
      <c r="UHA190" s="302"/>
      <c r="UHB190" s="302"/>
      <c r="UHC190" s="302"/>
      <c r="UHD190" s="302"/>
      <c r="UHE190" s="302"/>
      <c r="UHF190" s="302"/>
      <c r="UHG190" s="302"/>
      <c r="UHH190" s="302"/>
      <c r="UHI190" s="302"/>
      <c r="UHJ190" s="302"/>
      <c r="UHK190" s="302"/>
      <c r="UHL190" s="302"/>
      <c r="UHM190" s="302"/>
      <c r="UHN190" s="302"/>
      <c r="UHO190" s="302"/>
      <c r="UHP190" s="302"/>
      <c r="UHQ190" s="302"/>
      <c r="UHR190" s="302"/>
      <c r="UHS190" s="302"/>
      <c r="UHT190" s="302"/>
      <c r="UHU190" s="302"/>
      <c r="UHV190" s="302"/>
      <c r="UHW190" s="302"/>
      <c r="UHX190" s="302"/>
      <c r="UHY190" s="302"/>
      <c r="UHZ190" s="302"/>
      <c r="UIA190" s="302"/>
      <c r="UIB190" s="302"/>
      <c r="UIC190" s="302"/>
      <c r="UID190" s="302"/>
      <c r="UIE190" s="302"/>
      <c r="UIF190" s="302"/>
      <c r="UIG190" s="302"/>
      <c r="UIH190" s="302"/>
      <c r="UII190" s="302"/>
      <c r="UIJ190" s="302"/>
      <c r="UIK190" s="302"/>
      <c r="UIL190" s="302"/>
      <c r="UIM190" s="302"/>
      <c r="UIN190" s="302"/>
      <c r="UIO190" s="302"/>
      <c r="UIP190" s="302"/>
      <c r="UIQ190" s="302"/>
      <c r="UIR190" s="302"/>
      <c r="UIS190" s="302"/>
      <c r="UIT190" s="302"/>
      <c r="UIU190" s="302"/>
      <c r="UIV190" s="302"/>
      <c r="UIW190" s="302"/>
      <c r="UIX190" s="302"/>
      <c r="UIY190" s="302"/>
      <c r="UIZ190" s="302"/>
      <c r="UJA190" s="302"/>
      <c r="UJB190" s="302"/>
      <c r="UJC190" s="302"/>
      <c r="UJD190" s="302"/>
      <c r="UJE190" s="302"/>
      <c r="UJF190" s="302"/>
      <c r="UJG190" s="302"/>
      <c r="UJH190" s="302"/>
      <c r="UJI190" s="302"/>
      <c r="UJJ190" s="302"/>
      <c r="UJK190" s="302"/>
      <c r="UJL190" s="302"/>
      <c r="UJM190" s="302"/>
      <c r="UJN190" s="302"/>
      <c r="UJO190" s="302"/>
      <c r="UJP190" s="302"/>
      <c r="UJQ190" s="302"/>
      <c r="UJR190" s="302"/>
      <c r="UJS190" s="302"/>
      <c r="UJT190" s="302"/>
      <c r="UJU190" s="302"/>
      <c r="UJV190" s="302"/>
      <c r="UJW190" s="302"/>
      <c r="UJX190" s="302"/>
      <c r="UJY190" s="302"/>
      <c r="UJZ190" s="302"/>
      <c r="UKA190" s="302"/>
      <c r="UKB190" s="302"/>
      <c r="UKC190" s="302"/>
      <c r="UKD190" s="302"/>
      <c r="UKE190" s="302"/>
      <c r="UKF190" s="302"/>
      <c r="UKG190" s="302"/>
      <c r="UKH190" s="302"/>
      <c r="UKI190" s="302"/>
      <c r="UKJ190" s="302"/>
      <c r="UKK190" s="302"/>
      <c r="UKL190" s="302"/>
      <c r="UKM190" s="302"/>
      <c r="UKN190" s="302"/>
      <c r="UKO190" s="302"/>
      <c r="UKP190" s="302"/>
      <c r="UKQ190" s="302"/>
      <c r="UKR190" s="302"/>
      <c r="UKS190" s="302"/>
      <c r="UKT190" s="302"/>
      <c r="UKU190" s="302"/>
      <c r="UKV190" s="302"/>
      <c r="UKW190" s="302"/>
      <c r="UKX190" s="302"/>
      <c r="UKY190" s="302"/>
      <c r="UKZ190" s="302"/>
      <c r="ULA190" s="302"/>
      <c r="ULB190" s="302"/>
      <c r="ULC190" s="302"/>
      <c r="ULD190" s="302"/>
      <c r="ULE190" s="302"/>
      <c r="ULF190" s="302"/>
      <c r="ULG190" s="302"/>
      <c r="ULH190" s="302"/>
      <c r="ULI190" s="302"/>
      <c r="ULJ190" s="302"/>
      <c r="ULK190" s="302"/>
      <c r="ULL190" s="302"/>
      <c r="ULM190" s="302"/>
      <c r="ULN190" s="302"/>
      <c r="ULO190" s="302"/>
      <c r="ULP190" s="302"/>
      <c r="ULQ190" s="302"/>
      <c r="ULR190" s="302"/>
      <c r="ULS190" s="302"/>
      <c r="ULT190" s="302"/>
      <c r="ULU190" s="302"/>
      <c r="ULV190" s="302"/>
      <c r="ULW190" s="302"/>
      <c r="ULX190" s="302"/>
      <c r="ULY190" s="302"/>
      <c r="ULZ190" s="302"/>
      <c r="UMA190" s="302"/>
      <c r="UMB190" s="302"/>
      <c r="UMC190" s="302"/>
      <c r="UMD190" s="302"/>
      <c r="UME190" s="302"/>
      <c r="UMF190" s="302"/>
      <c r="UMG190" s="302"/>
      <c r="UMH190" s="302"/>
      <c r="UMI190" s="302"/>
      <c r="UMJ190" s="302"/>
      <c r="UMK190" s="302"/>
      <c r="UML190" s="302"/>
      <c r="UMM190" s="302"/>
      <c r="UMN190" s="302"/>
      <c r="UMO190" s="302"/>
      <c r="UMP190" s="302"/>
      <c r="UMQ190" s="302"/>
      <c r="UMR190" s="302"/>
      <c r="UMS190" s="302"/>
      <c r="UMT190" s="302"/>
      <c r="UMU190" s="302"/>
      <c r="UMV190" s="302"/>
      <c r="UMW190" s="302"/>
      <c r="UMX190" s="302"/>
      <c r="UMY190" s="302"/>
      <c r="UMZ190" s="302"/>
      <c r="UNA190" s="302"/>
      <c r="UNB190" s="302"/>
      <c r="UNC190" s="302"/>
      <c r="UND190" s="302"/>
      <c r="UNE190" s="302"/>
      <c r="UNF190" s="302"/>
      <c r="UNG190" s="302"/>
      <c r="UNH190" s="302"/>
      <c r="UNI190" s="302"/>
      <c r="UNJ190" s="302"/>
      <c r="UNK190" s="302"/>
      <c r="UNL190" s="302"/>
      <c r="UNM190" s="302"/>
      <c r="UNN190" s="302"/>
      <c r="UNO190" s="302"/>
      <c r="UNP190" s="302"/>
      <c r="UNQ190" s="302"/>
      <c r="UNR190" s="302"/>
      <c r="UNS190" s="302"/>
      <c r="UNT190" s="302"/>
      <c r="UNU190" s="302"/>
      <c r="UNV190" s="302"/>
      <c r="UNW190" s="302"/>
      <c r="UNX190" s="302"/>
      <c r="UNY190" s="302"/>
      <c r="UNZ190" s="302"/>
      <c r="UOA190" s="302"/>
      <c r="UOB190" s="302"/>
      <c r="UOC190" s="302"/>
      <c r="UOD190" s="302"/>
      <c r="UOE190" s="302"/>
      <c r="UOF190" s="302"/>
      <c r="UOG190" s="302"/>
      <c r="UOH190" s="302"/>
      <c r="UOI190" s="302"/>
      <c r="UOJ190" s="302"/>
      <c r="UOK190" s="302"/>
      <c r="UOL190" s="302"/>
      <c r="UOM190" s="302"/>
      <c r="UON190" s="302"/>
      <c r="UOO190" s="302"/>
      <c r="UOP190" s="302"/>
      <c r="UOQ190" s="302"/>
      <c r="UOR190" s="302"/>
      <c r="UOS190" s="302"/>
      <c r="UOT190" s="302"/>
      <c r="UOU190" s="302"/>
      <c r="UOV190" s="302"/>
      <c r="UOW190" s="302"/>
      <c r="UOX190" s="302"/>
      <c r="UOY190" s="302"/>
      <c r="UOZ190" s="302"/>
      <c r="UPA190" s="302"/>
      <c r="UPB190" s="302"/>
      <c r="UPC190" s="302"/>
      <c r="UPD190" s="302"/>
      <c r="UPE190" s="302"/>
      <c r="UPF190" s="302"/>
      <c r="UPG190" s="302"/>
      <c r="UPH190" s="302"/>
      <c r="UPI190" s="302"/>
      <c r="UPJ190" s="302"/>
      <c r="UPK190" s="302"/>
      <c r="UPL190" s="302"/>
      <c r="UPM190" s="302"/>
      <c r="UPN190" s="302"/>
      <c r="UPO190" s="302"/>
      <c r="UPP190" s="302"/>
      <c r="UPQ190" s="302"/>
      <c r="UPR190" s="302"/>
      <c r="UPS190" s="302"/>
      <c r="UPT190" s="302"/>
      <c r="UPU190" s="302"/>
      <c r="UPV190" s="302"/>
      <c r="UPW190" s="302"/>
      <c r="UPX190" s="302"/>
      <c r="UPY190" s="302"/>
      <c r="UPZ190" s="302"/>
      <c r="UQA190" s="302"/>
      <c r="UQB190" s="302"/>
      <c r="UQC190" s="302"/>
      <c r="UQD190" s="302"/>
      <c r="UQE190" s="302"/>
      <c r="UQF190" s="302"/>
      <c r="UQG190" s="302"/>
      <c r="UQH190" s="302"/>
      <c r="UQI190" s="302"/>
      <c r="UQJ190" s="302"/>
      <c r="UQK190" s="302"/>
      <c r="UQL190" s="302"/>
      <c r="UQM190" s="302"/>
      <c r="UQN190" s="302"/>
      <c r="UQO190" s="302"/>
      <c r="UQP190" s="302"/>
      <c r="UQQ190" s="302"/>
      <c r="UQR190" s="302"/>
      <c r="UQS190" s="302"/>
      <c r="UQT190" s="302"/>
      <c r="UQU190" s="302"/>
      <c r="UQV190" s="302"/>
      <c r="UQW190" s="302"/>
      <c r="UQX190" s="302"/>
      <c r="UQY190" s="302"/>
      <c r="UQZ190" s="302"/>
      <c r="URA190" s="302"/>
      <c r="URB190" s="302"/>
      <c r="URC190" s="302"/>
      <c r="URD190" s="302"/>
      <c r="URE190" s="302"/>
      <c r="URF190" s="302"/>
      <c r="URG190" s="302"/>
      <c r="URH190" s="302"/>
      <c r="URI190" s="302"/>
      <c r="URJ190" s="302"/>
      <c r="URK190" s="302"/>
      <c r="URL190" s="302"/>
      <c r="URM190" s="302"/>
      <c r="URN190" s="302"/>
      <c r="URO190" s="302"/>
      <c r="URP190" s="302"/>
      <c r="URQ190" s="302"/>
      <c r="URR190" s="302"/>
      <c r="URS190" s="302"/>
      <c r="URT190" s="302"/>
      <c r="URU190" s="302"/>
      <c r="URV190" s="302"/>
      <c r="URW190" s="302"/>
      <c r="URX190" s="302"/>
      <c r="URY190" s="302"/>
      <c r="URZ190" s="302"/>
      <c r="USA190" s="302"/>
      <c r="USB190" s="302"/>
      <c r="USC190" s="302"/>
      <c r="USD190" s="302"/>
      <c r="USE190" s="302"/>
      <c r="USF190" s="302"/>
      <c r="USG190" s="302"/>
      <c r="USH190" s="302"/>
      <c r="USI190" s="302"/>
      <c r="USJ190" s="302"/>
      <c r="USK190" s="302"/>
      <c r="USL190" s="302"/>
      <c r="USM190" s="302"/>
      <c r="USN190" s="302"/>
      <c r="USO190" s="302"/>
      <c r="USP190" s="302"/>
      <c r="USQ190" s="302"/>
      <c r="USR190" s="302"/>
      <c r="USS190" s="302"/>
      <c r="UST190" s="302"/>
      <c r="USU190" s="302"/>
      <c r="USV190" s="302"/>
      <c r="USW190" s="302"/>
      <c r="USX190" s="302"/>
      <c r="USY190" s="302"/>
      <c r="USZ190" s="302"/>
      <c r="UTA190" s="302"/>
      <c r="UTB190" s="302"/>
      <c r="UTC190" s="302"/>
      <c r="UTD190" s="302"/>
      <c r="UTE190" s="302"/>
      <c r="UTF190" s="302"/>
      <c r="UTG190" s="302"/>
      <c r="UTH190" s="302"/>
      <c r="UTI190" s="302"/>
      <c r="UTJ190" s="302"/>
      <c r="UTK190" s="302"/>
      <c r="UTL190" s="302"/>
      <c r="UTM190" s="302"/>
      <c r="UTN190" s="302"/>
      <c r="UTO190" s="302"/>
      <c r="UTP190" s="302"/>
      <c r="UTQ190" s="302"/>
      <c r="UTR190" s="302"/>
      <c r="UTS190" s="302"/>
      <c r="UTT190" s="302"/>
      <c r="UTU190" s="302"/>
      <c r="UTV190" s="302"/>
      <c r="UTW190" s="302"/>
      <c r="UTX190" s="302"/>
      <c r="UTY190" s="302"/>
      <c r="UTZ190" s="302"/>
      <c r="UUA190" s="302"/>
      <c r="UUB190" s="302"/>
      <c r="UUC190" s="302"/>
      <c r="UUD190" s="302"/>
      <c r="UUE190" s="302"/>
      <c r="UUF190" s="302"/>
      <c r="UUG190" s="302"/>
      <c r="UUH190" s="302"/>
      <c r="UUI190" s="302"/>
      <c r="UUJ190" s="302"/>
      <c r="UUK190" s="302"/>
      <c r="UUL190" s="302"/>
      <c r="UUM190" s="302"/>
      <c r="UUN190" s="302"/>
      <c r="UUO190" s="302"/>
      <c r="UUP190" s="302"/>
      <c r="UUQ190" s="302"/>
      <c r="UUR190" s="302"/>
      <c r="UUS190" s="302"/>
      <c r="UUT190" s="302"/>
      <c r="UUU190" s="302"/>
      <c r="UUV190" s="302"/>
      <c r="UUW190" s="302"/>
      <c r="UUX190" s="302"/>
      <c r="UUY190" s="302"/>
      <c r="UUZ190" s="302"/>
      <c r="UVA190" s="302"/>
      <c r="UVB190" s="302"/>
      <c r="UVC190" s="302"/>
      <c r="UVD190" s="302"/>
      <c r="UVE190" s="302"/>
      <c r="UVF190" s="302"/>
      <c r="UVG190" s="302"/>
      <c r="UVH190" s="302"/>
      <c r="UVI190" s="302"/>
      <c r="UVJ190" s="302"/>
      <c r="UVK190" s="302"/>
      <c r="UVL190" s="302"/>
      <c r="UVM190" s="302"/>
      <c r="UVN190" s="302"/>
      <c r="UVO190" s="302"/>
      <c r="UVP190" s="302"/>
      <c r="UVQ190" s="302"/>
      <c r="UVR190" s="302"/>
      <c r="UVS190" s="302"/>
      <c r="UVT190" s="302"/>
      <c r="UVU190" s="302"/>
      <c r="UVV190" s="302"/>
      <c r="UVW190" s="302"/>
      <c r="UVX190" s="302"/>
      <c r="UVY190" s="302"/>
      <c r="UVZ190" s="302"/>
      <c r="UWA190" s="302"/>
      <c r="UWB190" s="302"/>
      <c r="UWC190" s="302"/>
      <c r="UWD190" s="302"/>
      <c r="UWE190" s="302"/>
      <c r="UWF190" s="302"/>
      <c r="UWG190" s="302"/>
      <c r="UWH190" s="302"/>
      <c r="UWI190" s="302"/>
      <c r="UWJ190" s="302"/>
      <c r="UWK190" s="302"/>
      <c r="UWL190" s="302"/>
      <c r="UWM190" s="302"/>
      <c r="UWN190" s="302"/>
      <c r="UWO190" s="302"/>
      <c r="UWP190" s="302"/>
      <c r="UWQ190" s="302"/>
      <c r="UWR190" s="302"/>
      <c r="UWS190" s="302"/>
      <c r="UWT190" s="302"/>
      <c r="UWU190" s="302"/>
      <c r="UWV190" s="302"/>
      <c r="UWW190" s="302"/>
      <c r="UWX190" s="302"/>
      <c r="UWY190" s="302"/>
      <c r="UWZ190" s="302"/>
      <c r="UXA190" s="302"/>
      <c r="UXB190" s="302"/>
      <c r="UXC190" s="302"/>
      <c r="UXD190" s="302"/>
      <c r="UXE190" s="302"/>
      <c r="UXF190" s="302"/>
      <c r="UXG190" s="302"/>
      <c r="UXH190" s="302"/>
      <c r="UXI190" s="302"/>
      <c r="UXJ190" s="302"/>
      <c r="UXK190" s="302"/>
      <c r="UXL190" s="302"/>
      <c r="UXM190" s="302"/>
      <c r="UXN190" s="302"/>
      <c r="UXO190" s="302"/>
      <c r="UXP190" s="302"/>
      <c r="UXQ190" s="302"/>
      <c r="UXR190" s="302"/>
      <c r="UXS190" s="302"/>
      <c r="UXT190" s="302"/>
      <c r="UXU190" s="302"/>
      <c r="UXV190" s="302"/>
      <c r="UXW190" s="302"/>
      <c r="UXX190" s="302"/>
      <c r="UXY190" s="302"/>
      <c r="UXZ190" s="302"/>
      <c r="UYA190" s="302"/>
      <c r="UYB190" s="302"/>
      <c r="UYC190" s="302"/>
      <c r="UYD190" s="302"/>
      <c r="UYE190" s="302"/>
      <c r="UYF190" s="302"/>
      <c r="UYG190" s="302"/>
      <c r="UYH190" s="302"/>
      <c r="UYI190" s="302"/>
      <c r="UYJ190" s="302"/>
      <c r="UYK190" s="302"/>
      <c r="UYL190" s="302"/>
      <c r="UYM190" s="302"/>
      <c r="UYN190" s="302"/>
      <c r="UYO190" s="302"/>
      <c r="UYP190" s="302"/>
      <c r="UYQ190" s="302"/>
      <c r="UYR190" s="302"/>
      <c r="UYS190" s="302"/>
      <c r="UYT190" s="302"/>
      <c r="UYU190" s="302"/>
      <c r="UYV190" s="302"/>
      <c r="UYW190" s="302"/>
      <c r="UYX190" s="302"/>
      <c r="UYY190" s="302"/>
      <c r="UYZ190" s="302"/>
      <c r="UZA190" s="302"/>
      <c r="UZB190" s="302"/>
      <c r="UZC190" s="302"/>
      <c r="UZD190" s="302"/>
      <c r="UZE190" s="302"/>
      <c r="UZF190" s="302"/>
      <c r="UZG190" s="302"/>
      <c r="UZH190" s="302"/>
      <c r="UZI190" s="302"/>
      <c r="UZJ190" s="302"/>
      <c r="UZK190" s="302"/>
      <c r="UZL190" s="302"/>
      <c r="UZM190" s="302"/>
      <c r="UZN190" s="302"/>
      <c r="UZO190" s="302"/>
      <c r="UZP190" s="302"/>
      <c r="UZQ190" s="302"/>
      <c r="UZR190" s="302"/>
      <c r="UZS190" s="302"/>
      <c r="UZT190" s="302"/>
      <c r="UZU190" s="302"/>
      <c r="UZV190" s="302"/>
      <c r="UZW190" s="302"/>
      <c r="UZX190" s="302"/>
      <c r="UZY190" s="302"/>
      <c r="UZZ190" s="302"/>
      <c r="VAA190" s="302"/>
      <c r="VAB190" s="302"/>
      <c r="VAC190" s="302"/>
      <c r="VAD190" s="302"/>
      <c r="VAE190" s="302"/>
      <c r="VAF190" s="302"/>
      <c r="VAG190" s="302"/>
      <c r="VAH190" s="302"/>
      <c r="VAI190" s="302"/>
      <c r="VAJ190" s="302"/>
      <c r="VAK190" s="302"/>
      <c r="VAL190" s="302"/>
      <c r="VAM190" s="302"/>
      <c r="VAN190" s="302"/>
      <c r="VAO190" s="302"/>
      <c r="VAP190" s="302"/>
      <c r="VAQ190" s="302"/>
      <c r="VAR190" s="302"/>
      <c r="VAS190" s="302"/>
      <c r="VAT190" s="302"/>
      <c r="VAU190" s="302"/>
      <c r="VAV190" s="302"/>
      <c r="VAW190" s="302"/>
      <c r="VAX190" s="302"/>
      <c r="VAY190" s="302"/>
      <c r="VAZ190" s="302"/>
      <c r="VBA190" s="302"/>
      <c r="VBB190" s="302"/>
      <c r="VBC190" s="302"/>
      <c r="VBD190" s="302"/>
      <c r="VBE190" s="302"/>
      <c r="VBF190" s="302"/>
      <c r="VBG190" s="302"/>
      <c r="VBH190" s="302"/>
      <c r="VBI190" s="302"/>
      <c r="VBJ190" s="302"/>
      <c r="VBK190" s="302"/>
      <c r="VBL190" s="302"/>
      <c r="VBM190" s="302"/>
      <c r="VBN190" s="302"/>
      <c r="VBO190" s="302"/>
      <c r="VBP190" s="302"/>
      <c r="VBQ190" s="302"/>
      <c r="VBR190" s="302"/>
      <c r="VBS190" s="302"/>
      <c r="VBT190" s="302"/>
      <c r="VBU190" s="302"/>
      <c r="VBV190" s="302"/>
      <c r="VBW190" s="302"/>
      <c r="VBX190" s="302"/>
      <c r="VBY190" s="302"/>
      <c r="VBZ190" s="302"/>
      <c r="VCA190" s="302"/>
      <c r="VCB190" s="302"/>
      <c r="VCC190" s="302"/>
      <c r="VCD190" s="302"/>
      <c r="VCE190" s="302"/>
      <c r="VCF190" s="302"/>
      <c r="VCG190" s="302"/>
      <c r="VCH190" s="302"/>
      <c r="VCI190" s="302"/>
      <c r="VCJ190" s="302"/>
      <c r="VCK190" s="302"/>
      <c r="VCL190" s="302"/>
      <c r="VCM190" s="302"/>
      <c r="VCN190" s="302"/>
      <c r="VCO190" s="302"/>
      <c r="VCP190" s="302"/>
      <c r="VCQ190" s="302"/>
      <c r="VCR190" s="302"/>
      <c r="VCS190" s="302"/>
      <c r="VCT190" s="302"/>
      <c r="VCU190" s="302"/>
      <c r="VCV190" s="302"/>
      <c r="VCW190" s="302"/>
      <c r="VCX190" s="302"/>
      <c r="VCY190" s="302"/>
      <c r="VCZ190" s="302"/>
      <c r="VDA190" s="302"/>
      <c r="VDB190" s="302"/>
      <c r="VDC190" s="302"/>
      <c r="VDD190" s="302"/>
      <c r="VDE190" s="302"/>
      <c r="VDF190" s="302"/>
      <c r="VDG190" s="302"/>
      <c r="VDH190" s="302"/>
      <c r="VDI190" s="302"/>
      <c r="VDJ190" s="302"/>
      <c r="VDK190" s="302"/>
      <c r="VDL190" s="302"/>
      <c r="VDM190" s="302"/>
      <c r="VDN190" s="302"/>
      <c r="VDO190" s="302"/>
      <c r="VDP190" s="302"/>
      <c r="VDQ190" s="302"/>
      <c r="VDR190" s="302"/>
      <c r="VDS190" s="302"/>
      <c r="VDT190" s="302"/>
      <c r="VDU190" s="302"/>
      <c r="VDV190" s="302"/>
      <c r="VDW190" s="302"/>
      <c r="VDX190" s="302"/>
      <c r="VDY190" s="302"/>
      <c r="VDZ190" s="302"/>
      <c r="VEA190" s="302"/>
      <c r="VEB190" s="302"/>
      <c r="VEC190" s="302"/>
      <c r="VED190" s="302"/>
      <c r="VEE190" s="302"/>
      <c r="VEF190" s="302"/>
      <c r="VEG190" s="302"/>
      <c r="VEH190" s="302"/>
      <c r="VEI190" s="302"/>
      <c r="VEJ190" s="302"/>
      <c r="VEK190" s="302"/>
      <c r="VEL190" s="302"/>
      <c r="VEM190" s="302"/>
      <c r="VEN190" s="302"/>
      <c r="VEO190" s="302"/>
      <c r="VEP190" s="302"/>
      <c r="VEQ190" s="302"/>
      <c r="VER190" s="302"/>
      <c r="VES190" s="302"/>
      <c r="VET190" s="302"/>
      <c r="VEU190" s="302"/>
      <c r="VEV190" s="302"/>
      <c r="VEW190" s="302"/>
      <c r="VEX190" s="302"/>
      <c r="VEY190" s="302"/>
      <c r="VEZ190" s="302"/>
      <c r="VFA190" s="302"/>
      <c r="VFB190" s="302"/>
      <c r="VFC190" s="302"/>
      <c r="VFD190" s="302"/>
      <c r="VFE190" s="302"/>
      <c r="VFF190" s="302"/>
      <c r="VFG190" s="302"/>
      <c r="VFH190" s="302"/>
      <c r="VFI190" s="302"/>
      <c r="VFJ190" s="302"/>
      <c r="VFK190" s="302"/>
      <c r="VFL190" s="302"/>
      <c r="VFM190" s="302"/>
      <c r="VFN190" s="302"/>
      <c r="VFO190" s="302"/>
      <c r="VFP190" s="302"/>
      <c r="VFQ190" s="302"/>
      <c r="VFR190" s="302"/>
      <c r="VFS190" s="302"/>
      <c r="VFT190" s="302"/>
      <c r="VFU190" s="302"/>
      <c r="VFV190" s="302"/>
      <c r="VFW190" s="302"/>
      <c r="VFX190" s="302"/>
      <c r="VFY190" s="302"/>
      <c r="VFZ190" s="302"/>
      <c r="VGA190" s="302"/>
      <c r="VGB190" s="302"/>
      <c r="VGC190" s="302"/>
      <c r="VGD190" s="302"/>
      <c r="VGE190" s="302"/>
      <c r="VGF190" s="302"/>
      <c r="VGG190" s="302"/>
      <c r="VGH190" s="302"/>
      <c r="VGI190" s="302"/>
      <c r="VGJ190" s="302"/>
      <c r="VGK190" s="302"/>
      <c r="VGL190" s="302"/>
      <c r="VGM190" s="302"/>
      <c r="VGN190" s="302"/>
      <c r="VGO190" s="302"/>
      <c r="VGP190" s="302"/>
      <c r="VGQ190" s="302"/>
      <c r="VGR190" s="302"/>
      <c r="VGS190" s="302"/>
      <c r="VGT190" s="302"/>
      <c r="VGU190" s="302"/>
      <c r="VGV190" s="302"/>
      <c r="VGW190" s="302"/>
      <c r="VGX190" s="302"/>
      <c r="VGY190" s="302"/>
      <c r="VGZ190" s="302"/>
      <c r="VHA190" s="302"/>
      <c r="VHB190" s="302"/>
      <c r="VHC190" s="302"/>
      <c r="VHD190" s="302"/>
      <c r="VHE190" s="302"/>
      <c r="VHF190" s="302"/>
      <c r="VHG190" s="302"/>
      <c r="VHH190" s="302"/>
      <c r="VHI190" s="302"/>
      <c r="VHJ190" s="302"/>
      <c r="VHK190" s="302"/>
      <c r="VHL190" s="302"/>
      <c r="VHM190" s="302"/>
      <c r="VHN190" s="302"/>
      <c r="VHO190" s="302"/>
      <c r="VHP190" s="302"/>
      <c r="VHQ190" s="302"/>
      <c r="VHR190" s="302"/>
      <c r="VHS190" s="302"/>
      <c r="VHT190" s="302"/>
      <c r="VHU190" s="302"/>
      <c r="VHV190" s="302"/>
      <c r="VHW190" s="302"/>
      <c r="VHX190" s="302"/>
      <c r="VHY190" s="302"/>
      <c r="VHZ190" s="302"/>
      <c r="VIA190" s="302"/>
      <c r="VIB190" s="302"/>
      <c r="VIC190" s="302"/>
      <c r="VID190" s="302"/>
      <c r="VIE190" s="302"/>
      <c r="VIF190" s="302"/>
      <c r="VIG190" s="302"/>
      <c r="VIH190" s="302"/>
      <c r="VII190" s="302"/>
      <c r="VIJ190" s="302"/>
      <c r="VIK190" s="302"/>
      <c r="VIL190" s="302"/>
      <c r="VIM190" s="302"/>
      <c r="VIN190" s="302"/>
      <c r="VIO190" s="302"/>
      <c r="VIP190" s="302"/>
      <c r="VIQ190" s="302"/>
      <c r="VIR190" s="302"/>
      <c r="VIS190" s="302"/>
      <c r="VIT190" s="302"/>
      <c r="VIU190" s="302"/>
      <c r="VIV190" s="302"/>
      <c r="VIW190" s="302"/>
      <c r="VIX190" s="302"/>
      <c r="VIY190" s="302"/>
      <c r="VIZ190" s="302"/>
      <c r="VJA190" s="302"/>
      <c r="VJB190" s="302"/>
      <c r="VJC190" s="302"/>
      <c r="VJD190" s="302"/>
      <c r="VJE190" s="302"/>
      <c r="VJF190" s="302"/>
      <c r="VJG190" s="302"/>
      <c r="VJH190" s="302"/>
      <c r="VJI190" s="302"/>
      <c r="VJJ190" s="302"/>
      <c r="VJK190" s="302"/>
      <c r="VJL190" s="302"/>
      <c r="VJM190" s="302"/>
      <c r="VJN190" s="302"/>
      <c r="VJO190" s="302"/>
      <c r="VJP190" s="302"/>
      <c r="VJQ190" s="302"/>
      <c r="VJR190" s="302"/>
      <c r="VJS190" s="302"/>
      <c r="VJT190" s="302"/>
      <c r="VJU190" s="302"/>
      <c r="VJV190" s="302"/>
      <c r="VJW190" s="302"/>
      <c r="VJX190" s="302"/>
      <c r="VJY190" s="302"/>
      <c r="VJZ190" s="302"/>
      <c r="VKA190" s="302"/>
      <c r="VKB190" s="302"/>
      <c r="VKC190" s="302"/>
      <c r="VKD190" s="302"/>
      <c r="VKE190" s="302"/>
      <c r="VKF190" s="302"/>
      <c r="VKG190" s="302"/>
      <c r="VKH190" s="302"/>
      <c r="VKI190" s="302"/>
      <c r="VKJ190" s="302"/>
      <c r="VKK190" s="302"/>
      <c r="VKL190" s="302"/>
      <c r="VKM190" s="302"/>
      <c r="VKN190" s="302"/>
      <c r="VKO190" s="302"/>
      <c r="VKP190" s="302"/>
      <c r="VKQ190" s="302"/>
      <c r="VKR190" s="302"/>
      <c r="VKS190" s="302"/>
      <c r="VKT190" s="302"/>
      <c r="VKU190" s="302"/>
      <c r="VKV190" s="302"/>
      <c r="VKW190" s="302"/>
      <c r="VKX190" s="302"/>
      <c r="VKY190" s="302"/>
      <c r="VKZ190" s="302"/>
      <c r="VLA190" s="302"/>
      <c r="VLB190" s="302"/>
      <c r="VLC190" s="302"/>
      <c r="VLD190" s="302"/>
      <c r="VLE190" s="302"/>
      <c r="VLF190" s="302"/>
      <c r="VLG190" s="302"/>
      <c r="VLH190" s="302"/>
      <c r="VLI190" s="302"/>
      <c r="VLJ190" s="302"/>
      <c r="VLK190" s="302"/>
      <c r="VLL190" s="302"/>
      <c r="VLM190" s="302"/>
      <c r="VLN190" s="302"/>
      <c r="VLO190" s="302"/>
      <c r="VLP190" s="302"/>
      <c r="VLQ190" s="302"/>
      <c r="VLR190" s="302"/>
      <c r="VLS190" s="302"/>
      <c r="VLT190" s="302"/>
      <c r="VLU190" s="302"/>
      <c r="VLV190" s="302"/>
      <c r="VLW190" s="302"/>
      <c r="VLX190" s="302"/>
      <c r="VLY190" s="302"/>
      <c r="VLZ190" s="302"/>
      <c r="VMA190" s="302"/>
      <c r="VMB190" s="302"/>
      <c r="VMC190" s="302"/>
      <c r="VMD190" s="302"/>
      <c r="VME190" s="302"/>
      <c r="VMF190" s="302"/>
      <c r="VMG190" s="302"/>
      <c r="VMH190" s="302"/>
      <c r="VMI190" s="302"/>
      <c r="VMJ190" s="302"/>
      <c r="VMK190" s="302"/>
      <c r="VML190" s="302"/>
      <c r="VMM190" s="302"/>
      <c r="VMN190" s="302"/>
      <c r="VMO190" s="302"/>
      <c r="VMP190" s="302"/>
      <c r="VMQ190" s="302"/>
      <c r="VMR190" s="302"/>
      <c r="VMS190" s="302"/>
      <c r="VMT190" s="302"/>
      <c r="VMU190" s="302"/>
      <c r="VMV190" s="302"/>
      <c r="VMW190" s="302"/>
      <c r="VMX190" s="302"/>
      <c r="VMY190" s="302"/>
      <c r="VMZ190" s="302"/>
      <c r="VNA190" s="302"/>
      <c r="VNB190" s="302"/>
      <c r="VNC190" s="302"/>
      <c r="VND190" s="302"/>
      <c r="VNE190" s="302"/>
      <c r="VNF190" s="302"/>
      <c r="VNG190" s="302"/>
      <c r="VNH190" s="302"/>
      <c r="VNI190" s="302"/>
      <c r="VNJ190" s="302"/>
      <c r="VNK190" s="302"/>
      <c r="VNL190" s="302"/>
      <c r="VNM190" s="302"/>
      <c r="VNN190" s="302"/>
      <c r="VNO190" s="302"/>
      <c r="VNP190" s="302"/>
      <c r="VNQ190" s="302"/>
      <c r="VNR190" s="302"/>
      <c r="VNS190" s="302"/>
      <c r="VNT190" s="302"/>
      <c r="VNU190" s="302"/>
      <c r="VNV190" s="302"/>
      <c r="VNW190" s="302"/>
      <c r="VNX190" s="302"/>
      <c r="VNY190" s="302"/>
      <c r="VNZ190" s="302"/>
      <c r="VOA190" s="302"/>
      <c r="VOB190" s="302"/>
      <c r="VOC190" s="302"/>
      <c r="VOD190" s="302"/>
      <c r="VOE190" s="302"/>
      <c r="VOF190" s="302"/>
      <c r="VOG190" s="302"/>
      <c r="VOH190" s="302"/>
      <c r="VOI190" s="302"/>
      <c r="VOJ190" s="302"/>
      <c r="VOK190" s="302"/>
      <c r="VOL190" s="302"/>
      <c r="VOM190" s="302"/>
      <c r="VON190" s="302"/>
      <c r="VOO190" s="302"/>
      <c r="VOP190" s="302"/>
      <c r="VOQ190" s="302"/>
      <c r="VOR190" s="302"/>
      <c r="VOS190" s="302"/>
      <c r="VOT190" s="302"/>
      <c r="VOU190" s="302"/>
      <c r="VOV190" s="302"/>
      <c r="VOW190" s="302"/>
      <c r="VOX190" s="302"/>
      <c r="VOY190" s="302"/>
      <c r="VOZ190" s="302"/>
      <c r="VPA190" s="302"/>
      <c r="VPB190" s="302"/>
      <c r="VPC190" s="302"/>
      <c r="VPD190" s="302"/>
      <c r="VPE190" s="302"/>
      <c r="VPF190" s="302"/>
      <c r="VPG190" s="302"/>
      <c r="VPH190" s="302"/>
      <c r="VPI190" s="302"/>
      <c r="VPJ190" s="302"/>
      <c r="VPK190" s="302"/>
      <c r="VPL190" s="302"/>
      <c r="VPM190" s="302"/>
      <c r="VPN190" s="302"/>
      <c r="VPO190" s="302"/>
      <c r="VPP190" s="302"/>
      <c r="VPQ190" s="302"/>
      <c r="VPR190" s="302"/>
      <c r="VPS190" s="302"/>
      <c r="VPT190" s="302"/>
      <c r="VPU190" s="302"/>
      <c r="VPV190" s="302"/>
      <c r="VPW190" s="302"/>
      <c r="VPX190" s="302"/>
      <c r="VPY190" s="302"/>
      <c r="VPZ190" s="302"/>
      <c r="VQA190" s="302"/>
      <c r="VQB190" s="302"/>
      <c r="VQC190" s="302"/>
      <c r="VQD190" s="302"/>
      <c r="VQE190" s="302"/>
      <c r="VQF190" s="302"/>
      <c r="VQG190" s="302"/>
      <c r="VQH190" s="302"/>
      <c r="VQI190" s="302"/>
      <c r="VQJ190" s="302"/>
      <c r="VQK190" s="302"/>
      <c r="VQL190" s="302"/>
      <c r="VQM190" s="302"/>
      <c r="VQN190" s="302"/>
      <c r="VQO190" s="302"/>
      <c r="VQP190" s="302"/>
      <c r="VQQ190" s="302"/>
      <c r="VQR190" s="302"/>
      <c r="VQS190" s="302"/>
      <c r="VQT190" s="302"/>
      <c r="VQU190" s="302"/>
      <c r="VQV190" s="302"/>
      <c r="VQW190" s="302"/>
      <c r="VQX190" s="302"/>
      <c r="VQY190" s="302"/>
      <c r="VQZ190" s="302"/>
      <c r="VRA190" s="302"/>
      <c r="VRB190" s="302"/>
      <c r="VRC190" s="302"/>
      <c r="VRD190" s="302"/>
      <c r="VRE190" s="302"/>
      <c r="VRF190" s="302"/>
      <c r="VRG190" s="302"/>
      <c r="VRH190" s="302"/>
      <c r="VRI190" s="302"/>
      <c r="VRJ190" s="302"/>
      <c r="VRK190" s="302"/>
      <c r="VRL190" s="302"/>
      <c r="VRM190" s="302"/>
      <c r="VRN190" s="302"/>
      <c r="VRO190" s="302"/>
      <c r="VRP190" s="302"/>
      <c r="VRQ190" s="302"/>
      <c r="VRR190" s="302"/>
      <c r="VRS190" s="302"/>
      <c r="VRT190" s="302"/>
      <c r="VRU190" s="302"/>
      <c r="VRV190" s="302"/>
      <c r="VRW190" s="302"/>
      <c r="VRX190" s="302"/>
      <c r="VRY190" s="302"/>
      <c r="VRZ190" s="302"/>
      <c r="VSA190" s="302"/>
      <c r="VSB190" s="302"/>
      <c r="VSC190" s="302"/>
      <c r="VSD190" s="302"/>
      <c r="VSE190" s="302"/>
      <c r="VSF190" s="302"/>
      <c r="VSG190" s="302"/>
      <c r="VSH190" s="302"/>
      <c r="VSI190" s="302"/>
      <c r="VSJ190" s="302"/>
      <c r="VSK190" s="302"/>
      <c r="VSL190" s="302"/>
      <c r="VSM190" s="302"/>
      <c r="VSN190" s="302"/>
      <c r="VSO190" s="302"/>
      <c r="VSP190" s="302"/>
      <c r="VSQ190" s="302"/>
      <c r="VSR190" s="302"/>
      <c r="VSS190" s="302"/>
      <c r="VST190" s="302"/>
      <c r="VSU190" s="302"/>
      <c r="VSV190" s="302"/>
      <c r="VSW190" s="302"/>
      <c r="VSX190" s="302"/>
      <c r="VSY190" s="302"/>
      <c r="VSZ190" s="302"/>
      <c r="VTA190" s="302"/>
      <c r="VTB190" s="302"/>
      <c r="VTC190" s="302"/>
      <c r="VTD190" s="302"/>
      <c r="VTE190" s="302"/>
      <c r="VTF190" s="302"/>
      <c r="VTG190" s="302"/>
      <c r="VTH190" s="302"/>
      <c r="VTI190" s="302"/>
      <c r="VTJ190" s="302"/>
      <c r="VTK190" s="302"/>
      <c r="VTL190" s="302"/>
      <c r="VTM190" s="302"/>
      <c r="VTN190" s="302"/>
      <c r="VTO190" s="302"/>
      <c r="VTP190" s="302"/>
      <c r="VTQ190" s="302"/>
      <c r="VTR190" s="302"/>
      <c r="VTS190" s="302"/>
      <c r="VTT190" s="302"/>
      <c r="VTU190" s="302"/>
      <c r="VTV190" s="302"/>
      <c r="VTW190" s="302"/>
      <c r="VTX190" s="302"/>
      <c r="VTY190" s="302"/>
      <c r="VTZ190" s="302"/>
      <c r="VUA190" s="302"/>
      <c r="VUB190" s="302"/>
      <c r="VUC190" s="302"/>
      <c r="VUD190" s="302"/>
      <c r="VUE190" s="302"/>
      <c r="VUF190" s="302"/>
      <c r="VUG190" s="302"/>
      <c r="VUH190" s="302"/>
      <c r="VUI190" s="302"/>
      <c r="VUJ190" s="302"/>
      <c r="VUK190" s="302"/>
      <c r="VUL190" s="302"/>
      <c r="VUM190" s="302"/>
      <c r="VUN190" s="302"/>
      <c r="VUO190" s="302"/>
      <c r="VUP190" s="302"/>
      <c r="VUQ190" s="302"/>
      <c r="VUR190" s="302"/>
      <c r="VUS190" s="302"/>
      <c r="VUT190" s="302"/>
      <c r="VUU190" s="302"/>
      <c r="VUV190" s="302"/>
      <c r="VUW190" s="302"/>
      <c r="VUX190" s="302"/>
      <c r="VUY190" s="302"/>
      <c r="VUZ190" s="302"/>
      <c r="VVA190" s="302"/>
      <c r="VVB190" s="302"/>
      <c r="VVC190" s="302"/>
      <c r="VVD190" s="302"/>
      <c r="VVE190" s="302"/>
      <c r="VVF190" s="302"/>
      <c r="VVG190" s="302"/>
      <c r="VVH190" s="302"/>
      <c r="VVI190" s="302"/>
      <c r="VVJ190" s="302"/>
      <c r="VVK190" s="302"/>
      <c r="VVL190" s="302"/>
      <c r="VVM190" s="302"/>
      <c r="VVN190" s="302"/>
      <c r="VVO190" s="302"/>
      <c r="VVP190" s="302"/>
      <c r="VVQ190" s="302"/>
      <c r="VVR190" s="302"/>
      <c r="VVS190" s="302"/>
      <c r="VVT190" s="302"/>
      <c r="VVU190" s="302"/>
      <c r="VVV190" s="302"/>
      <c r="VVW190" s="302"/>
      <c r="VVX190" s="302"/>
      <c r="VVY190" s="302"/>
      <c r="VVZ190" s="302"/>
      <c r="VWA190" s="302"/>
      <c r="VWB190" s="302"/>
      <c r="VWC190" s="302"/>
      <c r="VWD190" s="302"/>
      <c r="VWE190" s="302"/>
      <c r="VWF190" s="302"/>
      <c r="VWG190" s="302"/>
      <c r="VWH190" s="302"/>
      <c r="VWI190" s="302"/>
      <c r="VWJ190" s="302"/>
      <c r="VWK190" s="302"/>
      <c r="VWL190" s="302"/>
      <c r="VWM190" s="302"/>
      <c r="VWN190" s="302"/>
      <c r="VWO190" s="302"/>
      <c r="VWP190" s="302"/>
      <c r="VWQ190" s="302"/>
      <c r="VWR190" s="302"/>
      <c r="VWS190" s="302"/>
      <c r="VWT190" s="302"/>
      <c r="VWU190" s="302"/>
      <c r="VWV190" s="302"/>
      <c r="VWW190" s="302"/>
      <c r="VWX190" s="302"/>
      <c r="VWY190" s="302"/>
      <c r="VWZ190" s="302"/>
      <c r="VXA190" s="302"/>
      <c r="VXB190" s="302"/>
      <c r="VXC190" s="302"/>
      <c r="VXD190" s="302"/>
      <c r="VXE190" s="302"/>
      <c r="VXF190" s="302"/>
      <c r="VXG190" s="302"/>
      <c r="VXH190" s="302"/>
      <c r="VXI190" s="302"/>
      <c r="VXJ190" s="302"/>
      <c r="VXK190" s="302"/>
      <c r="VXL190" s="302"/>
      <c r="VXM190" s="302"/>
      <c r="VXN190" s="302"/>
      <c r="VXO190" s="302"/>
      <c r="VXP190" s="302"/>
      <c r="VXQ190" s="302"/>
      <c r="VXR190" s="302"/>
      <c r="VXS190" s="302"/>
      <c r="VXT190" s="302"/>
      <c r="VXU190" s="302"/>
      <c r="VXV190" s="302"/>
      <c r="VXW190" s="302"/>
      <c r="VXX190" s="302"/>
      <c r="VXY190" s="302"/>
      <c r="VXZ190" s="302"/>
      <c r="VYA190" s="302"/>
      <c r="VYB190" s="302"/>
      <c r="VYC190" s="302"/>
      <c r="VYD190" s="302"/>
      <c r="VYE190" s="302"/>
      <c r="VYF190" s="302"/>
      <c r="VYG190" s="302"/>
      <c r="VYH190" s="302"/>
      <c r="VYI190" s="302"/>
      <c r="VYJ190" s="302"/>
      <c r="VYK190" s="302"/>
      <c r="VYL190" s="302"/>
      <c r="VYM190" s="302"/>
      <c r="VYN190" s="302"/>
      <c r="VYO190" s="302"/>
      <c r="VYP190" s="302"/>
      <c r="VYQ190" s="302"/>
      <c r="VYR190" s="302"/>
      <c r="VYS190" s="302"/>
      <c r="VYT190" s="302"/>
      <c r="VYU190" s="302"/>
      <c r="VYV190" s="302"/>
      <c r="VYW190" s="302"/>
      <c r="VYX190" s="302"/>
      <c r="VYY190" s="302"/>
      <c r="VYZ190" s="302"/>
      <c r="VZA190" s="302"/>
      <c r="VZB190" s="302"/>
      <c r="VZC190" s="302"/>
      <c r="VZD190" s="302"/>
      <c r="VZE190" s="302"/>
      <c r="VZF190" s="302"/>
      <c r="VZG190" s="302"/>
      <c r="VZH190" s="302"/>
      <c r="VZI190" s="302"/>
      <c r="VZJ190" s="302"/>
      <c r="VZK190" s="302"/>
      <c r="VZL190" s="302"/>
      <c r="VZM190" s="302"/>
      <c r="VZN190" s="302"/>
      <c r="VZO190" s="302"/>
      <c r="VZP190" s="302"/>
      <c r="VZQ190" s="302"/>
      <c r="VZR190" s="302"/>
      <c r="VZS190" s="302"/>
      <c r="VZT190" s="302"/>
      <c r="VZU190" s="302"/>
      <c r="VZV190" s="302"/>
      <c r="VZW190" s="302"/>
      <c r="VZX190" s="302"/>
      <c r="VZY190" s="302"/>
      <c r="VZZ190" s="302"/>
      <c r="WAA190" s="302"/>
      <c r="WAB190" s="302"/>
      <c r="WAC190" s="302"/>
      <c r="WAD190" s="302"/>
      <c r="WAE190" s="302"/>
      <c r="WAF190" s="302"/>
      <c r="WAG190" s="302"/>
      <c r="WAH190" s="302"/>
      <c r="WAI190" s="302"/>
      <c r="WAJ190" s="302"/>
      <c r="WAK190" s="302"/>
      <c r="WAL190" s="302"/>
      <c r="WAM190" s="302"/>
      <c r="WAN190" s="302"/>
      <c r="WAO190" s="302"/>
      <c r="WAP190" s="302"/>
      <c r="WAQ190" s="302"/>
      <c r="WAR190" s="302"/>
      <c r="WAS190" s="302"/>
      <c r="WAT190" s="302"/>
      <c r="WAU190" s="302"/>
      <c r="WAV190" s="302"/>
      <c r="WAW190" s="302"/>
      <c r="WAX190" s="302"/>
      <c r="WAY190" s="302"/>
      <c r="WAZ190" s="302"/>
      <c r="WBA190" s="302"/>
      <c r="WBB190" s="302"/>
      <c r="WBC190" s="302"/>
      <c r="WBD190" s="302"/>
      <c r="WBE190" s="302"/>
      <c r="WBF190" s="302"/>
      <c r="WBG190" s="302"/>
      <c r="WBH190" s="302"/>
      <c r="WBI190" s="302"/>
      <c r="WBJ190" s="302"/>
      <c r="WBK190" s="302"/>
      <c r="WBL190" s="302"/>
      <c r="WBM190" s="302"/>
      <c r="WBN190" s="302"/>
      <c r="WBO190" s="302"/>
      <c r="WBP190" s="302"/>
      <c r="WBQ190" s="302"/>
      <c r="WBR190" s="302"/>
      <c r="WBS190" s="302"/>
      <c r="WBT190" s="302"/>
      <c r="WBU190" s="302"/>
      <c r="WBV190" s="302"/>
      <c r="WBW190" s="302"/>
      <c r="WBX190" s="302"/>
      <c r="WBY190" s="302"/>
      <c r="WBZ190" s="302"/>
      <c r="WCA190" s="302"/>
      <c r="WCB190" s="302"/>
      <c r="WCC190" s="302"/>
      <c r="WCD190" s="302"/>
      <c r="WCE190" s="302"/>
      <c r="WCF190" s="302"/>
      <c r="WCG190" s="302"/>
      <c r="WCH190" s="302"/>
      <c r="WCI190" s="302"/>
      <c r="WCJ190" s="302"/>
      <c r="WCK190" s="302"/>
      <c r="WCL190" s="302"/>
      <c r="WCM190" s="302"/>
      <c r="WCN190" s="302"/>
      <c r="WCO190" s="302"/>
      <c r="WCP190" s="302"/>
      <c r="WCQ190" s="302"/>
      <c r="WCR190" s="302"/>
      <c r="WCS190" s="302"/>
      <c r="WCT190" s="302"/>
      <c r="WCU190" s="302"/>
      <c r="WCV190" s="302"/>
      <c r="WCW190" s="302"/>
      <c r="WCX190" s="302"/>
      <c r="WCY190" s="302"/>
      <c r="WCZ190" s="302"/>
      <c r="WDA190" s="302"/>
      <c r="WDB190" s="302"/>
      <c r="WDC190" s="302"/>
      <c r="WDD190" s="302"/>
      <c r="WDE190" s="302"/>
      <c r="WDF190" s="302"/>
      <c r="WDG190" s="302"/>
      <c r="WDH190" s="302"/>
      <c r="WDI190" s="302"/>
      <c r="WDJ190" s="302"/>
      <c r="WDK190" s="302"/>
      <c r="WDL190" s="302"/>
      <c r="WDM190" s="302"/>
      <c r="WDN190" s="302"/>
      <c r="WDO190" s="302"/>
      <c r="WDP190" s="302"/>
      <c r="WDQ190" s="302"/>
      <c r="WDR190" s="302"/>
      <c r="WDS190" s="302"/>
      <c r="WDT190" s="302"/>
      <c r="WDU190" s="302"/>
      <c r="WDV190" s="302"/>
      <c r="WDW190" s="302"/>
      <c r="WDX190" s="302"/>
      <c r="WDY190" s="302"/>
      <c r="WDZ190" s="302"/>
      <c r="WEA190" s="302"/>
      <c r="WEB190" s="302"/>
      <c r="WEC190" s="302"/>
      <c r="WED190" s="302"/>
      <c r="WEE190" s="302"/>
      <c r="WEF190" s="302"/>
      <c r="WEG190" s="302"/>
      <c r="WEH190" s="302"/>
      <c r="WEI190" s="302"/>
      <c r="WEJ190" s="302"/>
      <c r="WEK190" s="302"/>
      <c r="WEL190" s="302"/>
      <c r="WEM190" s="302"/>
      <c r="WEN190" s="302"/>
      <c r="WEO190" s="302"/>
      <c r="WEP190" s="302"/>
      <c r="WEQ190" s="302"/>
      <c r="WER190" s="302"/>
      <c r="WES190" s="302"/>
      <c r="WET190" s="302"/>
      <c r="WEU190" s="302"/>
      <c r="WEV190" s="302"/>
      <c r="WEW190" s="302"/>
      <c r="WEX190" s="302"/>
      <c r="WEY190" s="302"/>
      <c r="WEZ190" s="302"/>
      <c r="WFA190" s="302"/>
      <c r="WFB190" s="302"/>
      <c r="WFC190" s="302"/>
      <c r="WFD190" s="302"/>
      <c r="WFE190" s="302"/>
      <c r="WFF190" s="302"/>
      <c r="WFG190" s="302"/>
      <c r="WFH190" s="302"/>
      <c r="WFI190" s="302"/>
      <c r="WFJ190" s="302"/>
      <c r="WFK190" s="302"/>
      <c r="WFL190" s="302"/>
      <c r="WFM190" s="302"/>
      <c r="WFN190" s="302"/>
      <c r="WFO190" s="302"/>
      <c r="WFP190" s="302"/>
      <c r="WFQ190" s="302"/>
      <c r="WFR190" s="302"/>
      <c r="WFS190" s="302"/>
      <c r="WFT190" s="302"/>
      <c r="WFU190" s="302"/>
      <c r="WFV190" s="302"/>
      <c r="WFW190" s="302"/>
      <c r="WFX190" s="302"/>
      <c r="WFY190" s="302"/>
      <c r="WFZ190" s="302"/>
      <c r="WGA190" s="302"/>
      <c r="WGB190" s="302"/>
      <c r="WGC190" s="302"/>
      <c r="WGD190" s="302"/>
      <c r="WGE190" s="302"/>
      <c r="WGF190" s="302"/>
      <c r="WGG190" s="302"/>
      <c r="WGH190" s="302"/>
      <c r="WGI190" s="302"/>
      <c r="WGJ190" s="302"/>
      <c r="WGK190" s="302"/>
      <c r="WGL190" s="302"/>
      <c r="WGM190" s="302"/>
      <c r="WGN190" s="302"/>
      <c r="WGO190" s="302"/>
      <c r="WGP190" s="302"/>
      <c r="WGQ190" s="302"/>
      <c r="WGR190" s="302"/>
      <c r="WGS190" s="302"/>
      <c r="WGT190" s="302"/>
      <c r="WGU190" s="302"/>
      <c r="WGV190" s="302"/>
      <c r="WGW190" s="302"/>
      <c r="WGX190" s="302"/>
      <c r="WGY190" s="302"/>
      <c r="WGZ190" s="302"/>
      <c r="WHA190" s="302"/>
      <c r="WHB190" s="302"/>
      <c r="WHC190" s="302"/>
      <c r="WHD190" s="302"/>
      <c r="WHE190" s="302"/>
      <c r="WHF190" s="302"/>
      <c r="WHG190" s="302"/>
      <c r="WHH190" s="302"/>
      <c r="WHI190" s="302"/>
      <c r="WHJ190" s="302"/>
      <c r="WHK190" s="302"/>
      <c r="WHL190" s="302"/>
      <c r="WHM190" s="302"/>
      <c r="WHN190" s="302"/>
      <c r="WHO190" s="302"/>
      <c r="WHP190" s="302"/>
      <c r="WHQ190" s="302"/>
      <c r="WHR190" s="302"/>
      <c r="WHS190" s="302"/>
      <c r="WHT190" s="302"/>
      <c r="WHU190" s="302"/>
      <c r="WHV190" s="302"/>
      <c r="WHW190" s="302"/>
      <c r="WHX190" s="302"/>
      <c r="WHY190" s="302"/>
      <c r="WHZ190" s="302"/>
      <c r="WIA190" s="302"/>
      <c r="WIB190" s="302"/>
      <c r="WIC190" s="302"/>
      <c r="WID190" s="302"/>
      <c r="WIE190" s="302"/>
      <c r="WIF190" s="302"/>
      <c r="WIG190" s="302"/>
      <c r="WIH190" s="302"/>
      <c r="WII190" s="302"/>
      <c r="WIJ190" s="302"/>
      <c r="WIK190" s="302"/>
      <c r="WIL190" s="302"/>
      <c r="WIM190" s="302"/>
      <c r="WIN190" s="302"/>
      <c r="WIO190" s="302"/>
      <c r="WIP190" s="302"/>
      <c r="WIQ190" s="302"/>
      <c r="WIR190" s="302"/>
      <c r="WIS190" s="302"/>
      <c r="WIT190" s="302"/>
      <c r="WIU190" s="302"/>
      <c r="WIV190" s="302"/>
      <c r="WIW190" s="302"/>
      <c r="WIX190" s="302"/>
      <c r="WIY190" s="302"/>
      <c r="WIZ190" s="302"/>
      <c r="WJA190" s="302"/>
      <c r="WJB190" s="302"/>
      <c r="WJC190" s="302"/>
      <c r="WJD190" s="302"/>
      <c r="WJE190" s="302"/>
      <c r="WJF190" s="302"/>
      <c r="WJG190" s="302"/>
      <c r="WJH190" s="302"/>
      <c r="WJI190" s="302"/>
      <c r="WJJ190" s="302"/>
      <c r="WJK190" s="302"/>
      <c r="WJL190" s="302"/>
      <c r="WJM190" s="302"/>
      <c r="WJN190" s="302"/>
      <c r="WJO190" s="302"/>
      <c r="WJP190" s="302"/>
      <c r="WJQ190" s="302"/>
      <c r="WJR190" s="302"/>
      <c r="WJS190" s="302"/>
      <c r="WJT190" s="302"/>
      <c r="WJU190" s="302"/>
      <c r="WJV190" s="302"/>
      <c r="WJW190" s="302"/>
      <c r="WJX190" s="302"/>
      <c r="WJY190" s="302"/>
      <c r="WJZ190" s="302"/>
      <c r="WKA190" s="302"/>
      <c r="WKB190" s="302"/>
      <c r="WKC190" s="302"/>
      <c r="WKD190" s="302"/>
      <c r="WKE190" s="302"/>
      <c r="WKF190" s="302"/>
      <c r="WKG190" s="302"/>
      <c r="WKH190" s="302"/>
      <c r="WKI190" s="302"/>
      <c r="WKJ190" s="302"/>
      <c r="WKK190" s="302"/>
      <c r="WKL190" s="302"/>
      <c r="WKM190" s="302"/>
      <c r="WKN190" s="302"/>
      <c r="WKO190" s="302"/>
      <c r="WKP190" s="302"/>
      <c r="WKQ190" s="302"/>
      <c r="WKR190" s="302"/>
      <c r="WKS190" s="302"/>
      <c r="WKT190" s="302"/>
      <c r="WKU190" s="302"/>
      <c r="WKV190" s="302"/>
      <c r="WKW190" s="302"/>
      <c r="WKX190" s="302"/>
      <c r="WKY190" s="302"/>
      <c r="WKZ190" s="302"/>
      <c r="WLA190" s="302"/>
      <c r="WLB190" s="302"/>
      <c r="WLC190" s="302"/>
      <c r="WLD190" s="302"/>
      <c r="WLE190" s="302"/>
      <c r="WLF190" s="302"/>
      <c r="WLG190" s="302"/>
      <c r="WLH190" s="302"/>
      <c r="WLI190" s="302"/>
      <c r="WLJ190" s="302"/>
      <c r="WLK190" s="302"/>
      <c r="WLL190" s="302"/>
      <c r="WLM190" s="302"/>
      <c r="WLN190" s="302"/>
      <c r="WLO190" s="302"/>
      <c r="WLP190" s="302"/>
      <c r="WLQ190" s="302"/>
      <c r="WLR190" s="302"/>
      <c r="WLS190" s="302"/>
      <c r="WLT190" s="302"/>
      <c r="WLU190" s="302"/>
      <c r="WLV190" s="302"/>
      <c r="WLW190" s="302"/>
      <c r="WLX190" s="302"/>
      <c r="WLY190" s="302"/>
      <c r="WLZ190" s="302"/>
      <c r="WMA190" s="302"/>
      <c r="WMB190" s="302"/>
      <c r="WMC190" s="302"/>
      <c r="WMD190" s="302"/>
      <c r="WME190" s="302"/>
      <c r="WMF190" s="302"/>
      <c r="WMG190" s="302"/>
      <c r="WMH190" s="302"/>
      <c r="WMI190" s="302"/>
      <c r="WMJ190" s="302"/>
      <c r="WMK190" s="302"/>
      <c r="WML190" s="302"/>
      <c r="WMM190" s="302"/>
      <c r="WMN190" s="302"/>
      <c r="WMO190" s="302"/>
      <c r="WMP190" s="302"/>
      <c r="WMQ190" s="302"/>
      <c r="WMR190" s="302"/>
      <c r="WMS190" s="302"/>
      <c r="WMT190" s="302"/>
      <c r="WMU190" s="302"/>
      <c r="WMV190" s="302"/>
      <c r="WMW190" s="302"/>
      <c r="WMX190" s="302"/>
      <c r="WMY190" s="302"/>
      <c r="WMZ190" s="302"/>
      <c r="WNA190" s="302"/>
      <c r="WNB190" s="302"/>
      <c r="WNC190" s="302"/>
      <c r="WND190" s="302"/>
      <c r="WNE190" s="302"/>
      <c r="WNF190" s="302"/>
      <c r="WNG190" s="302"/>
      <c r="WNH190" s="302"/>
      <c r="WNI190" s="302"/>
      <c r="WNJ190" s="302"/>
      <c r="WNK190" s="302"/>
      <c r="WNL190" s="302"/>
      <c r="WNM190" s="302"/>
      <c r="WNN190" s="302"/>
      <c r="WNO190" s="302"/>
      <c r="WNP190" s="302"/>
      <c r="WNQ190" s="302"/>
      <c r="WNR190" s="302"/>
      <c r="WNS190" s="302"/>
      <c r="WNT190" s="302"/>
      <c r="WNU190" s="302"/>
      <c r="WNV190" s="302"/>
      <c r="WNW190" s="302"/>
      <c r="WNX190" s="302"/>
      <c r="WNY190" s="302"/>
      <c r="WNZ190" s="302"/>
      <c r="WOA190" s="302"/>
      <c r="WOB190" s="302"/>
      <c r="WOC190" s="302"/>
      <c r="WOD190" s="302"/>
      <c r="WOE190" s="302"/>
      <c r="WOF190" s="302"/>
      <c r="WOG190" s="302"/>
      <c r="WOH190" s="302"/>
      <c r="WOI190" s="302"/>
      <c r="WOJ190" s="302"/>
      <c r="WOK190" s="302"/>
      <c r="WOL190" s="302"/>
      <c r="WOM190" s="302"/>
      <c r="WON190" s="302"/>
      <c r="WOO190" s="302"/>
      <c r="WOP190" s="302"/>
      <c r="WOQ190" s="302"/>
      <c r="WOR190" s="302"/>
      <c r="WOS190" s="302"/>
      <c r="WOT190" s="302"/>
      <c r="WOU190" s="302"/>
      <c r="WOV190" s="302"/>
      <c r="WOW190" s="302"/>
      <c r="WOX190" s="302"/>
      <c r="WOY190" s="302"/>
      <c r="WOZ190" s="302"/>
      <c r="WPA190" s="302"/>
      <c r="WPB190" s="302"/>
      <c r="WPC190" s="302"/>
      <c r="WPD190" s="302"/>
      <c r="WPE190" s="302"/>
      <c r="WPF190" s="302"/>
      <c r="WPG190" s="302"/>
      <c r="WPH190" s="302"/>
      <c r="WPI190" s="302"/>
      <c r="WPJ190" s="302"/>
      <c r="WPK190" s="302"/>
      <c r="WPL190" s="302"/>
      <c r="WPM190" s="302"/>
      <c r="WPN190" s="302"/>
      <c r="WPO190" s="302"/>
      <c r="WPP190" s="302"/>
      <c r="WPQ190" s="302"/>
      <c r="WPR190" s="302"/>
      <c r="WPS190" s="302"/>
      <c r="WPT190" s="302"/>
      <c r="WPU190" s="302"/>
      <c r="WPV190" s="302"/>
      <c r="WPW190" s="302"/>
      <c r="WPX190" s="302"/>
      <c r="WPY190" s="302"/>
      <c r="WPZ190" s="302"/>
      <c r="WQA190" s="302"/>
      <c r="WQB190" s="302"/>
      <c r="WQC190" s="302"/>
      <c r="WQD190" s="302"/>
      <c r="WQE190" s="302"/>
      <c r="WQF190" s="302"/>
      <c r="WQG190" s="302"/>
      <c r="WQH190" s="302"/>
      <c r="WQI190" s="302"/>
      <c r="WQJ190" s="302"/>
      <c r="WQK190" s="302"/>
      <c r="WQL190" s="302"/>
      <c r="WQM190" s="302"/>
      <c r="WQN190" s="302"/>
      <c r="WQO190" s="302"/>
      <c r="WQP190" s="302"/>
      <c r="WQQ190" s="302"/>
      <c r="WQR190" s="302"/>
      <c r="WQS190" s="302"/>
      <c r="WQT190" s="302"/>
      <c r="WQU190" s="302"/>
      <c r="WQV190" s="302"/>
      <c r="WQW190" s="302"/>
      <c r="WQX190" s="302"/>
      <c r="WQY190" s="302"/>
      <c r="WQZ190" s="302"/>
      <c r="WRA190" s="302"/>
      <c r="WRB190" s="302"/>
      <c r="WRC190" s="302"/>
      <c r="WRD190" s="302"/>
      <c r="WRE190" s="302"/>
      <c r="WRF190" s="302"/>
      <c r="WRG190" s="302"/>
      <c r="WRH190" s="302"/>
      <c r="WRI190" s="302"/>
      <c r="WRJ190" s="302"/>
      <c r="WRK190" s="302"/>
      <c r="WRL190" s="302"/>
      <c r="WRM190" s="302"/>
      <c r="WRN190" s="302"/>
      <c r="WRO190" s="302"/>
      <c r="WRP190" s="302"/>
      <c r="WRQ190" s="302"/>
      <c r="WRR190" s="302"/>
      <c r="WRS190" s="302"/>
      <c r="WRT190" s="302"/>
      <c r="WRU190" s="302"/>
      <c r="WRV190" s="302"/>
      <c r="WRW190" s="302"/>
      <c r="WRX190" s="302"/>
      <c r="WRY190" s="302"/>
      <c r="WRZ190" s="302"/>
      <c r="WSA190" s="302"/>
      <c r="WSB190" s="302"/>
      <c r="WSC190" s="302"/>
      <c r="WSD190" s="302"/>
      <c r="WSE190" s="302"/>
      <c r="WSF190" s="302"/>
      <c r="WSG190" s="302"/>
      <c r="WSH190" s="302"/>
      <c r="WSI190" s="302"/>
      <c r="WSJ190" s="302"/>
      <c r="WSK190" s="302"/>
      <c r="WSL190" s="302"/>
      <c r="WSM190" s="302"/>
      <c r="WSN190" s="302"/>
      <c r="WSO190" s="302"/>
      <c r="WSP190" s="302"/>
      <c r="WSQ190" s="302"/>
      <c r="WSR190" s="302"/>
      <c r="WSS190" s="302"/>
      <c r="WST190" s="302"/>
      <c r="WSU190" s="302"/>
      <c r="WSV190" s="302"/>
      <c r="WSW190" s="302"/>
      <c r="WSX190" s="302"/>
      <c r="WSY190" s="302"/>
      <c r="WSZ190" s="302"/>
      <c r="WTA190" s="302"/>
      <c r="WTB190" s="302"/>
      <c r="WTC190" s="302"/>
      <c r="WTD190" s="302"/>
      <c r="WTE190" s="302"/>
      <c r="WTF190" s="302"/>
      <c r="WTG190" s="302"/>
      <c r="WTH190" s="302"/>
      <c r="WTI190" s="302"/>
      <c r="WTJ190" s="302"/>
      <c r="WTK190" s="302"/>
      <c r="WTL190" s="302"/>
      <c r="WTM190" s="302"/>
      <c r="WTN190" s="302"/>
      <c r="WTO190" s="302"/>
      <c r="WTP190" s="302"/>
      <c r="WTQ190" s="302"/>
      <c r="WTR190" s="302"/>
      <c r="WTS190" s="302"/>
      <c r="WTT190" s="302"/>
      <c r="WTU190" s="302"/>
      <c r="WTV190" s="302"/>
      <c r="WTW190" s="302"/>
      <c r="WTX190" s="302"/>
      <c r="WTY190" s="302"/>
      <c r="WTZ190" s="302"/>
      <c r="WUA190" s="302"/>
      <c r="WUB190" s="302"/>
      <c r="WUC190" s="302"/>
      <c r="WUD190" s="302"/>
      <c r="WUE190" s="302"/>
      <c r="WUF190" s="302"/>
      <c r="WUG190" s="302"/>
      <c r="WUH190" s="302"/>
      <c r="WUI190" s="302"/>
      <c r="WUJ190" s="302"/>
      <c r="WUK190" s="302"/>
      <c r="WUL190" s="302"/>
      <c r="WUM190" s="302"/>
      <c r="WUN190" s="302"/>
      <c r="WUO190" s="302"/>
      <c r="WUP190" s="302"/>
      <c r="WUQ190" s="302"/>
      <c r="WUR190" s="302"/>
      <c r="WUS190" s="302"/>
      <c r="WUT190" s="302"/>
      <c r="WUU190" s="302"/>
      <c r="WUV190" s="302"/>
      <c r="WUW190" s="302"/>
      <c r="WUX190" s="302"/>
      <c r="WUY190" s="302"/>
      <c r="WUZ190" s="302"/>
      <c r="WVA190" s="302"/>
      <c r="WVB190" s="302"/>
      <c r="WVC190" s="302"/>
      <c r="WVD190" s="302"/>
      <c r="WVE190" s="302"/>
      <c r="WVF190" s="302"/>
      <c r="WVG190" s="302"/>
      <c r="WVH190" s="302"/>
      <c r="WVI190" s="302"/>
      <c r="WVJ190" s="302"/>
      <c r="WVK190" s="302"/>
      <c r="WVL190" s="302"/>
      <c r="WVM190" s="302"/>
      <c r="WVN190" s="302"/>
      <c r="WVO190" s="302"/>
      <c r="WVP190" s="302"/>
      <c r="WVQ190" s="302"/>
      <c r="WVR190" s="302"/>
      <c r="WVS190" s="302"/>
      <c r="WVT190" s="302"/>
      <c r="WVU190" s="302"/>
      <c r="WVV190" s="302"/>
      <c r="WVW190" s="302"/>
      <c r="WVX190" s="302"/>
      <c r="WVY190" s="302"/>
      <c r="WVZ190" s="302"/>
      <c r="WWA190" s="302"/>
      <c r="WWB190" s="302"/>
      <c r="WWC190" s="302"/>
      <c r="WWD190" s="302"/>
      <c r="WWE190" s="302"/>
      <c r="WWF190" s="302"/>
      <c r="WWG190" s="302"/>
      <c r="WWH190" s="302"/>
      <c r="WWI190" s="302"/>
      <c r="WWJ190" s="302"/>
      <c r="WWK190" s="302"/>
      <c r="WWL190" s="302"/>
      <c r="WWM190" s="302"/>
      <c r="WWN190" s="302"/>
      <c r="WWO190" s="302"/>
      <c r="WWP190" s="302"/>
      <c r="WWQ190" s="302"/>
      <c r="WWR190" s="302"/>
      <c r="WWS190" s="302"/>
      <c r="WWT190" s="302"/>
      <c r="WWU190" s="302"/>
      <c r="WWV190" s="302"/>
      <c r="WWW190" s="302"/>
      <c r="WWX190" s="302"/>
      <c r="WWY190" s="302"/>
      <c r="WWZ190" s="302"/>
      <c r="WXA190" s="302"/>
      <c r="WXB190" s="302"/>
      <c r="WXC190" s="302"/>
      <c r="WXD190" s="302"/>
      <c r="WXE190" s="302"/>
      <c r="WXF190" s="302"/>
      <c r="WXG190" s="302"/>
      <c r="WXH190" s="302"/>
      <c r="WXI190" s="302"/>
      <c r="WXJ190" s="302"/>
      <c r="WXK190" s="302"/>
      <c r="WXL190" s="302"/>
      <c r="WXM190" s="302"/>
      <c r="WXN190" s="302"/>
      <c r="WXO190" s="302"/>
      <c r="WXP190" s="302"/>
      <c r="WXQ190" s="302"/>
      <c r="WXR190" s="302"/>
      <c r="WXS190" s="302"/>
      <c r="WXT190" s="302"/>
      <c r="WXU190" s="302"/>
      <c r="WXV190" s="302"/>
      <c r="WXW190" s="302"/>
      <c r="WXX190" s="302"/>
      <c r="WXY190" s="302"/>
      <c r="WXZ190" s="302"/>
      <c r="WYA190" s="302"/>
      <c r="WYB190" s="302"/>
      <c r="WYC190" s="302"/>
      <c r="WYD190" s="302"/>
      <c r="WYE190" s="302"/>
      <c r="WYF190" s="302"/>
      <c r="WYG190" s="302"/>
      <c r="WYH190" s="302"/>
      <c r="WYI190" s="302"/>
      <c r="WYJ190" s="302"/>
      <c r="WYK190" s="302"/>
      <c r="WYL190" s="302"/>
      <c r="WYM190" s="302"/>
      <c r="WYN190" s="302"/>
      <c r="WYO190" s="302"/>
      <c r="WYP190" s="302"/>
      <c r="WYQ190" s="302"/>
      <c r="WYR190" s="302"/>
      <c r="WYS190" s="302"/>
      <c r="WYT190" s="302"/>
      <c r="WYU190" s="302"/>
      <c r="WYV190" s="302"/>
      <c r="WYW190" s="302"/>
      <c r="WYX190" s="302"/>
      <c r="WYY190" s="302"/>
      <c r="WYZ190" s="302"/>
      <c r="WZA190" s="302"/>
      <c r="WZB190" s="302"/>
      <c r="WZC190" s="302"/>
      <c r="WZD190" s="302"/>
      <c r="WZE190" s="302"/>
      <c r="WZF190" s="302"/>
      <c r="WZG190" s="302"/>
      <c r="WZH190" s="302"/>
      <c r="WZI190" s="302"/>
      <c r="WZJ190" s="302"/>
      <c r="WZK190" s="302"/>
      <c r="WZL190" s="302"/>
      <c r="WZM190" s="302"/>
      <c r="WZN190" s="302"/>
      <c r="WZO190" s="302"/>
      <c r="WZP190" s="302"/>
      <c r="WZQ190" s="302"/>
      <c r="WZR190" s="302"/>
      <c r="WZS190" s="302"/>
      <c r="WZT190" s="302"/>
      <c r="WZU190" s="302"/>
      <c r="WZV190" s="302"/>
      <c r="WZW190" s="302"/>
      <c r="WZX190" s="302"/>
      <c r="WZY190" s="302"/>
      <c r="WZZ190" s="302"/>
      <c r="XAA190" s="302"/>
      <c r="XAB190" s="302"/>
      <c r="XAC190" s="302"/>
      <c r="XAD190" s="302"/>
      <c r="XAE190" s="302"/>
      <c r="XAF190" s="302"/>
      <c r="XAG190" s="302"/>
      <c r="XAH190" s="302"/>
      <c r="XAI190" s="302"/>
      <c r="XAJ190" s="302"/>
      <c r="XAK190" s="302"/>
      <c r="XAL190" s="302"/>
      <c r="XAM190" s="302"/>
      <c r="XAN190" s="302"/>
      <c r="XAO190" s="302"/>
      <c r="XAP190" s="302"/>
      <c r="XAQ190" s="302"/>
      <c r="XAR190" s="302"/>
      <c r="XAS190" s="302"/>
      <c r="XAT190" s="302"/>
      <c r="XAU190" s="302"/>
      <c r="XAV190" s="302"/>
      <c r="XAW190" s="302"/>
      <c r="XAX190" s="302"/>
      <c r="XAY190" s="302"/>
      <c r="XAZ190" s="302"/>
      <c r="XBA190" s="302"/>
      <c r="XBB190" s="302"/>
      <c r="XBC190" s="302"/>
      <c r="XBD190" s="302"/>
      <c r="XBE190" s="302"/>
      <c r="XBF190" s="302"/>
      <c r="XBG190" s="302"/>
      <c r="XBH190" s="302"/>
      <c r="XBI190" s="302"/>
      <c r="XBJ190" s="302"/>
      <c r="XBK190" s="302"/>
      <c r="XBL190" s="302"/>
      <c r="XBM190" s="302"/>
      <c r="XBN190" s="302"/>
      <c r="XBO190" s="302"/>
      <c r="XBP190" s="302"/>
      <c r="XBQ190" s="302"/>
      <c r="XBR190" s="302"/>
      <c r="XBS190" s="302"/>
      <c r="XBT190" s="302"/>
      <c r="XBU190" s="302"/>
      <c r="XBV190" s="302"/>
      <c r="XBW190" s="302"/>
      <c r="XBX190" s="302"/>
      <c r="XBY190" s="302"/>
      <c r="XBZ190" s="302"/>
      <c r="XCA190" s="302"/>
      <c r="XCB190" s="302"/>
    </row>
    <row r="191" spans="1:16304" ht="13.5" thickBot="1" x14ac:dyDescent="0.25">
      <c r="A191" s="311"/>
      <c r="B191" s="468" t="s">
        <v>1712</v>
      </c>
      <c r="C191" s="469"/>
      <c r="D191" s="469" t="s">
        <v>1205</v>
      </c>
      <c r="E191" s="469"/>
      <c r="F191" s="470"/>
      <c r="G191" s="436" t="s">
        <v>1205</v>
      </c>
      <c r="H191" s="471"/>
      <c r="I191" s="471"/>
      <c r="J191" s="471"/>
      <c r="K191" s="472"/>
      <c r="L191" s="472"/>
      <c r="M191" s="469" t="s">
        <v>1205</v>
      </c>
      <c r="N191" s="472"/>
      <c r="O191" s="472"/>
      <c r="P191" s="472"/>
      <c r="Q191" s="472" t="s">
        <v>1205</v>
      </c>
      <c r="R191" s="473"/>
      <c r="S191" s="472"/>
      <c r="T191" s="474"/>
      <c r="U191" s="384"/>
    </row>
    <row r="192" spans="1:16304" ht="13.5" thickBot="1" x14ac:dyDescent="0.25">
      <c r="A192" s="311"/>
      <c r="B192" s="349" t="s">
        <v>1713</v>
      </c>
      <c r="C192" s="350" t="s">
        <v>651</v>
      </c>
      <c r="D192" s="351" t="s">
        <v>652</v>
      </c>
      <c r="E192" s="352" t="s">
        <v>1714</v>
      </c>
      <c r="F192" s="353" t="s">
        <v>708</v>
      </c>
      <c r="G192" s="336">
        <v>6430</v>
      </c>
      <c r="H192" s="337">
        <v>0.05</v>
      </c>
      <c r="I192" s="336">
        <f>G192*(100%+H192)</f>
        <v>6751.5</v>
      </c>
      <c r="J192" s="338">
        <f t="shared" si="19"/>
        <v>30382</v>
      </c>
      <c r="K192" s="354" t="s">
        <v>237</v>
      </c>
      <c r="L192" s="354" t="s">
        <v>3</v>
      </c>
      <c r="M192" s="352" t="s">
        <v>857</v>
      </c>
      <c r="N192" s="355">
        <v>8525801931</v>
      </c>
      <c r="O192" s="354" t="s">
        <v>645</v>
      </c>
      <c r="P192" s="355">
        <v>1</v>
      </c>
      <c r="Q192" s="355" t="s">
        <v>1715</v>
      </c>
      <c r="R192" s="517"/>
      <c r="S192" s="354" t="s">
        <v>1161</v>
      </c>
      <c r="T192" s="506"/>
      <c r="U192" s="384">
        <v>8717332541010</v>
      </c>
    </row>
    <row r="193" spans="1:21" ht="13.5" thickBot="1" x14ac:dyDescent="0.25">
      <c r="A193" s="311"/>
      <c r="B193" s="468" t="s">
        <v>1716</v>
      </c>
      <c r="C193" s="469"/>
      <c r="D193" s="469" t="s">
        <v>1205</v>
      </c>
      <c r="E193" s="469"/>
      <c r="F193" s="469"/>
      <c r="G193" s="533" t="s">
        <v>1205</v>
      </c>
      <c r="H193" s="534"/>
      <c r="I193" s="534"/>
      <c r="J193" s="534"/>
      <c r="K193" s="472"/>
      <c r="L193" s="472"/>
      <c r="M193" s="469" t="s">
        <v>1205</v>
      </c>
      <c r="N193" s="472"/>
      <c r="O193" s="472"/>
      <c r="P193" s="472"/>
      <c r="Q193" s="472" t="s">
        <v>1205</v>
      </c>
      <c r="R193" s="473"/>
      <c r="S193" s="472"/>
      <c r="T193" s="474"/>
      <c r="U193" s="384"/>
    </row>
    <row r="194" spans="1:21" x14ac:dyDescent="0.2">
      <c r="A194" s="311"/>
      <c r="B194" s="535" t="s">
        <v>1717</v>
      </c>
      <c r="C194" s="536" t="s">
        <v>823</v>
      </c>
      <c r="D194" s="537" t="s">
        <v>831</v>
      </c>
      <c r="E194" s="538" t="s">
        <v>1718</v>
      </c>
      <c r="F194" s="353" t="s">
        <v>708</v>
      </c>
      <c r="G194" s="336">
        <v>924</v>
      </c>
      <c r="H194" s="337">
        <v>0.1</v>
      </c>
      <c r="I194" s="336">
        <f t="shared" ref="I194:I204" si="22">G194*(100%+H194)</f>
        <v>1016.4000000000001</v>
      </c>
      <c r="J194" s="338">
        <f t="shared" si="19"/>
        <v>4574</v>
      </c>
      <c r="K194" s="404" t="s">
        <v>1208</v>
      </c>
      <c r="L194" s="404" t="s">
        <v>34</v>
      </c>
      <c r="M194" s="538" t="s">
        <v>1192</v>
      </c>
      <c r="N194" s="423">
        <v>8517620000</v>
      </c>
      <c r="O194" s="404" t="s">
        <v>645</v>
      </c>
      <c r="P194" s="423">
        <v>5</v>
      </c>
      <c r="Q194" s="423" t="s">
        <v>1719</v>
      </c>
      <c r="R194" s="539"/>
      <c r="S194" s="351"/>
      <c r="T194" s="359"/>
      <c r="U194" s="384">
        <v>4060039021670</v>
      </c>
    </row>
    <row r="195" spans="1:21" x14ac:dyDescent="0.2">
      <c r="A195" s="311"/>
      <c r="B195" s="535" t="s">
        <v>1720</v>
      </c>
      <c r="C195" s="536" t="s">
        <v>824</v>
      </c>
      <c r="D195" s="537" t="s">
        <v>832</v>
      </c>
      <c r="E195" s="538" t="s">
        <v>1721</v>
      </c>
      <c r="F195" s="353" t="s">
        <v>708</v>
      </c>
      <c r="G195" s="336">
        <v>556.5</v>
      </c>
      <c r="H195" s="337">
        <v>0.05</v>
      </c>
      <c r="I195" s="336">
        <f t="shared" si="22"/>
        <v>584.32500000000005</v>
      </c>
      <c r="J195" s="338">
        <f t="shared" si="19"/>
        <v>2629</v>
      </c>
      <c r="K195" s="404" t="s">
        <v>1208</v>
      </c>
      <c r="L195" s="404" t="s">
        <v>34</v>
      </c>
      <c r="M195" s="538" t="s">
        <v>1192</v>
      </c>
      <c r="N195" s="423">
        <v>8531900000</v>
      </c>
      <c r="O195" s="404" t="s">
        <v>694</v>
      </c>
      <c r="P195" s="423">
        <v>30</v>
      </c>
      <c r="Q195" s="423" t="s">
        <v>1722</v>
      </c>
      <c r="R195" s="539"/>
      <c r="S195" s="351"/>
      <c r="T195" s="359"/>
      <c r="U195" s="384">
        <v>4060039021687</v>
      </c>
    </row>
    <row r="196" spans="1:21" x14ac:dyDescent="0.2">
      <c r="A196" s="311"/>
      <c r="B196" s="535" t="s">
        <v>1723</v>
      </c>
      <c r="C196" s="536" t="s">
        <v>825</v>
      </c>
      <c r="D196" s="537" t="s">
        <v>833</v>
      </c>
      <c r="E196" s="538" t="s">
        <v>1724</v>
      </c>
      <c r="F196" s="353" t="s">
        <v>708</v>
      </c>
      <c r="G196" s="336">
        <v>10.5</v>
      </c>
      <c r="H196" s="337">
        <v>0.05</v>
      </c>
      <c r="I196" s="336">
        <f t="shared" si="22"/>
        <v>11.025</v>
      </c>
      <c r="J196" s="338">
        <f t="shared" si="19"/>
        <v>50</v>
      </c>
      <c r="K196" s="404" t="s">
        <v>1208</v>
      </c>
      <c r="L196" s="404" t="s">
        <v>34</v>
      </c>
      <c r="M196" s="538" t="s">
        <v>1192</v>
      </c>
      <c r="N196" s="423">
        <v>8536909599</v>
      </c>
      <c r="O196" s="404" t="s">
        <v>694</v>
      </c>
      <c r="P196" s="423">
        <v>30</v>
      </c>
      <c r="Q196" s="423" t="s">
        <v>1725</v>
      </c>
      <c r="R196" s="539"/>
      <c r="S196" s="351"/>
      <c r="T196" s="359"/>
      <c r="U196" s="384">
        <v>4060039021694</v>
      </c>
    </row>
    <row r="197" spans="1:21" x14ac:dyDescent="0.2">
      <c r="A197" s="311"/>
      <c r="B197" s="535" t="s">
        <v>1726</v>
      </c>
      <c r="C197" s="536" t="s">
        <v>826</v>
      </c>
      <c r="D197" s="537" t="s">
        <v>834</v>
      </c>
      <c r="E197" s="538" t="s">
        <v>1727</v>
      </c>
      <c r="F197" s="353" t="s">
        <v>708</v>
      </c>
      <c r="G197" s="336">
        <v>120.75</v>
      </c>
      <c r="H197" s="337">
        <v>0.05</v>
      </c>
      <c r="I197" s="336">
        <f t="shared" si="22"/>
        <v>126.78750000000001</v>
      </c>
      <c r="J197" s="338">
        <f t="shared" si="19"/>
        <v>571</v>
      </c>
      <c r="K197" s="404" t="s">
        <v>1208</v>
      </c>
      <c r="L197" s="404" t="s">
        <v>34</v>
      </c>
      <c r="M197" s="538" t="s">
        <v>1192</v>
      </c>
      <c r="N197" s="423">
        <v>8536501999</v>
      </c>
      <c r="O197" s="404" t="s">
        <v>694</v>
      </c>
      <c r="P197" s="423">
        <v>0</v>
      </c>
      <c r="Q197" s="423" t="s">
        <v>1728</v>
      </c>
      <c r="R197" s="539"/>
      <c r="S197" s="351"/>
      <c r="T197" s="359"/>
      <c r="U197" s="384">
        <v>4060039021700</v>
      </c>
    </row>
    <row r="198" spans="1:21" x14ac:dyDescent="0.2">
      <c r="A198" s="311"/>
      <c r="B198" s="535" t="s">
        <v>1729</v>
      </c>
      <c r="C198" s="536" t="s">
        <v>827</v>
      </c>
      <c r="D198" s="537" t="s">
        <v>835</v>
      </c>
      <c r="E198" s="538" t="s">
        <v>1730</v>
      </c>
      <c r="F198" s="353" t="s">
        <v>708</v>
      </c>
      <c r="G198" s="336">
        <v>698.25</v>
      </c>
      <c r="H198" s="337">
        <v>0.05</v>
      </c>
      <c r="I198" s="336">
        <f t="shared" si="22"/>
        <v>733.16250000000002</v>
      </c>
      <c r="J198" s="338">
        <f t="shared" si="19"/>
        <v>3299</v>
      </c>
      <c r="K198" s="404" t="s">
        <v>1208</v>
      </c>
      <c r="L198" s="404" t="s">
        <v>34</v>
      </c>
      <c r="M198" s="538" t="s">
        <v>1192</v>
      </c>
      <c r="N198" s="423">
        <v>8536501999</v>
      </c>
      <c r="O198" s="404" t="s">
        <v>694</v>
      </c>
      <c r="P198" s="423">
        <v>3</v>
      </c>
      <c r="Q198" s="423" t="s">
        <v>1731</v>
      </c>
      <c r="R198" s="539"/>
      <c r="S198" s="351"/>
      <c r="T198" s="359"/>
      <c r="U198" s="384">
        <v>4060039022233</v>
      </c>
    </row>
    <row r="199" spans="1:21" x14ac:dyDescent="0.2">
      <c r="A199" s="311"/>
      <c r="B199" s="535" t="s">
        <v>1732</v>
      </c>
      <c r="C199" s="536" t="s">
        <v>828</v>
      </c>
      <c r="D199" s="537" t="s">
        <v>836</v>
      </c>
      <c r="E199" s="538" t="s">
        <v>1733</v>
      </c>
      <c r="F199" s="353" t="s">
        <v>708</v>
      </c>
      <c r="G199" s="336">
        <v>71.400000000000006</v>
      </c>
      <c r="H199" s="337">
        <v>0.05</v>
      </c>
      <c r="I199" s="336">
        <f t="shared" si="22"/>
        <v>74.970000000000013</v>
      </c>
      <c r="J199" s="338">
        <f t="shared" si="19"/>
        <v>337</v>
      </c>
      <c r="K199" s="404" t="s">
        <v>1208</v>
      </c>
      <c r="L199" s="404" t="s">
        <v>34</v>
      </c>
      <c r="M199" s="538" t="s">
        <v>1192</v>
      </c>
      <c r="N199" s="423">
        <v>8506501000</v>
      </c>
      <c r="O199" s="404" t="s">
        <v>694</v>
      </c>
      <c r="P199" s="423">
        <v>40</v>
      </c>
      <c r="Q199" s="423" t="s">
        <v>1550</v>
      </c>
      <c r="R199" s="539"/>
      <c r="S199" s="351"/>
      <c r="T199" s="359"/>
      <c r="U199" s="384">
        <v>4060039022226</v>
      </c>
    </row>
    <row r="200" spans="1:21" x14ac:dyDescent="0.2">
      <c r="A200" s="311"/>
      <c r="B200" s="535" t="s">
        <v>1734</v>
      </c>
      <c r="C200" s="536" t="s">
        <v>1735</v>
      </c>
      <c r="D200" s="537" t="s">
        <v>1736</v>
      </c>
      <c r="E200" s="538" t="s">
        <v>1737</v>
      </c>
      <c r="F200" s="353" t="s">
        <v>708</v>
      </c>
      <c r="G200" s="336">
        <v>721.35</v>
      </c>
      <c r="H200" s="337">
        <v>0.05</v>
      </c>
      <c r="I200" s="336">
        <f t="shared" si="22"/>
        <v>757.41750000000002</v>
      </c>
      <c r="J200" s="338">
        <f t="shared" si="19"/>
        <v>3408</v>
      </c>
      <c r="K200" s="404" t="s">
        <v>1208</v>
      </c>
      <c r="L200" s="404" t="s">
        <v>34</v>
      </c>
      <c r="M200" s="538" t="s">
        <v>1192</v>
      </c>
      <c r="N200" s="423">
        <v>8536501999</v>
      </c>
      <c r="O200" s="404" t="s">
        <v>694</v>
      </c>
      <c r="P200" s="423">
        <v>0</v>
      </c>
      <c r="Q200" s="423" t="s">
        <v>1738</v>
      </c>
      <c r="R200" s="539"/>
      <c r="S200" s="351"/>
      <c r="T200" s="359"/>
      <c r="U200" s="384">
        <v>4060039022257</v>
      </c>
    </row>
    <row r="201" spans="1:21" ht="16.5" x14ac:dyDescent="0.2">
      <c r="A201" s="311"/>
      <c r="B201" s="535" t="s">
        <v>1739</v>
      </c>
      <c r="C201" s="536" t="s">
        <v>829</v>
      </c>
      <c r="D201" s="537" t="s">
        <v>837</v>
      </c>
      <c r="E201" s="538" t="s">
        <v>1740</v>
      </c>
      <c r="F201" s="353" t="s">
        <v>708</v>
      </c>
      <c r="G201" s="336">
        <v>9.77</v>
      </c>
      <c r="H201" s="337">
        <v>0.05</v>
      </c>
      <c r="I201" s="336">
        <f t="shared" si="22"/>
        <v>10.2585</v>
      </c>
      <c r="J201" s="338">
        <f t="shared" si="19"/>
        <v>46</v>
      </c>
      <c r="K201" s="404" t="s">
        <v>1208</v>
      </c>
      <c r="L201" s="404" t="s">
        <v>34</v>
      </c>
      <c r="M201" s="538" t="s">
        <v>1192</v>
      </c>
      <c r="N201" s="423">
        <v>3926909790</v>
      </c>
      <c r="O201" s="404" t="s">
        <v>694</v>
      </c>
      <c r="P201" s="423">
        <v>0</v>
      </c>
      <c r="Q201" s="423" t="s">
        <v>1741</v>
      </c>
      <c r="R201" s="540" t="s">
        <v>1742</v>
      </c>
      <c r="S201" s="351"/>
      <c r="T201" s="359"/>
      <c r="U201" s="384">
        <v>4060039022240</v>
      </c>
    </row>
    <row r="202" spans="1:21" ht="16.5" x14ac:dyDescent="0.2">
      <c r="A202" s="311"/>
      <c r="B202" s="535" t="s">
        <v>1743</v>
      </c>
      <c r="C202" s="536" t="s">
        <v>1744</v>
      </c>
      <c r="D202" s="537" t="s">
        <v>1745</v>
      </c>
      <c r="E202" s="538" t="s">
        <v>1746</v>
      </c>
      <c r="F202" s="353" t="s">
        <v>708</v>
      </c>
      <c r="G202" s="336">
        <v>11.76</v>
      </c>
      <c r="H202" s="337">
        <v>0.05</v>
      </c>
      <c r="I202" s="336">
        <f t="shared" si="22"/>
        <v>12.348000000000001</v>
      </c>
      <c r="J202" s="338">
        <f t="shared" si="19"/>
        <v>56</v>
      </c>
      <c r="K202" s="404" t="s">
        <v>1208</v>
      </c>
      <c r="L202" s="404" t="s">
        <v>34</v>
      </c>
      <c r="M202" s="538" t="s">
        <v>1192</v>
      </c>
      <c r="N202" s="423">
        <v>926909790</v>
      </c>
      <c r="O202" s="404" t="s">
        <v>694</v>
      </c>
      <c r="P202" s="423">
        <v>0</v>
      </c>
      <c r="Q202" s="423" t="s">
        <v>1747</v>
      </c>
      <c r="R202" s="540" t="s">
        <v>1748</v>
      </c>
      <c r="S202" s="351"/>
      <c r="T202" s="359"/>
      <c r="U202" s="384">
        <v>4060039022264</v>
      </c>
    </row>
    <row r="203" spans="1:21" ht="16.5" x14ac:dyDescent="0.2">
      <c r="A203" s="311"/>
      <c r="B203" s="535" t="s">
        <v>1749</v>
      </c>
      <c r="C203" s="536" t="s">
        <v>1750</v>
      </c>
      <c r="D203" s="537" t="s">
        <v>1751</v>
      </c>
      <c r="E203" s="538" t="s">
        <v>1752</v>
      </c>
      <c r="F203" s="353" t="s">
        <v>708</v>
      </c>
      <c r="G203" s="336">
        <v>17.64</v>
      </c>
      <c r="H203" s="337">
        <v>0.05</v>
      </c>
      <c r="I203" s="336">
        <f t="shared" si="22"/>
        <v>18.522000000000002</v>
      </c>
      <c r="J203" s="338">
        <f t="shared" si="19"/>
        <v>83</v>
      </c>
      <c r="K203" s="404" t="s">
        <v>1208</v>
      </c>
      <c r="L203" s="404" t="s">
        <v>34</v>
      </c>
      <c r="M203" s="538" t="s">
        <v>1192</v>
      </c>
      <c r="N203" s="423">
        <v>3926909790</v>
      </c>
      <c r="O203" s="404" t="s">
        <v>694</v>
      </c>
      <c r="P203" s="423">
        <v>0</v>
      </c>
      <c r="Q203" s="423" t="s">
        <v>1575</v>
      </c>
      <c r="R203" s="540" t="s">
        <v>1748</v>
      </c>
      <c r="S203" s="351"/>
      <c r="T203" s="359"/>
      <c r="U203" s="384">
        <v>4060039022271</v>
      </c>
    </row>
    <row r="204" spans="1:21" ht="13.5" thickBot="1" x14ac:dyDescent="0.25">
      <c r="A204" s="311"/>
      <c r="B204" s="535" t="s">
        <v>1753</v>
      </c>
      <c r="C204" s="536" t="s">
        <v>830</v>
      </c>
      <c r="D204" s="537" t="s">
        <v>838</v>
      </c>
      <c r="E204" s="538" t="s">
        <v>1754</v>
      </c>
      <c r="F204" s="353" t="s">
        <v>708</v>
      </c>
      <c r="G204" s="336">
        <v>1155</v>
      </c>
      <c r="H204" s="337">
        <v>0.05</v>
      </c>
      <c r="I204" s="336">
        <f t="shared" si="22"/>
        <v>1212.75</v>
      </c>
      <c r="J204" s="338">
        <f t="shared" si="19"/>
        <v>5457</v>
      </c>
      <c r="K204" s="404" t="s">
        <v>1208</v>
      </c>
      <c r="L204" s="404" t="s">
        <v>34</v>
      </c>
      <c r="M204" s="538" t="s">
        <v>1192</v>
      </c>
      <c r="N204" s="423">
        <v>8536909599</v>
      </c>
      <c r="O204" s="404" t="s">
        <v>694</v>
      </c>
      <c r="P204" s="423">
        <v>0</v>
      </c>
      <c r="Q204" s="423" t="s">
        <v>1755</v>
      </c>
      <c r="R204" s="539"/>
      <c r="S204" s="351"/>
      <c r="T204" s="359"/>
      <c r="U204" s="384">
        <v>4060039022288</v>
      </c>
    </row>
    <row r="205" spans="1:21" ht="13.5" thickBot="1" x14ac:dyDescent="0.25">
      <c r="A205" s="311"/>
      <c r="B205" s="468" t="s">
        <v>1756</v>
      </c>
      <c r="C205" s="470"/>
      <c r="D205" s="470" t="s">
        <v>1205</v>
      </c>
      <c r="E205" s="541"/>
      <c r="F205" s="470"/>
      <c r="G205" s="436" t="s">
        <v>1205</v>
      </c>
      <c r="H205" s="471"/>
      <c r="I205" s="471"/>
      <c r="J205" s="471"/>
      <c r="K205" s="496"/>
      <c r="L205" s="496"/>
      <c r="M205" s="541" t="s">
        <v>1205</v>
      </c>
      <c r="N205" s="496"/>
      <c r="O205" s="496"/>
      <c r="P205" s="496"/>
      <c r="Q205" s="496" t="s">
        <v>1205</v>
      </c>
      <c r="R205" s="497"/>
      <c r="S205" s="496"/>
      <c r="T205" s="496"/>
      <c r="U205" s="384"/>
    </row>
    <row r="206" spans="1:21" x14ac:dyDescent="0.2">
      <c r="A206" s="311"/>
      <c r="B206" s="366" t="s">
        <v>1757</v>
      </c>
      <c r="C206" s="367"/>
      <c r="D206" s="368" t="s">
        <v>1205</v>
      </c>
      <c r="E206" s="367"/>
      <c r="F206" s="369"/>
      <c r="G206" s="370" t="s">
        <v>1205</v>
      </c>
      <c r="H206" s="371"/>
      <c r="I206" s="371"/>
      <c r="J206" s="371"/>
      <c r="K206" s="372"/>
      <c r="L206" s="372"/>
      <c r="M206" s="367" t="s">
        <v>1205</v>
      </c>
      <c r="N206" s="372"/>
      <c r="O206" s="372"/>
      <c r="P206" s="372"/>
      <c r="Q206" s="372" t="s">
        <v>1205</v>
      </c>
      <c r="R206" s="375"/>
      <c r="S206" s="372"/>
      <c r="T206" s="372"/>
      <c r="U206" s="384"/>
    </row>
    <row r="207" spans="1:21" x14ac:dyDescent="0.2">
      <c r="A207" s="311"/>
      <c r="B207" s="349" t="s">
        <v>1758</v>
      </c>
      <c r="C207" s="350" t="s">
        <v>703</v>
      </c>
      <c r="D207" s="351" t="s">
        <v>429</v>
      </c>
      <c r="E207" s="352" t="s">
        <v>1759</v>
      </c>
      <c r="F207" s="353" t="s">
        <v>708</v>
      </c>
      <c r="G207" s="336">
        <v>1543.99</v>
      </c>
      <c r="H207" s="337">
        <v>0.05</v>
      </c>
      <c r="I207" s="336">
        <f t="shared" ref="I207:I225" si="23">G207*(100%+H207)</f>
        <v>1621.1895000000002</v>
      </c>
      <c r="J207" s="338">
        <f t="shared" ref="J207:J271" si="24">ROUND(ROUND(I207*4.5,2),0)</f>
        <v>7295</v>
      </c>
      <c r="K207" s="354" t="s">
        <v>237</v>
      </c>
      <c r="L207" s="354" t="s">
        <v>3</v>
      </c>
      <c r="M207" s="352" t="s">
        <v>1192</v>
      </c>
      <c r="N207" s="355">
        <v>8536501999</v>
      </c>
      <c r="O207" s="354" t="s">
        <v>691</v>
      </c>
      <c r="P207" s="355">
        <v>3</v>
      </c>
      <c r="Q207" s="355" t="s">
        <v>1760</v>
      </c>
      <c r="R207" s="517"/>
      <c r="S207" s="354"/>
      <c r="T207" s="354"/>
      <c r="U207" s="384">
        <v>8717332341863</v>
      </c>
    </row>
    <row r="208" spans="1:21" x14ac:dyDescent="0.2">
      <c r="A208" s="311"/>
      <c r="B208" s="349" t="s">
        <v>1761</v>
      </c>
      <c r="C208" s="350" t="s">
        <v>432</v>
      </c>
      <c r="D208" s="351" t="s">
        <v>431</v>
      </c>
      <c r="E208" s="352" t="s">
        <v>1762</v>
      </c>
      <c r="F208" s="353" t="s">
        <v>708</v>
      </c>
      <c r="G208" s="336">
        <v>1985.3</v>
      </c>
      <c r="H208" s="337">
        <v>0.05</v>
      </c>
      <c r="I208" s="336">
        <f t="shared" si="23"/>
        <v>2084.5650000000001</v>
      </c>
      <c r="J208" s="338">
        <f t="shared" si="24"/>
        <v>9381</v>
      </c>
      <c r="K208" s="354" t="s">
        <v>237</v>
      </c>
      <c r="L208" s="354" t="s">
        <v>3</v>
      </c>
      <c r="M208" s="352" t="s">
        <v>1192</v>
      </c>
      <c r="N208" s="355">
        <v>8536501999</v>
      </c>
      <c r="O208" s="354" t="s">
        <v>691</v>
      </c>
      <c r="P208" s="355">
        <v>2</v>
      </c>
      <c r="Q208" s="355" t="s">
        <v>1763</v>
      </c>
      <c r="R208" s="517"/>
      <c r="S208" s="354"/>
      <c r="T208" s="354"/>
      <c r="U208" s="384">
        <v>8717332341870</v>
      </c>
    </row>
    <row r="209" spans="1:21" x14ac:dyDescent="0.2">
      <c r="A209" s="311"/>
      <c r="B209" s="349" t="s">
        <v>1764</v>
      </c>
      <c r="C209" s="350" t="s">
        <v>435</v>
      </c>
      <c r="D209" s="351" t="s">
        <v>434</v>
      </c>
      <c r="E209" s="352" t="s">
        <v>1765</v>
      </c>
      <c r="F209" s="353" t="s">
        <v>708</v>
      </c>
      <c r="G209" s="336">
        <v>2426.62</v>
      </c>
      <c r="H209" s="337">
        <v>0.05</v>
      </c>
      <c r="I209" s="336">
        <f t="shared" si="23"/>
        <v>2547.951</v>
      </c>
      <c r="J209" s="338">
        <f t="shared" si="24"/>
        <v>11466</v>
      </c>
      <c r="K209" s="354" t="s">
        <v>237</v>
      </c>
      <c r="L209" s="354" t="s">
        <v>3</v>
      </c>
      <c r="M209" s="352" t="s">
        <v>1192</v>
      </c>
      <c r="N209" s="355">
        <v>8536501999</v>
      </c>
      <c r="O209" s="354" t="s">
        <v>691</v>
      </c>
      <c r="P209" s="355">
        <v>2</v>
      </c>
      <c r="Q209" s="355" t="s">
        <v>1763</v>
      </c>
      <c r="R209" s="517"/>
      <c r="S209" s="354"/>
      <c r="T209" s="354"/>
      <c r="U209" s="384">
        <v>8717332341887</v>
      </c>
    </row>
    <row r="210" spans="1:21" x14ac:dyDescent="0.2">
      <c r="A210" s="311"/>
      <c r="B210" s="349" t="s">
        <v>1766</v>
      </c>
      <c r="C210" s="350" t="s">
        <v>438</v>
      </c>
      <c r="D210" s="351" t="s">
        <v>437</v>
      </c>
      <c r="E210" s="352" t="s">
        <v>1767</v>
      </c>
      <c r="F210" s="353" t="s">
        <v>708</v>
      </c>
      <c r="G210" s="336">
        <v>176.06</v>
      </c>
      <c r="H210" s="337">
        <v>0.05</v>
      </c>
      <c r="I210" s="336">
        <f t="shared" si="23"/>
        <v>184.863</v>
      </c>
      <c r="J210" s="338">
        <f t="shared" si="24"/>
        <v>832</v>
      </c>
      <c r="K210" s="354" t="s">
        <v>237</v>
      </c>
      <c r="L210" s="354" t="s">
        <v>3</v>
      </c>
      <c r="M210" s="352" t="s">
        <v>1192</v>
      </c>
      <c r="N210" s="355">
        <v>8536909599</v>
      </c>
      <c r="O210" s="354" t="s">
        <v>691</v>
      </c>
      <c r="P210" s="355">
        <v>5</v>
      </c>
      <c r="Q210" s="355" t="s">
        <v>1768</v>
      </c>
      <c r="R210" s="517"/>
      <c r="S210" s="354"/>
      <c r="T210" s="354"/>
      <c r="U210" s="384">
        <v>8717332341856</v>
      </c>
    </row>
    <row r="211" spans="1:21" x14ac:dyDescent="0.2">
      <c r="A211" s="311"/>
      <c r="B211" s="349" t="s">
        <v>1769</v>
      </c>
      <c r="C211" s="350" t="s">
        <v>447</v>
      </c>
      <c r="D211" s="351" t="s">
        <v>446</v>
      </c>
      <c r="E211" s="352" t="s">
        <v>1770</v>
      </c>
      <c r="F211" s="353" t="s">
        <v>708</v>
      </c>
      <c r="G211" s="336">
        <v>4384.3999999999996</v>
      </c>
      <c r="H211" s="337">
        <v>0.05</v>
      </c>
      <c r="I211" s="336">
        <f t="shared" si="23"/>
        <v>4603.62</v>
      </c>
      <c r="J211" s="338">
        <f t="shared" si="24"/>
        <v>20716</v>
      </c>
      <c r="K211" s="354" t="s">
        <v>237</v>
      </c>
      <c r="L211" s="354" t="s">
        <v>3</v>
      </c>
      <c r="M211" s="352" t="s">
        <v>1192</v>
      </c>
      <c r="N211" s="355">
        <v>8536501999</v>
      </c>
      <c r="O211" s="354" t="s">
        <v>691</v>
      </c>
      <c r="P211" s="355">
        <v>2</v>
      </c>
      <c r="Q211" s="355" t="s">
        <v>1771</v>
      </c>
      <c r="R211" s="516"/>
      <c r="S211" s="354"/>
      <c r="T211" s="506"/>
      <c r="U211" s="384">
        <v>8717332263530</v>
      </c>
    </row>
    <row r="212" spans="1:21" x14ac:dyDescent="0.2">
      <c r="A212" s="311"/>
      <c r="B212" s="349" t="s">
        <v>1772</v>
      </c>
      <c r="C212" s="350" t="s">
        <v>450</v>
      </c>
      <c r="D212" s="351" t="s">
        <v>449</v>
      </c>
      <c r="E212" s="352" t="s">
        <v>1773</v>
      </c>
      <c r="F212" s="353" t="s">
        <v>708</v>
      </c>
      <c r="G212" s="336">
        <v>4384.3999999999996</v>
      </c>
      <c r="H212" s="337">
        <v>0.05</v>
      </c>
      <c r="I212" s="336">
        <f t="shared" si="23"/>
        <v>4603.62</v>
      </c>
      <c r="J212" s="338">
        <f t="shared" si="24"/>
        <v>20716</v>
      </c>
      <c r="K212" s="354" t="s">
        <v>237</v>
      </c>
      <c r="L212" s="354" t="s">
        <v>3</v>
      </c>
      <c r="M212" s="352" t="s">
        <v>1192</v>
      </c>
      <c r="N212" s="355">
        <v>8536501999</v>
      </c>
      <c r="O212" s="354" t="s">
        <v>691</v>
      </c>
      <c r="P212" s="355">
        <v>3</v>
      </c>
      <c r="Q212" s="355" t="s">
        <v>1774</v>
      </c>
      <c r="R212" s="516"/>
      <c r="S212" s="354"/>
      <c r="T212" s="506"/>
      <c r="U212" s="384">
        <v>8717332263547</v>
      </c>
    </row>
    <row r="213" spans="1:21" x14ac:dyDescent="0.2">
      <c r="A213" s="311"/>
      <c r="B213" s="349" t="s">
        <v>1775</v>
      </c>
      <c r="C213" s="350" t="s">
        <v>441</v>
      </c>
      <c r="D213" s="351" t="s">
        <v>440</v>
      </c>
      <c r="E213" s="352" t="s">
        <v>442</v>
      </c>
      <c r="F213" s="353" t="s">
        <v>708</v>
      </c>
      <c r="G213" s="336">
        <v>1975.97</v>
      </c>
      <c r="H213" s="337">
        <v>0.05</v>
      </c>
      <c r="I213" s="336">
        <f t="shared" si="23"/>
        <v>2074.7685000000001</v>
      </c>
      <c r="J213" s="338">
        <f t="shared" si="24"/>
        <v>9336</v>
      </c>
      <c r="K213" s="354" t="s">
        <v>237</v>
      </c>
      <c r="L213" s="355">
        <v>1</v>
      </c>
      <c r="M213" s="352" t="s">
        <v>1192</v>
      </c>
      <c r="N213" s="355">
        <v>8536501999</v>
      </c>
      <c r="O213" s="354" t="s">
        <v>691</v>
      </c>
      <c r="P213" s="355">
        <v>10</v>
      </c>
      <c r="Q213" s="355" t="s">
        <v>1776</v>
      </c>
      <c r="R213" s="516"/>
      <c r="S213" s="354"/>
      <c r="T213" s="506"/>
      <c r="U213" s="384">
        <v>8717332263554</v>
      </c>
    </row>
    <row r="214" spans="1:21" x14ac:dyDescent="0.2">
      <c r="A214" s="311"/>
      <c r="B214" s="349" t="s">
        <v>1777</v>
      </c>
      <c r="C214" s="350" t="s">
        <v>444</v>
      </c>
      <c r="D214" s="351" t="s">
        <v>443</v>
      </c>
      <c r="E214" s="352" t="s">
        <v>445</v>
      </c>
      <c r="F214" s="353" t="s">
        <v>708</v>
      </c>
      <c r="G214" s="336">
        <v>1975.97</v>
      </c>
      <c r="H214" s="337">
        <v>0.05</v>
      </c>
      <c r="I214" s="336">
        <f t="shared" si="23"/>
        <v>2074.7685000000001</v>
      </c>
      <c r="J214" s="338">
        <f t="shared" si="24"/>
        <v>9336</v>
      </c>
      <c r="K214" s="354" t="s">
        <v>237</v>
      </c>
      <c r="L214" s="354" t="s">
        <v>3</v>
      </c>
      <c r="M214" s="352" t="s">
        <v>1192</v>
      </c>
      <c r="N214" s="355">
        <v>8536501999</v>
      </c>
      <c r="O214" s="354" t="s">
        <v>691</v>
      </c>
      <c r="P214" s="355">
        <v>10</v>
      </c>
      <c r="Q214" s="355" t="s">
        <v>1774</v>
      </c>
      <c r="R214" s="516"/>
      <c r="S214" s="354"/>
      <c r="T214" s="506"/>
      <c r="U214" s="384">
        <v>8717332263561</v>
      </c>
    </row>
    <row r="215" spans="1:21" x14ac:dyDescent="0.2">
      <c r="A215" s="311"/>
      <c r="B215" s="349" t="s">
        <v>1778</v>
      </c>
      <c r="C215" s="350" t="s">
        <v>453</v>
      </c>
      <c r="D215" s="351" t="s">
        <v>452</v>
      </c>
      <c r="E215" s="352" t="s">
        <v>1779</v>
      </c>
      <c r="F215" s="353" t="s">
        <v>708</v>
      </c>
      <c r="G215" s="336">
        <v>2102.3000000000002</v>
      </c>
      <c r="H215" s="337">
        <v>0.05</v>
      </c>
      <c r="I215" s="336">
        <f t="shared" si="23"/>
        <v>2207.4150000000004</v>
      </c>
      <c r="J215" s="338">
        <f t="shared" si="24"/>
        <v>9933</v>
      </c>
      <c r="K215" s="354" t="s">
        <v>237</v>
      </c>
      <c r="L215" s="354" t="s">
        <v>3</v>
      </c>
      <c r="M215" s="352" t="s">
        <v>1192</v>
      </c>
      <c r="N215" s="355">
        <v>8536501999</v>
      </c>
      <c r="O215" s="354" t="s">
        <v>691</v>
      </c>
      <c r="P215" s="355">
        <v>5</v>
      </c>
      <c r="Q215" s="355" t="s">
        <v>1774</v>
      </c>
      <c r="R215" s="517"/>
      <c r="S215" s="354"/>
      <c r="T215" s="354"/>
      <c r="U215" s="384">
        <v>8717332382514</v>
      </c>
    </row>
    <row r="216" spans="1:21" x14ac:dyDescent="0.2">
      <c r="A216" s="311"/>
      <c r="B216" s="349" t="s">
        <v>1780</v>
      </c>
      <c r="C216" s="350" t="s">
        <v>456</v>
      </c>
      <c r="D216" s="351" t="s">
        <v>455</v>
      </c>
      <c r="E216" s="352" t="s">
        <v>1781</v>
      </c>
      <c r="F216" s="353" t="s">
        <v>708</v>
      </c>
      <c r="G216" s="336">
        <v>2102.3000000000002</v>
      </c>
      <c r="H216" s="337">
        <v>0.05</v>
      </c>
      <c r="I216" s="336">
        <f t="shared" si="23"/>
        <v>2207.4150000000004</v>
      </c>
      <c r="J216" s="338">
        <f t="shared" si="24"/>
        <v>9933</v>
      </c>
      <c r="K216" s="354" t="s">
        <v>237</v>
      </c>
      <c r="L216" s="354" t="s">
        <v>3</v>
      </c>
      <c r="M216" s="352" t="s">
        <v>1192</v>
      </c>
      <c r="N216" s="355">
        <v>8536501999</v>
      </c>
      <c r="O216" s="354" t="s">
        <v>691</v>
      </c>
      <c r="P216" s="355">
        <v>2</v>
      </c>
      <c r="Q216" s="355" t="s">
        <v>1782</v>
      </c>
      <c r="R216" s="517"/>
      <c r="S216" s="354"/>
      <c r="T216" s="354"/>
      <c r="U216" s="384">
        <v>8717332382507</v>
      </c>
    </row>
    <row r="217" spans="1:21" x14ac:dyDescent="0.2">
      <c r="A217" s="311"/>
      <c r="B217" s="349" t="s">
        <v>1783</v>
      </c>
      <c r="C217" s="350" t="s">
        <v>459</v>
      </c>
      <c r="D217" s="351" t="s">
        <v>458</v>
      </c>
      <c r="E217" s="352" t="s">
        <v>1784</v>
      </c>
      <c r="F217" s="353" t="s">
        <v>708</v>
      </c>
      <c r="G217" s="336">
        <v>4818.47</v>
      </c>
      <c r="H217" s="337">
        <v>0.05</v>
      </c>
      <c r="I217" s="336">
        <f t="shared" si="23"/>
        <v>5059.3935000000001</v>
      </c>
      <c r="J217" s="338">
        <f t="shared" si="24"/>
        <v>22767</v>
      </c>
      <c r="K217" s="354" t="s">
        <v>237</v>
      </c>
      <c r="L217" s="354" t="s">
        <v>237</v>
      </c>
      <c r="M217" s="352" t="s">
        <v>1192</v>
      </c>
      <c r="N217" s="355">
        <v>8531900000</v>
      </c>
      <c r="O217" s="354" t="s">
        <v>691</v>
      </c>
      <c r="P217" s="355">
        <v>0</v>
      </c>
      <c r="Q217" s="355" t="s">
        <v>1774</v>
      </c>
      <c r="R217" s="517"/>
      <c r="S217" s="354"/>
      <c r="T217" s="354"/>
      <c r="U217" s="384">
        <v>8717332382491</v>
      </c>
    </row>
    <row r="218" spans="1:21" x14ac:dyDescent="0.2">
      <c r="A218" s="311"/>
      <c r="B218" s="349" t="s">
        <v>1785</v>
      </c>
      <c r="C218" s="350" t="s">
        <v>462</v>
      </c>
      <c r="D218" s="351" t="s">
        <v>461</v>
      </c>
      <c r="E218" s="352" t="s">
        <v>1786</v>
      </c>
      <c r="F218" s="353" t="s">
        <v>708</v>
      </c>
      <c r="G218" s="336">
        <v>4818.47</v>
      </c>
      <c r="H218" s="337">
        <v>0.05</v>
      </c>
      <c r="I218" s="336">
        <f t="shared" si="23"/>
        <v>5059.3935000000001</v>
      </c>
      <c r="J218" s="338">
        <f t="shared" si="24"/>
        <v>22767</v>
      </c>
      <c r="K218" s="354" t="s">
        <v>237</v>
      </c>
      <c r="L218" s="354" t="s">
        <v>3</v>
      </c>
      <c r="M218" s="352" t="s">
        <v>1192</v>
      </c>
      <c r="N218" s="355">
        <v>8536501999</v>
      </c>
      <c r="O218" s="354" t="s">
        <v>691</v>
      </c>
      <c r="P218" s="355">
        <v>2</v>
      </c>
      <c r="Q218" s="355" t="s">
        <v>1787</v>
      </c>
      <c r="R218" s="517"/>
      <c r="S218" s="354"/>
      <c r="T218" s="354"/>
      <c r="U218" s="384">
        <v>8717332382484</v>
      </c>
    </row>
    <row r="219" spans="1:21" x14ac:dyDescent="0.2">
      <c r="A219" s="311"/>
      <c r="B219" s="349" t="s">
        <v>1788</v>
      </c>
      <c r="C219" s="350" t="s">
        <v>465</v>
      </c>
      <c r="D219" s="351" t="s">
        <v>464</v>
      </c>
      <c r="E219" s="352" t="s">
        <v>1789</v>
      </c>
      <c r="F219" s="353" t="s">
        <v>708</v>
      </c>
      <c r="G219" s="336">
        <v>220.27</v>
      </c>
      <c r="H219" s="337">
        <v>0.05</v>
      </c>
      <c r="I219" s="336">
        <f t="shared" si="23"/>
        <v>231.28350000000003</v>
      </c>
      <c r="J219" s="338">
        <f t="shared" si="24"/>
        <v>1041</v>
      </c>
      <c r="K219" s="354" t="s">
        <v>237</v>
      </c>
      <c r="L219" s="354" t="s">
        <v>3</v>
      </c>
      <c r="M219" s="352" t="s">
        <v>1192</v>
      </c>
      <c r="N219" s="355">
        <v>3926909790</v>
      </c>
      <c r="O219" s="354" t="s">
        <v>691</v>
      </c>
      <c r="P219" s="355">
        <v>6</v>
      </c>
      <c r="Q219" s="355" t="s">
        <v>1790</v>
      </c>
      <c r="R219" s="517"/>
      <c r="S219" s="354"/>
      <c r="T219" s="354"/>
      <c r="U219" s="384">
        <v>8717332815821</v>
      </c>
    </row>
    <row r="220" spans="1:21" ht="16.5" x14ac:dyDescent="0.2">
      <c r="A220" s="311"/>
      <c r="B220" s="349" t="s">
        <v>1791</v>
      </c>
      <c r="C220" s="350" t="s">
        <v>902</v>
      </c>
      <c r="D220" s="351" t="s">
        <v>905</v>
      </c>
      <c r="E220" s="352" t="s">
        <v>1792</v>
      </c>
      <c r="F220" s="353" t="s">
        <v>708</v>
      </c>
      <c r="G220" s="336">
        <v>548.04999999999995</v>
      </c>
      <c r="H220" s="337">
        <v>0.05</v>
      </c>
      <c r="I220" s="336">
        <f t="shared" si="23"/>
        <v>575.45249999999999</v>
      </c>
      <c r="J220" s="338">
        <f t="shared" si="24"/>
        <v>2590</v>
      </c>
      <c r="K220" s="354" t="s">
        <v>237</v>
      </c>
      <c r="L220" s="354" t="s">
        <v>3</v>
      </c>
      <c r="M220" s="352" t="s">
        <v>1192</v>
      </c>
      <c r="N220" s="355">
        <v>8531900000</v>
      </c>
      <c r="O220" s="354" t="s">
        <v>691</v>
      </c>
      <c r="P220" s="355">
        <v>25</v>
      </c>
      <c r="Q220" s="355" t="s">
        <v>1793</v>
      </c>
      <c r="R220" s="517"/>
      <c r="S220" s="354"/>
      <c r="T220" s="506" t="s">
        <v>1794</v>
      </c>
      <c r="U220" s="384">
        <v>8717332036431</v>
      </c>
    </row>
    <row r="221" spans="1:21" ht="16.5" x14ac:dyDescent="0.2">
      <c r="A221" s="311"/>
      <c r="B221" s="349" t="s">
        <v>1795</v>
      </c>
      <c r="C221" s="350" t="s">
        <v>903</v>
      </c>
      <c r="D221" s="351" t="s">
        <v>906</v>
      </c>
      <c r="E221" s="352" t="s">
        <v>1796</v>
      </c>
      <c r="F221" s="353" t="s">
        <v>708</v>
      </c>
      <c r="G221" s="336">
        <v>894.78</v>
      </c>
      <c r="H221" s="337">
        <v>0.05</v>
      </c>
      <c r="I221" s="336">
        <f t="shared" si="23"/>
        <v>939.51900000000001</v>
      </c>
      <c r="J221" s="338">
        <f t="shared" si="24"/>
        <v>4228</v>
      </c>
      <c r="K221" s="354" t="s">
        <v>237</v>
      </c>
      <c r="L221" s="354" t="s">
        <v>3</v>
      </c>
      <c r="M221" s="352" t="s">
        <v>1192</v>
      </c>
      <c r="N221" s="355">
        <v>8531900000</v>
      </c>
      <c r="O221" s="354" t="s">
        <v>691</v>
      </c>
      <c r="P221" s="355">
        <v>15</v>
      </c>
      <c r="Q221" s="355" t="s">
        <v>1539</v>
      </c>
      <c r="R221" s="517"/>
      <c r="S221" s="354"/>
      <c r="T221" s="506" t="s">
        <v>1794</v>
      </c>
      <c r="U221" s="384">
        <v>8717332036448</v>
      </c>
    </row>
    <row r="222" spans="1:21" ht="16.5" x14ac:dyDescent="0.2">
      <c r="A222" s="311"/>
      <c r="B222" s="349" t="s">
        <v>1797</v>
      </c>
      <c r="C222" s="350" t="s">
        <v>904</v>
      </c>
      <c r="D222" s="351" t="s">
        <v>907</v>
      </c>
      <c r="E222" s="352" t="s">
        <v>1798</v>
      </c>
      <c r="F222" s="353" t="s">
        <v>708</v>
      </c>
      <c r="G222" s="336">
        <v>2400.98</v>
      </c>
      <c r="H222" s="337">
        <v>0.05</v>
      </c>
      <c r="I222" s="336">
        <f t="shared" si="23"/>
        <v>2521.029</v>
      </c>
      <c r="J222" s="338">
        <f t="shared" si="24"/>
        <v>11345</v>
      </c>
      <c r="K222" s="354" t="s">
        <v>237</v>
      </c>
      <c r="L222" s="354" t="s">
        <v>3</v>
      </c>
      <c r="M222" s="352" t="s">
        <v>1192</v>
      </c>
      <c r="N222" s="355">
        <v>8531900000</v>
      </c>
      <c r="O222" s="354" t="s">
        <v>691</v>
      </c>
      <c r="P222" s="355">
        <v>3</v>
      </c>
      <c r="Q222" s="355" t="s">
        <v>1276</v>
      </c>
      <c r="R222" s="517"/>
      <c r="S222" s="354"/>
      <c r="T222" s="506" t="s">
        <v>1794</v>
      </c>
      <c r="U222" s="384">
        <v>8717332036455</v>
      </c>
    </row>
    <row r="223" spans="1:21" x14ac:dyDescent="0.2">
      <c r="A223" s="311"/>
      <c r="B223" s="349" t="s">
        <v>1799</v>
      </c>
      <c r="C223" s="350" t="s">
        <v>467</v>
      </c>
      <c r="D223" s="351" t="s">
        <v>675</v>
      </c>
      <c r="E223" s="352" t="s">
        <v>1800</v>
      </c>
      <c r="F223" s="353" t="s">
        <v>708</v>
      </c>
      <c r="G223" s="336">
        <v>551.78</v>
      </c>
      <c r="H223" s="337">
        <v>0.05</v>
      </c>
      <c r="I223" s="336">
        <f t="shared" si="23"/>
        <v>579.36900000000003</v>
      </c>
      <c r="J223" s="338">
        <f t="shared" si="24"/>
        <v>2607</v>
      </c>
      <c r="K223" s="354" t="s">
        <v>237</v>
      </c>
      <c r="L223" s="355" t="s">
        <v>3</v>
      </c>
      <c r="M223" s="352" t="s">
        <v>1192</v>
      </c>
      <c r="N223" s="355">
        <v>8531900000</v>
      </c>
      <c r="O223" s="354" t="s">
        <v>691</v>
      </c>
      <c r="P223" s="355">
        <v>30</v>
      </c>
      <c r="Q223" s="355" t="s">
        <v>1276</v>
      </c>
      <c r="R223" s="517"/>
      <c r="S223" s="354"/>
      <c r="T223" s="506"/>
      <c r="U223" s="384">
        <v>8717332036486</v>
      </c>
    </row>
    <row r="224" spans="1:21" x14ac:dyDescent="0.2">
      <c r="A224" s="311"/>
      <c r="B224" s="349" t="s">
        <v>1801</v>
      </c>
      <c r="C224" s="350" t="s">
        <v>469</v>
      </c>
      <c r="D224" s="351" t="s">
        <v>676</v>
      </c>
      <c r="E224" s="352" t="s">
        <v>1802</v>
      </c>
      <c r="F224" s="353" t="s">
        <v>708</v>
      </c>
      <c r="G224" s="336">
        <v>894.78</v>
      </c>
      <c r="H224" s="337">
        <v>0.05</v>
      </c>
      <c r="I224" s="336">
        <f t="shared" si="23"/>
        <v>939.51900000000001</v>
      </c>
      <c r="J224" s="338">
        <f t="shared" si="24"/>
        <v>4228</v>
      </c>
      <c r="K224" s="354" t="s">
        <v>237</v>
      </c>
      <c r="L224" s="355" t="s">
        <v>3</v>
      </c>
      <c r="M224" s="352" t="s">
        <v>1192</v>
      </c>
      <c r="N224" s="355">
        <v>8531900000</v>
      </c>
      <c r="O224" s="354" t="s">
        <v>691</v>
      </c>
      <c r="P224" s="355">
        <v>15</v>
      </c>
      <c r="Q224" s="355" t="s">
        <v>1803</v>
      </c>
      <c r="R224" s="517"/>
      <c r="S224" s="354"/>
      <c r="T224" s="506"/>
      <c r="U224" s="384">
        <v>8717332036493</v>
      </c>
    </row>
    <row r="225" spans="1:21" x14ac:dyDescent="0.2">
      <c r="A225" s="311"/>
      <c r="B225" s="349" t="s">
        <v>1804</v>
      </c>
      <c r="C225" s="350" t="s">
        <v>471</v>
      </c>
      <c r="D225" s="351" t="s">
        <v>677</v>
      </c>
      <c r="E225" s="352" t="s">
        <v>1805</v>
      </c>
      <c r="F225" s="353" t="s">
        <v>708</v>
      </c>
      <c r="G225" s="336">
        <v>2404.7199999999998</v>
      </c>
      <c r="H225" s="337">
        <v>0.05</v>
      </c>
      <c r="I225" s="336">
        <f t="shared" si="23"/>
        <v>2524.9559999999997</v>
      </c>
      <c r="J225" s="338">
        <f t="shared" si="24"/>
        <v>11362</v>
      </c>
      <c r="K225" s="354" t="s">
        <v>237</v>
      </c>
      <c r="L225" s="354" t="s">
        <v>3</v>
      </c>
      <c r="M225" s="352" t="s">
        <v>1192</v>
      </c>
      <c r="N225" s="355">
        <v>8531900000</v>
      </c>
      <c r="O225" s="354" t="s">
        <v>691</v>
      </c>
      <c r="P225" s="355">
        <v>10</v>
      </c>
      <c r="Q225" s="355" t="s">
        <v>1806</v>
      </c>
      <c r="R225" s="517"/>
      <c r="S225" s="354"/>
      <c r="T225" s="506"/>
      <c r="U225" s="384">
        <v>8717332036509</v>
      </c>
    </row>
    <row r="226" spans="1:21" x14ac:dyDescent="0.2">
      <c r="A226" s="311"/>
      <c r="B226" s="366" t="s">
        <v>1807</v>
      </c>
      <c r="C226" s="367"/>
      <c r="D226" s="368" t="s">
        <v>1205</v>
      </c>
      <c r="E226" s="367"/>
      <c r="F226" s="369"/>
      <c r="G226" s="370" t="s">
        <v>1205</v>
      </c>
      <c r="H226" s="371"/>
      <c r="I226" s="371"/>
      <c r="J226" s="371"/>
      <c r="K226" s="372"/>
      <c r="L226" s="372"/>
      <c r="M226" s="367" t="s">
        <v>1205</v>
      </c>
      <c r="N226" s="372"/>
      <c r="O226" s="372"/>
      <c r="P226" s="372"/>
      <c r="Q226" s="372" t="s">
        <v>1205</v>
      </c>
      <c r="R226" s="375"/>
      <c r="S226" s="372"/>
      <c r="T226" s="372"/>
      <c r="U226" s="384"/>
    </row>
    <row r="227" spans="1:21" x14ac:dyDescent="0.2">
      <c r="A227" s="311"/>
      <c r="B227" s="349" t="s">
        <v>1808</v>
      </c>
      <c r="C227" s="349" t="s">
        <v>888</v>
      </c>
      <c r="D227" s="521" t="s">
        <v>895</v>
      </c>
      <c r="E227" s="380" t="s">
        <v>1809</v>
      </c>
      <c r="F227" s="353" t="s">
        <v>708</v>
      </c>
      <c r="G227" s="336">
        <v>1395.74</v>
      </c>
      <c r="H227" s="337">
        <v>0.05</v>
      </c>
      <c r="I227" s="336">
        <f t="shared" ref="I227:I233" si="25">G227*(100%+H227)</f>
        <v>1465.527</v>
      </c>
      <c r="J227" s="338">
        <f t="shared" si="24"/>
        <v>6595</v>
      </c>
      <c r="K227" s="354" t="s">
        <v>237</v>
      </c>
      <c r="L227" s="354" t="s">
        <v>3</v>
      </c>
      <c r="M227" s="380" t="s">
        <v>1810</v>
      </c>
      <c r="N227" s="355">
        <v>8536501999</v>
      </c>
      <c r="O227" s="354" t="s">
        <v>691</v>
      </c>
      <c r="P227" s="355">
        <v>2</v>
      </c>
      <c r="Q227" s="355" t="s">
        <v>1811</v>
      </c>
      <c r="R227" s="517"/>
      <c r="S227" s="354"/>
      <c r="T227" s="506"/>
      <c r="U227" s="384">
        <v>8717332485130</v>
      </c>
    </row>
    <row r="228" spans="1:21" x14ac:dyDescent="0.2">
      <c r="A228" s="311"/>
      <c r="B228" s="349" t="s">
        <v>1812</v>
      </c>
      <c r="C228" s="349" t="s">
        <v>889</v>
      </c>
      <c r="D228" s="521" t="s">
        <v>896</v>
      </c>
      <c r="E228" s="380" t="s">
        <v>1813</v>
      </c>
      <c r="F228" s="353" t="s">
        <v>708</v>
      </c>
      <c r="G228" s="336">
        <v>1837.05</v>
      </c>
      <c r="H228" s="337">
        <v>0.05</v>
      </c>
      <c r="I228" s="336">
        <f t="shared" si="25"/>
        <v>1928.9025000000001</v>
      </c>
      <c r="J228" s="338">
        <f t="shared" si="24"/>
        <v>8680</v>
      </c>
      <c r="K228" s="354" t="s">
        <v>237</v>
      </c>
      <c r="L228" s="354" t="s">
        <v>237</v>
      </c>
      <c r="M228" s="380" t="s">
        <v>1810</v>
      </c>
      <c r="N228" s="355">
        <v>8536501999</v>
      </c>
      <c r="O228" s="354" t="s">
        <v>691</v>
      </c>
      <c r="P228" s="355">
        <v>0</v>
      </c>
      <c r="Q228" s="355" t="s">
        <v>1763</v>
      </c>
      <c r="R228" s="517"/>
      <c r="S228" s="354"/>
      <c r="T228" s="506"/>
      <c r="U228" s="384">
        <v>8717332485147</v>
      </c>
    </row>
    <row r="229" spans="1:21" x14ac:dyDescent="0.2">
      <c r="A229" s="311"/>
      <c r="B229" s="349" t="s">
        <v>1814</v>
      </c>
      <c r="C229" s="349" t="s">
        <v>890</v>
      </c>
      <c r="D229" s="521" t="s">
        <v>897</v>
      </c>
      <c r="E229" s="380" t="s">
        <v>1815</v>
      </c>
      <c r="F229" s="353" t="s">
        <v>708</v>
      </c>
      <c r="G229" s="336">
        <v>1826.62</v>
      </c>
      <c r="H229" s="337">
        <v>0.05</v>
      </c>
      <c r="I229" s="336">
        <f t="shared" si="25"/>
        <v>1917.951</v>
      </c>
      <c r="J229" s="338">
        <f t="shared" si="24"/>
        <v>8631</v>
      </c>
      <c r="K229" s="354" t="s">
        <v>237</v>
      </c>
      <c r="L229" s="354" t="s">
        <v>3</v>
      </c>
      <c r="M229" s="380" t="s">
        <v>1810</v>
      </c>
      <c r="N229" s="355">
        <v>8536501999</v>
      </c>
      <c r="O229" s="354" t="s">
        <v>691</v>
      </c>
      <c r="P229" s="355">
        <v>3</v>
      </c>
      <c r="Q229" s="355" t="s">
        <v>1816</v>
      </c>
      <c r="R229" s="517"/>
      <c r="S229" s="354"/>
      <c r="T229" s="506"/>
      <c r="U229" s="384">
        <v>8717332485154</v>
      </c>
    </row>
    <row r="230" spans="1:21" x14ac:dyDescent="0.2">
      <c r="A230" s="311"/>
      <c r="B230" s="349" t="s">
        <v>1817</v>
      </c>
      <c r="C230" s="349" t="s">
        <v>891</v>
      </c>
      <c r="D230" s="521" t="s">
        <v>898</v>
      </c>
      <c r="E230" s="380" t="s">
        <v>1818</v>
      </c>
      <c r="F230" s="353" t="s">
        <v>708</v>
      </c>
      <c r="G230" s="336">
        <v>1826.62</v>
      </c>
      <c r="H230" s="337">
        <v>0.05</v>
      </c>
      <c r="I230" s="336">
        <f t="shared" si="25"/>
        <v>1917.951</v>
      </c>
      <c r="J230" s="338">
        <f t="shared" si="24"/>
        <v>8631</v>
      </c>
      <c r="K230" s="354" t="s">
        <v>237</v>
      </c>
      <c r="L230" s="354" t="s">
        <v>3</v>
      </c>
      <c r="M230" s="380" t="s">
        <v>1810</v>
      </c>
      <c r="N230" s="355">
        <v>8536501999</v>
      </c>
      <c r="O230" s="354" t="s">
        <v>691</v>
      </c>
      <c r="P230" s="355">
        <v>3</v>
      </c>
      <c r="Q230" s="355" t="s">
        <v>1819</v>
      </c>
      <c r="R230" s="517"/>
      <c r="S230" s="354"/>
      <c r="T230" s="506"/>
      <c r="U230" s="384">
        <v>8717332485161</v>
      </c>
    </row>
    <row r="231" spans="1:21" x14ac:dyDescent="0.2">
      <c r="A231" s="311"/>
      <c r="B231" s="349" t="s">
        <v>1820</v>
      </c>
      <c r="C231" s="349" t="s">
        <v>892</v>
      </c>
      <c r="D231" s="521" t="s">
        <v>899</v>
      </c>
      <c r="E231" s="380" t="s">
        <v>1821</v>
      </c>
      <c r="F231" s="353" t="s">
        <v>708</v>
      </c>
      <c r="G231" s="336">
        <v>174.9</v>
      </c>
      <c r="H231" s="337">
        <v>0.05</v>
      </c>
      <c r="I231" s="336">
        <f t="shared" si="25"/>
        <v>183.64500000000001</v>
      </c>
      <c r="J231" s="338">
        <f t="shared" si="24"/>
        <v>826</v>
      </c>
      <c r="K231" s="354" t="s">
        <v>237</v>
      </c>
      <c r="L231" s="354" t="s">
        <v>3</v>
      </c>
      <c r="M231" s="380" t="s">
        <v>1192</v>
      </c>
      <c r="N231" s="355">
        <v>8531900000</v>
      </c>
      <c r="O231" s="354" t="s">
        <v>691</v>
      </c>
      <c r="P231" s="355">
        <v>3</v>
      </c>
      <c r="Q231" s="355" t="s">
        <v>1822</v>
      </c>
      <c r="R231" s="517"/>
      <c r="S231" s="354"/>
      <c r="T231" s="506"/>
      <c r="U231" s="384">
        <v>8717332485178</v>
      </c>
    </row>
    <row r="232" spans="1:21" x14ac:dyDescent="0.2">
      <c r="A232" s="311"/>
      <c r="B232" s="349" t="s">
        <v>1823</v>
      </c>
      <c r="C232" s="349" t="s">
        <v>893</v>
      </c>
      <c r="D232" s="521" t="s">
        <v>900</v>
      </c>
      <c r="E232" s="380" t="s">
        <v>1824</v>
      </c>
      <c r="F232" s="353" t="s">
        <v>708</v>
      </c>
      <c r="G232" s="336">
        <v>328.95</v>
      </c>
      <c r="H232" s="337">
        <v>0.05</v>
      </c>
      <c r="I232" s="336">
        <f t="shared" si="25"/>
        <v>345.39749999999998</v>
      </c>
      <c r="J232" s="338">
        <f t="shared" si="24"/>
        <v>1554</v>
      </c>
      <c r="K232" s="354" t="s">
        <v>237</v>
      </c>
      <c r="L232" s="354" t="s">
        <v>237</v>
      </c>
      <c r="M232" s="380" t="s">
        <v>1192</v>
      </c>
      <c r="N232" s="355">
        <v>8536490099</v>
      </c>
      <c r="O232" s="354" t="s">
        <v>691</v>
      </c>
      <c r="P232" s="355">
        <v>0</v>
      </c>
      <c r="Q232" s="355" t="s">
        <v>1276</v>
      </c>
      <c r="R232" s="517"/>
      <c r="S232" s="354"/>
      <c r="T232" s="506"/>
      <c r="U232" s="384">
        <v>8717332485185</v>
      </c>
    </row>
    <row r="233" spans="1:21" x14ac:dyDescent="0.2">
      <c r="A233" s="311"/>
      <c r="B233" s="349" t="s">
        <v>1825</v>
      </c>
      <c r="C233" s="349" t="s">
        <v>894</v>
      </c>
      <c r="D233" s="521" t="s">
        <v>901</v>
      </c>
      <c r="E233" s="380" t="s">
        <v>1826</v>
      </c>
      <c r="F233" s="353" t="s">
        <v>708</v>
      </c>
      <c r="G233" s="336">
        <v>40.549999999999997</v>
      </c>
      <c r="H233" s="337">
        <v>0.05</v>
      </c>
      <c r="I233" s="336">
        <f t="shared" si="25"/>
        <v>42.577500000000001</v>
      </c>
      <c r="J233" s="338">
        <f t="shared" si="24"/>
        <v>192</v>
      </c>
      <c r="K233" s="354" t="s">
        <v>237</v>
      </c>
      <c r="L233" s="354" t="s">
        <v>237</v>
      </c>
      <c r="M233" s="380" t="s">
        <v>1192</v>
      </c>
      <c r="N233" s="355">
        <v>7326909890</v>
      </c>
      <c r="O233" s="354" t="s">
        <v>691</v>
      </c>
      <c r="P233" s="355">
        <v>3</v>
      </c>
      <c r="Q233" s="355" t="s">
        <v>1827</v>
      </c>
      <c r="R233" s="517"/>
      <c r="S233" s="354"/>
      <c r="T233" s="506"/>
      <c r="U233" s="384">
        <v>8717332485192</v>
      </c>
    </row>
    <row r="234" spans="1:21" x14ac:dyDescent="0.2">
      <c r="A234" s="311"/>
      <c r="B234" s="366" t="s">
        <v>1828</v>
      </c>
      <c r="C234" s="367"/>
      <c r="D234" s="368" t="s">
        <v>1205</v>
      </c>
      <c r="E234" s="367"/>
      <c r="F234" s="369"/>
      <c r="G234" s="370" t="s">
        <v>1205</v>
      </c>
      <c r="H234" s="371"/>
      <c r="I234" s="371"/>
      <c r="J234" s="371"/>
      <c r="K234" s="372"/>
      <c r="L234" s="372"/>
      <c r="M234" s="367" t="s">
        <v>1205</v>
      </c>
      <c r="N234" s="372"/>
      <c r="O234" s="372"/>
      <c r="P234" s="372"/>
      <c r="Q234" s="372" t="s">
        <v>1205</v>
      </c>
      <c r="R234" s="375"/>
      <c r="S234" s="372"/>
      <c r="T234" s="372"/>
      <c r="U234" s="384"/>
    </row>
    <row r="235" spans="1:21" x14ac:dyDescent="0.2">
      <c r="A235" s="311"/>
      <c r="B235" s="349" t="s">
        <v>1829</v>
      </c>
      <c r="C235" s="350" t="s">
        <v>475</v>
      </c>
      <c r="D235" s="351" t="s">
        <v>474</v>
      </c>
      <c r="E235" s="352" t="s">
        <v>1830</v>
      </c>
      <c r="F235" s="353" t="s">
        <v>708</v>
      </c>
      <c r="G235" s="336">
        <v>100.67</v>
      </c>
      <c r="H235" s="337">
        <v>0.1</v>
      </c>
      <c r="I235" s="336">
        <f t="shared" ref="I235:I256" si="26">G235*(100%+H235)</f>
        <v>110.73700000000001</v>
      </c>
      <c r="J235" s="338">
        <f t="shared" si="24"/>
        <v>498</v>
      </c>
      <c r="K235" s="354" t="s">
        <v>237</v>
      </c>
      <c r="L235" s="354" t="s">
        <v>3</v>
      </c>
      <c r="M235" s="352" t="s">
        <v>1192</v>
      </c>
      <c r="N235" s="355">
        <v>7326909890</v>
      </c>
      <c r="O235" s="354" t="s">
        <v>691</v>
      </c>
      <c r="P235" s="355">
        <v>20</v>
      </c>
      <c r="Q235" s="355" t="s">
        <v>1831</v>
      </c>
      <c r="R235" s="517"/>
      <c r="S235" s="354" t="s">
        <v>615</v>
      </c>
      <c r="T235" s="506"/>
      <c r="U235" s="384">
        <v>8717332036516</v>
      </c>
    </row>
    <row r="236" spans="1:21" x14ac:dyDescent="0.2">
      <c r="A236" s="311"/>
      <c r="B236" s="349" t="s">
        <v>1832</v>
      </c>
      <c r="C236" s="350" t="s">
        <v>478</v>
      </c>
      <c r="D236" s="351" t="s">
        <v>477</v>
      </c>
      <c r="E236" s="352" t="s">
        <v>1833</v>
      </c>
      <c r="F236" s="353" t="s">
        <v>708</v>
      </c>
      <c r="G236" s="336">
        <v>1.8</v>
      </c>
      <c r="H236" s="337">
        <v>0.1</v>
      </c>
      <c r="I236" s="336">
        <f t="shared" si="26"/>
        <v>1.9800000000000002</v>
      </c>
      <c r="J236" s="338">
        <f t="shared" si="24"/>
        <v>9</v>
      </c>
      <c r="K236" s="354" t="s">
        <v>237</v>
      </c>
      <c r="L236" s="354" t="s">
        <v>3</v>
      </c>
      <c r="M236" s="352" t="s">
        <v>1192</v>
      </c>
      <c r="N236" s="355">
        <v>3926909790</v>
      </c>
      <c r="O236" s="354" t="s">
        <v>691</v>
      </c>
      <c r="P236" s="355">
        <v>1000</v>
      </c>
      <c r="Q236" s="355" t="s">
        <v>1435</v>
      </c>
      <c r="R236" s="507" t="s">
        <v>1693</v>
      </c>
      <c r="S236" s="354" t="s">
        <v>615</v>
      </c>
      <c r="T236" s="506"/>
      <c r="U236" s="384">
        <v>8717332036530</v>
      </c>
    </row>
    <row r="237" spans="1:21" x14ac:dyDescent="0.2">
      <c r="A237" s="311"/>
      <c r="B237" s="349" t="s">
        <v>1834</v>
      </c>
      <c r="C237" s="350" t="s">
        <v>481</v>
      </c>
      <c r="D237" s="351" t="s">
        <v>480</v>
      </c>
      <c r="E237" s="352" t="s">
        <v>1835</v>
      </c>
      <c r="F237" s="353" t="s">
        <v>708</v>
      </c>
      <c r="G237" s="336">
        <v>1.8</v>
      </c>
      <c r="H237" s="337">
        <v>0.1</v>
      </c>
      <c r="I237" s="336">
        <f t="shared" si="26"/>
        <v>1.9800000000000002</v>
      </c>
      <c r="J237" s="338">
        <f t="shared" si="24"/>
        <v>9</v>
      </c>
      <c r="K237" s="354" t="s">
        <v>237</v>
      </c>
      <c r="L237" s="354" t="s">
        <v>3</v>
      </c>
      <c r="M237" s="352" t="s">
        <v>1192</v>
      </c>
      <c r="N237" s="355">
        <v>3926909790</v>
      </c>
      <c r="O237" s="354" t="s">
        <v>691</v>
      </c>
      <c r="P237" s="355">
        <v>300</v>
      </c>
      <c r="Q237" s="355" t="s">
        <v>1591</v>
      </c>
      <c r="R237" s="507" t="s">
        <v>1693</v>
      </c>
      <c r="S237" s="354" t="s">
        <v>615</v>
      </c>
      <c r="T237" s="506"/>
      <c r="U237" s="384">
        <v>8717332036547</v>
      </c>
    </row>
    <row r="238" spans="1:21" x14ac:dyDescent="0.2">
      <c r="A238" s="311"/>
      <c r="B238" s="349" t="s">
        <v>1836</v>
      </c>
      <c r="C238" s="350" t="s">
        <v>483</v>
      </c>
      <c r="D238" s="351" t="s">
        <v>482</v>
      </c>
      <c r="E238" s="352" t="s">
        <v>1837</v>
      </c>
      <c r="F238" s="353" t="s">
        <v>708</v>
      </c>
      <c r="G238" s="336">
        <v>1.8</v>
      </c>
      <c r="H238" s="337">
        <v>0.1</v>
      </c>
      <c r="I238" s="336">
        <f t="shared" si="26"/>
        <v>1.9800000000000002</v>
      </c>
      <c r="J238" s="338">
        <f t="shared" si="24"/>
        <v>9</v>
      </c>
      <c r="K238" s="354" t="s">
        <v>237</v>
      </c>
      <c r="L238" s="354" t="s">
        <v>3</v>
      </c>
      <c r="M238" s="352" t="s">
        <v>1192</v>
      </c>
      <c r="N238" s="355">
        <v>3926909790</v>
      </c>
      <c r="O238" s="354" t="s">
        <v>691</v>
      </c>
      <c r="P238" s="355">
        <v>350</v>
      </c>
      <c r="Q238" s="355" t="s">
        <v>1564</v>
      </c>
      <c r="R238" s="507" t="s">
        <v>1693</v>
      </c>
      <c r="S238" s="354" t="s">
        <v>615</v>
      </c>
      <c r="T238" s="506"/>
      <c r="U238" s="384">
        <v>8717332036554</v>
      </c>
    </row>
    <row r="239" spans="1:21" x14ac:dyDescent="0.2">
      <c r="A239" s="311"/>
      <c r="B239" s="349" t="s">
        <v>1838</v>
      </c>
      <c r="C239" s="350" t="s">
        <v>485</v>
      </c>
      <c r="D239" s="351" t="s">
        <v>484</v>
      </c>
      <c r="E239" s="352" t="s">
        <v>1839</v>
      </c>
      <c r="F239" s="353" t="s">
        <v>708</v>
      </c>
      <c r="G239" s="336">
        <v>1.8</v>
      </c>
      <c r="H239" s="337">
        <v>0.1</v>
      </c>
      <c r="I239" s="336">
        <f t="shared" si="26"/>
        <v>1.9800000000000002</v>
      </c>
      <c r="J239" s="338">
        <f t="shared" si="24"/>
        <v>9</v>
      </c>
      <c r="K239" s="354" t="s">
        <v>237</v>
      </c>
      <c r="L239" s="354" t="s">
        <v>3</v>
      </c>
      <c r="M239" s="352" t="s">
        <v>1192</v>
      </c>
      <c r="N239" s="355">
        <v>3926909790</v>
      </c>
      <c r="O239" s="354" t="s">
        <v>691</v>
      </c>
      <c r="P239" s="355">
        <v>500</v>
      </c>
      <c r="Q239" s="355" t="s">
        <v>1435</v>
      </c>
      <c r="R239" s="507" t="s">
        <v>1693</v>
      </c>
      <c r="S239" s="354" t="s">
        <v>615</v>
      </c>
      <c r="T239" s="506"/>
      <c r="U239" s="384">
        <v>8717332036561</v>
      </c>
    </row>
    <row r="240" spans="1:21" x14ac:dyDescent="0.2">
      <c r="A240" s="311"/>
      <c r="B240" s="349" t="s">
        <v>1840</v>
      </c>
      <c r="C240" s="350" t="s">
        <v>487</v>
      </c>
      <c r="D240" s="351" t="s">
        <v>486</v>
      </c>
      <c r="E240" s="352" t="s">
        <v>1841</v>
      </c>
      <c r="F240" s="353" t="s">
        <v>708</v>
      </c>
      <c r="G240" s="336">
        <v>1.8</v>
      </c>
      <c r="H240" s="337">
        <v>0.1</v>
      </c>
      <c r="I240" s="336">
        <f t="shared" si="26"/>
        <v>1.9800000000000002</v>
      </c>
      <c r="J240" s="338">
        <f t="shared" si="24"/>
        <v>9</v>
      </c>
      <c r="K240" s="354" t="s">
        <v>237</v>
      </c>
      <c r="L240" s="354" t="s">
        <v>3</v>
      </c>
      <c r="M240" s="352" t="s">
        <v>1192</v>
      </c>
      <c r="N240" s="355">
        <v>3926909790</v>
      </c>
      <c r="O240" s="354" t="s">
        <v>691</v>
      </c>
      <c r="P240" s="355">
        <v>270</v>
      </c>
      <c r="Q240" s="355" t="s">
        <v>1842</v>
      </c>
      <c r="R240" s="507" t="s">
        <v>1693</v>
      </c>
      <c r="S240" s="354" t="s">
        <v>615</v>
      </c>
      <c r="T240" s="506"/>
      <c r="U240" s="384">
        <v>8717332036578</v>
      </c>
    </row>
    <row r="241" spans="1:21" x14ac:dyDescent="0.2">
      <c r="A241" s="311"/>
      <c r="B241" s="349" t="s">
        <v>1843</v>
      </c>
      <c r="C241" s="350" t="s">
        <v>489</v>
      </c>
      <c r="D241" s="351" t="s">
        <v>488</v>
      </c>
      <c r="E241" s="352" t="s">
        <v>1844</v>
      </c>
      <c r="F241" s="353" t="s">
        <v>708</v>
      </c>
      <c r="G241" s="336">
        <v>1.8</v>
      </c>
      <c r="H241" s="337">
        <v>0.1</v>
      </c>
      <c r="I241" s="336">
        <f t="shared" si="26"/>
        <v>1.9800000000000002</v>
      </c>
      <c r="J241" s="338">
        <f t="shared" si="24"/>
        <v>9</v>
      </c>
      <c r="K241" s="354" t="s">
        <v>237</v>
      </c>
      <c r="L241" s="354" t="s">
        <v>3</v>
      </c>
      <c r="M241" s="352" t="s">
        <v>1192</v>
      </c>
      <c r="N241" s="355">
        <v>3926909790</v>
      </c>
      <c r="O241" s="354" t="s">
        <v>691</v>
      </c>
      <c r="P241" s="355">
        <v>200</v>
      </c>
      <c r="Q241" s="355" t="s">
        <v>1539</v>
      </c>
      <c r="R241" s="507" t="s">
        <v>1693</v>
      </c>
      <c r="S241" s="354" t="s">
        <v>615</v>
      </c>
      <c r="T241" s="506"/>
      <c r="U241" s="384">
        <v>8717332036585</v>
      </c>
    </row>
    <row r="242" spans="1:21" x14ac:dyDescent="0.2">
      <c r="A242" s="311"/>
      <c r="B242" s="349" t="s">
        <v>1845</v>
      </c>
      <c r="C242" s="350" t="s">
        <v>491</v>
      </c>
      <c r="D242" s="351" t="s">
        <v>490</v>
      </c>
      <c r="E242" s="352" t="s">
        <v>1846</v>
      </c>
      <c r="F242" s="353" t="s">
        <v>708</v>
      </c>
      <c r="G242" s="336">
        <v>1.8</v>
      </c>
      <c r="H242" s="337">
        <v>0.1</v>
      </c>
      <c r="I242" s="336">
        <f t="shared" si="26"/>
        <v>1.9800000000000002</v>
      </c>
      <c r="J242" s="338">
        <f t="shared" si="24"/>
        <v>9</v>
      </c>
      <c r="K242" s="354" t="s">
        <v>237</v>
      </c>
      <c r="L242" s="354" t="s">
        <v>3</v>
      </c>
      <c r="M242" s="352" t="s">
        <v>1192</v>
      </c>
      <c r="N242" s="355">
        <v>3926909790</v>
      </c>
      <c r="O242" s="354" t="s">
        <v>691</v>
      </c>
      <c r="P242" s="355">
        <v>300</v>
      </c>
      <c r="Q242" s="355" t="s">
        <v>1435</v>
      </c>
      <c r="R242" s="507" t="s">
        <v>1693</v>
      </c>
      <c r="S242" s="354" t="s">
        <v>615</v>
      </c>
      <c r="T242" s="506"/>
      <c r="U242" s="384">
        <v>8717332036592</v>
      </c>
    </row>
    <row r="243" spans="1:21" x14ac:dyDescent="0.2">
      <c r="A243" s="311"/>
      <c r="B243" s="349" t="s">
        <v>1847</v>
      </c>
      <c r="C243" s="350" t="s">
        <v>493</v>
      </c>
      <c r="D243" s="351" t="s">
        <v>492</v>
      </c>
      <c r="E243" s="352" t="s">
        <v>1848</v>
      </c>
      <c r="F243" s="353" t="s">
        <v>708</v>
      </c>
      <c r="G243" s="336">
        <v>1.8</v>
      </c>
      <c r="H243" s="337">
        <v>0.1</v>
      </c>
      <c r="I243" s="336">
        <f t="shared" si="26"/>
        <v>1.9800000000000002</v>
      </c>
      <c r="J243" s="338">
        <f t="shared" si="24"/>
        <v>9</v>
      </c>
      <c r="K243" s="354" t="s">
        <v>237</v>
      </c>
      <c r="L243" s="354" t="s">
        <v>3</v>
      </c>
      <c r="M243" s="352" t="s">
        <v>1192</v>
      </c>
      <c r="N243" s="355">
        <v>3926909790</v>
      </c>
      <c r="O243" s="354" t="s">
        <v>691</v>
      </c>
      <c r="P243" s="355">
        <v>200</v>
      </c>
      <c r="Q243" s="355" t="s">
        <v>1849</v>
      </c>
      <c r="R243" s="507" t="s">
        <v>1693</v>
      </c>
      <c r="S243" s="354" t="s">
        <v>615</v>
      </c>
      <c r="T243" s="506"/>
      <c r="U243" s="384">
        <v>8717332036608</v>
      </c>
    </row>
    <row r="244" spans="1:21" x14ac:dyDescent="0.2">
      <c r="A244" s="311"/>
      <c r="B244" s="349" t="s">
        <v>1850</v>
      </c>
      <c r="C244" s="350" t="s">
        <v>495</v>
      </c>
      <c r="D244" s="351" t="s">
        <v>494</v>
      </c>
      <c r="E244" s="352" t="s">
        <v>1851</v>
      </c>
      <c r="F244" s="353" t="s">
        <v>708</v>
      </c>
      <c r="G244" s="336">
        <v>1.8</v>
      </c>
      <c r="H244" s="337">
        <v>0.1</v>
      </c>
      <c r="I244" s="336">
        <f t="shared" si="26"/>
        <v>1.9800000000000002</v>
      </c>
      <c r="J244" s="338">
        <f t="shared" si="24"/>
        <v>9</v>
      </c>
      <c r="K244" s="354" t="s">
        <v>237</v>
      </c>
      <c r="L244" s="354" t="s">
        <v>3</v>
      </c>
      <c r="M244" s="352" t="s">
        <v>1192</v>
      </c>
      <c r="N244" s="355">
        <v>3926909790</v>
      </c>
      <c r="O244" s="354" t="s">
        <v>691</v>
      </c>
      <c r="P244" s="355">
        <v>150</v>
      </c>
      <c r="Q244" s="355" t="s">
        <v>1591</v>
      </c>
      <c r="R244" s="507" t="s">
        <v>1693</v>
      </c>
      <c r="S244" s="354" t="s">
        <v>615</v>
      </c>
      <c r="T244" s="506"/>
      <c r="U244" s="384">
        <v>8717332036615</v>
      </c>
    </row>
    <row r="245" spans="1:21" x14ac:dyDescent="0.2">
      <c r="A245" s="311"/>
      <c r="B245" s="349" t="s">
        <v>1852</v>
      </c>
      <c r="C245" s="350" t="s">
        <v>497</v>
      </c>
      <c r="D245" s="351" t="s">
        <v>496</v>
      </c>
      <c r="E245" s="352" t="s">
        <v>1853</v>
      </c>
      <c r="F245" s="353" t="s">
        <v>708</v>
      </c>
      <c r="G245" s="336">
        <v>1.8</v>
      </c>
      <c r="H245" s="337">
        <v>0.1</v>
      </c>
      <c r="I245" s="336">
        <f t="shared" si="26"/>
        <v>1.9800000000000002</v>
      </c>
      <c r="J245" s="338">
        <f t="shared" si="24"/>
        <v>9</v>
      </c>
      <c r="K245" s="354" t="s">
        <v>237</v>
      </c>
      <c r="L245" s="354" t="s">
        <v>3</v>
      </c>
      <c r="M245" s="352" t="s">
        <v>1192</v>
      </c>
      <c r="N245" s="355">
        <v>3926909790</v>
      </c>
      <c r="O245" s="354" t="s">
        <v>691</v>
      </c>
      <c r="P245" s="355">
        <v>100</v>
      </c>
      <c r="Q245" s="355" t="s">
        <v>1591</v>
      </c>
      <c r="R245" s="507" t="s">
        <v>1693</v>
      </c>
      <c r="S245" s="354" t="s">
        <v>615</v>
      </c>
      <c r="T245" s="506"/>
      <c r="U245" s="384">
        <v>8717332036622</v>
      </c>
    </row>
    <row r="246" spans="1:21" x14ac:dyDescent="0.2">
      <c r="A246" s="311"/>
      <c r="B246" s="349" t="s">
        <v>1854</v>
      </c>
      <c r="C246" s="350" t="s">
        <v>499</v>
      </c>
      <c r="D246" s="351" t="s">
        <v>498</v>
      </c>
      <c r="E246" s="352" t="s">
        <v>1855</v>
      </c>
      <c r="F246" s="353" t="s">
        <v>708</v>
      </c>
      <c r="G246" s="336">
        <v>1.8</v>
      </c>
      <c r="H246" s="337">
        <v>0.1</v>
      </c>
      <c r="I246" s="336">
        <f t="shared" si="26"/>
        <v>1.9800000000000002</v>
      </c>
      <c r="J246" s="338">
        <f t="shared" si="24"/>
        <v>9</v>
      </c>
      <c r="K246" s="354" t="s">
        <v>237</v>
      </c>
      <c r="L246" s="354" t="s">
        <v>3</v>
      </c>
      <c r="M246" s="352" t="s">
        <v>1192</v>
      </c>
      <c r="N246" s="355">
        <v>3926909790</v>
      </c>
      <c r="O246" s="354" t="s">
        <v>691</v>
      </c>
      <c r="P246" s="355">
        <v>150</v>
      </c>
      <c r="Q246" s="355" t="s">
        <v>1591</v>
      </c>
      <c r="R246" s="507" t="s">
        <v>1693</v>
      </c>
      <c r="S246" s="354" t="s">
        <v>615</v>
      </c>
      <c r="T246" s="506"/>
      <c r="U246" s="384">
        <v>8717332036639</v>
      </c>
    </row>
    <row r="247" spans="1:21" x14ac:dyDescent="0.2">
      <c r="A247" s="311"/>
      <c r="B247" s="349" t="s">
        <v>1856</v>
      </c>
      <c r="C247" s="350" t="s">
        <v>501</v>
      </c>
      <c r="D247" s="351" t="s">
        <v>500</v>
      </c>
      <c r="E247" s="352" t="s">
        <v>1857</v>
      </c>
      <c r="F247" s="353" t="s">
        <v>708</v>
      </c>
      <c r="G247" s="336">
        <v>1.8</v>
      </c>
      <c r="H247" s="337">
        <v>0.1</v>
      </c>
      <c r="I247" s="336">
        <f t="shared" si="26"/>
        <v>1.9800000000000002</v>
      </c>
      <c r="J247" s="338">
        <f t="shared" si="24"/>
        <v>9</v>
      </c>
      <c r="K247" s="354" t="s">
        <v>237</v>
      </c>
      <c r="L247" s="354" t="s">
        <v>3</v>
      </c>
      <c r="M247" s="352" t="s">
        <v>1192</v>
      </c>
      <c r="N247" s="355">
        <v>3926909790</v>
      </c>
      <c r="O247" s="354" t="s">
        <v>691</v>
      </c>
      <c r="P247" s="355">
        <v>210</v>
      </c>
      <c r="Q247" s="355" t="s">
        <v>1591</v>
      </c>
      <c r="R247" s="507" t="s">
        <v>1693</v>
      </c>
      <c r="S247" s="354" t="s">
        <v>615</v>
      </c>
      <c r="T247" s="506"/>
      <c r="U247" s="384">
        <v>8717332036646</v>
      </c>
    </row>
    <row r="248" spans="1:21" x14ac:dyDescent="0.2">
      <c r="A248" s="311"/>
      <c r="B248" s="349" t="s">
        <v>1858</v>
      </c>
      <c r="C248" s="350" t="s">
        <v>503</v>
      </c>
      <c r="D248" s="351" t="s">
        <v>502</v>
      </c>
      <c r="E248" s="352" t="s">
        <v>1859</v>
      </c>
      <c r="F248" s="353" t="s">
        <v>708</v>
      </c>
      <c r="G248" s="336">
        <v>1.8</v>
      </c>
      <c r="H248" s="337">
        <v>0.1</v>
      </c>
      <c r="I248" s="336">
        <f t="shared" si="26"/>
        <v>1.9800000000000002</v>
      </c>
      <c r="J248" s="338">
        <f t="shared" si="24"/>
        <v>9</v>
      </c>
      <c r="K248" s="354" t="s">
        <v>237</v>
      </c>
      <c r="L248" s="354" t="s">
        <v>3</v>
      </c>
      <c r="M248" s="352" t="s">
        <v>1192</v>
      </c>
      <c r="N248" s="355">
        <v>3926909790</v>
      </c>
      <c r="O248" s="354" t="s">
        <v>691</v>
      </c>
      <c r="P248" s="355">
        <v>150</v>
      </c>
      <c r="Q248" s="355" t="s">
        <v>1860</v>
      </c>
      <c r="R248" s="507" t="s">
        <v>1693</v>
      </c>
      <c r="S248" s="354" t="s">
        <v>615</v>
      </c>
      <c r="T248" s="506"/>
      <c r="U248" s="384">
        <v>8717332036653</v>
      </c>
    </row>
    <row r="249" spans="1:21" x14ac:dyDescent="0.2">
      <c r="A249" s="311"/>
      <c r="B249" s="349" t="s">
        <v>1861</v>
      </c>
      <c r="C249" s="350" t="s">
        <v>505</v>
      </c>
      <c r="D249" s="351" t="s">
        <v>504</v>
      </c>
      <c r="E249" s="352" t="s">
        <v>1862</v>
      </c>
      <c r="F249" s="353" t="s">
        <v>708</v>
      </c>
      <c r="G249" s="336">
        <v>1.8</v>
      </c>
      <c r="H249" s="337">
        <v>0.1</v>
      </c>
      <c r="I249" s="336">
        <f t="shared" si="26"/>
        <v>1.9800000000000002</v>
      </c>
      <c r="J249" s="338">
        <f t="shared" si="24"/>
        <v>9</v>
      </c>
      <c r="K249" s="354" t="s">
        <v>237</v>
      </c>
      <c r="L249" s="354" t="s">
        <v>3</v>
      </c>
      <c r="M249" s="352" t="s">
        <v>1192</v>
      </c>
      <c r="N249" s="355">
        <v>3926909790</v>
      </c>
      <c r="O249" s="354" t="s">
        <v>691</v>
      </c>
      <c r="P249" s="355">
        <v>75</v>
      </c>
      <c r="Q249" s="355" t="s">
        <v>1863</v>
      </c>
      <c r="R249" s="507" t="s">
        <v>1693</v>
      </c>
      <c r="S249" s="354" t="s">
        <v>615</v>
      </c>
      <c r="T249" s="506"/>
      <c r="U249" s="384">
        <v>8717332036660</v>
      </c>
    </row>
    <row r="250" spans="1:21" x14ac:dyDescent="0.2">
      <c r="A250" s="311"/>
      <c r="B250" s="349" t="s">
        <v>1864</v>
      </c>
      <c r="C250" s="350" t="s">
        <v>507</v>
      </c>
      <c r="D250" s="351" t="s">
        <v>506</v>
      </c>
      <c r="E250" s="352" t="s">
        <v>1865</v>
      </c>
      <c r="F250" s="353" t="s">
        <v>708</v>
      </c>
      <c r="G250" s="336">
        <v>1.8</v>
      </c>
      <c r="H250" s="337">
        <v>0.1</v>
      </c>
      <c r="I250" s="336">
        <f t="shared" si="26"/>
        <v>1.9800000000000002</v>
      </c>
      <c r="J250" s="338">
        <f t="shared" si="24"/>
        <v>9</v>
      </c>
      <c r="K250" s="354" t="s">
        <v>237</v>
      </c>
      <c r="L250" s="354" t="s">
        <v>3</v>
      </c>
      <c r="M250" s="352" t="s">
        <v>1192</v>
      </c>
      <c r="N250" s="355">
        <v>3926909790</v>
      </c>
      <c r="O250" s="354" t="s">
        <v>691</v>
      </c>
      <c r="P250" s="355">
        <v>100</v>
      </c>
      <c r="Q250" s="355" t="s">
        <v>1866</v>
      </c>
      <c r="R250" s="507" t="s">
        <v>1693</v>
      </c>
      <c r="S250" s="354" t="s">
        <v>615</v>
      </c>
      <c r="T250" s="506"/>
      <c r="U250" s="384">
        <v>8717332036677</v>
      </c>
    </row>
    <row r="251" spans="1:21" x14ac:dyDescent="0.2">
      <c r="A251" s="311"/>
      <c r="B251" s="349" t="s">
        <v>1867</v>
      </c>
      <c r="C251" s="350" t="s">
        <v>509</v>
      </c>
      <c r="D251" s="351" t="s">
        <v>508</v>
      </c>
      <c r="E251" s="352" t="s">
        <v>1868</v>
      </c>
      <c r="F251" s="353" t="s">
        <v>708</v>
      </c>
      <c r="G251" s="336">
        <v>1.8</v>
      </c>
      <c r="H251" s="337">
        <v>0.1</v>
      </c>
      <c r="I251" s="336">
        <f t="shared" si="26"/>
        <v>1.9800000000000002</v>
      </c>
      <c r="J251" s="338">
        <f t="shared" si="24"/>
        <v>9</v>
      </c>
      <c r="K251" s="354" t="s">
        <v>237</v>
      </c>
      <c r="L251" s="354" t="s">
        <v>3</v>
      </c>
      <c r="M251" s="352" t="s">
        <v>1192</v>
      </c>
      <c r="N251" s="355">
        <v>3926909790</v>
      </c>
      <c r="O251" s="354" t="s">
        <v>691</v>
      </c>
      <c r="P251" s="355">
        <v>100</v>
      </c>
      <c r="Q251" s="355" t="s">
        <v>1591</v>
      </c>
      <c r="R251" s="507" t="s">
        <v>1693</v>
      </c>
      <c r="S251" s="354" t="s">
        <v>615</v>
      </c>
      <c r="T251" s="506"/>
      <c r="U251" s="384">
        <v>8717332036684</v>
      </c>
    </row>
    <row r="252" spans="1:21" x14ac:dyDescent="0.2">
      <c r="A252" s="311"/>
      <c r="B252" s="349" t="s">
        <v>1869</v>
      </c>
      <c r="C252" s="350" t="s">
        <v>511</v>
      </c>
      <c r="D252" s="351" t="s">
        <v>510</v>
      </c>
      <c r="E252" s="352" t="s">
        <v>1870</v>
      </c>
      <c r="F252" s="353" t="s">
        <v>708</v>
      </c>
      <c r="G252" s="336">
        <v>1.8</v>
      </c>
      <c r="H252" s="337">
        <v>0.1</v>
      </c>
      <c r="I252" s="336">
        <f t="shared" si="26"/>
        <v>1.9800000000000002</v>
      </c>
      <c r="J252" s="338">
        <f t="shared" si="24"/>
        <v>9</v>
      </c>
      <c r="K252" s="354" t="s">
        <v>237</v>
      </c>
      <c r="L252" s="354" t="s">
        <v>3</v>
      </c>
      <c r="M252" s="352" t="s">
        <v>1192</v>
      </c>
      <c r="N252" s="355">
        <v>3926909790</v>
      </c>
      <c r="O252" s="354" t="s">
        <v>691</v>
      </c>
      <c r="P252" s="355">
        <v>75</v>
      </c>
      <c r="Q252" s="355" t="s">
        <v>1591</v>
      </c>
      <c r="R252" s="507" t="s">
        <v>1693</v>
      </c>
      <c r="S252" s="354" t="s">
        <v>615</v>
      </c>
      <c r="T252" s="506"/>
      <c r="U252" s="384">
        <v>8717332036691</v>
      </c>
    </row>
    <row r="253" spans="1:21" x14ac:dyDescent="0.2">
      <c r="A253" s="311"/>
      <c r="B253" s="349" t="s">
        <v>1871</v>
      </c>
      <c r="C253" s="350" t="s">
        <v>513</v>
      </c>
      <c r="D253" s="351" t="s">
        <v>512</v>
      </c>
      <c r="E253" s="352" t="s">
        <v>1872</v>
      </c>
      <c r="F253" s="353" t="s">
        <v>708</v>
      </c>
      <c r="G253" s="336">
        <v>1.8</v>
      </c>
      <c r="H253" s="337">
        <v>0.1</v>
      </c>
      <c r="I253" s="336">
        <f t="shared" si="26"/>
        <v>1.9800000000000002</v>
      </c>
      <c r="J253" s="338">
        <f t="shared" si="24"/>
        <v>9</v>
      </c>
      <c r="K253" s="354" t="s">
        <v>237</v>
      </c>
      <c r="L253" s="354" t="s">
        <v>3</v>
      </c>
      <c r="M253" s="352" t="s">
        <v>1192</v>
      </c>
      <c r="N253" s="355">
        <v>3926909790</v>
      </c>
      <c r="O253" s="354" t="s">
        <v>691</v>
      </c>
      <c r="P253" s="355">
        <v>100</v>
      </c>
      <c r="Q253" s="355" t="s">
        <v>1591</v>
      </c>
      <c r="R253" s="507" t="s">
        <v>1693</v>
      </c>
      <c r="S253" s="354" t="s">
        <v>615</v>
      </c>
      <c r="T253" s="506"/>
      <c r="U253" s="384">
        <v>8717332036707</v>
      </c>
    </row>
    <row r="254" spans="1:21" x14ac:dyDescent="0.2">
      <c r="A254" s="311"/>
      <c r="B254" s="349" t="s">
        <v>1873</v>
      </c>
      <c r="C254" s="350" t="s">
        <v>515</v>
      </c>
      <c r="D254" s="351" t="s">
        <v>514</v>
      </c>
      <c r="E254" s="352" t="s">
        <v>1874</v>
      </c>
      <c r="F254" s="353" t="s">
        <v>708</v>
      </c>
      <c r="G254" s="336">
        <v>59.66</v>
      </c>
      <c r="H254" s="337">
        <v>0.1</v>
      </c>
      <c r="I254" s="336">
        <f t="shared" si="26"/>
        <v>65.626000000000005</v>
      </c>
      <c r="J254" s="338">
        <f t="shared" si="24"/>
        <v>295</v>
      </c>
      <c r="K254" s="354" t="s">
        <v>237</v>
      </c>
      <c r="L254" s="354" t="s">
        <v>3</v>
      </c>
      <c r="M254" s="352" t="s">
        <v>1192</v>
      </c>
      <c r="N254" s="355">
        <v>8531900000</v>
      </c>
      <c r="O254" s="354" t="s">
        <v>691</v>
      </c>
      <c r="P254" s="355">
        <v>5</v>
      </c>
      <c r="Q254" s="355" t="s">
        <v>1875</v>
      </c>
      <c r="R254" s="517"/>
      <c r="S254" s="354" t="s">
        <v>615</v>
      </c>
      <c r="T254" s="506"/>
      <c r="U254" s="384">
        <v>8717332036714</v>
      </c>
    </row>
    <row r="255" spans="1:21" x14ac:dyDescent="0.2">
      <c r="A255" s="311"/>
      <c r="B255" s="349" t="s">
        <v>1876</v>
      </c>
      <c r="C255" s="350" t="s">
        <v>518</v>
      </c>
      <c r="D255" s="351" t="s">
        <v>517</v>
      </c>
      <c r="E255" s="352" t="s">
        <v>1877</v>
      </c>
      <c r="F255" s="353" t="s">
        <v>708</v>
      </c>
      <c r="G255" s="336">
        <v>37.29</v>
      </c>
      <c r="H255" s="337">
        <v>0.1</v>
      </c>
      <c r="I255" s="336">
        <f t="shared" si="26"/>
        <v>41.019000000000005</v>
      </c>
      <c r="J255" s="338">
        <f t="shared" si="24"/>
        <v>185</v>
      </c>
      <c r="K255" s="354" t="s">
        <v>237</v>
      </c>
      <c r="L255" s="354" t="s">
        <v>3</v>
      </c>
      <c r="M255" s="352" t="s">
        <v>1192</v>
      </c>
      <c r="N255" s="355">
        <v>3917400099</v>
      </c>
      <c r="O255" s="354" t="s">
        <v>691</v>
      </c>
      <c r="P255" s="355">
        <v>20</v>
      </c>
      <c r="Q255" s="355" t="s">
        <v>1539</v>
      </c>
      <c r="R255" s="517"/>
      <c r="S255" s="354" t="s">
        <v>615</v>
      </c>
      <c r="T255" s="506"/>
      <c r="U255" s="384">
        <v>8717332036721</v>
      </c>
    </row>
    <row r="256" spans="1:21" x14ac:dyDescent="0.2">
      <c r="A256" s="311"/>
      <c r="B256" s="349" t="s">
        <v>1878</v>
      </c>
      <c r="C256" s="350" t="s">
        <v>521</v>
      </c>
      <c r="D256" s="351" t="s">
        <v>520</v>
      </c>
      <c r="E256" s="352" t="s">
        <v>1879</v>
      </c>
      <c r="F256" s="353" t="s">
        <v>708</v>
      </c>
      <c r="G256" s="336">
        <v>801.53</v>
      </c>
      <c r="H256" s="337">
        <v>0.1</v>
      </c>
      <c r="I256" s="336">
        <f t="shared" si="26"/>
        <v>881.68299999999999</v>
      </c>
      <c r="J256" s="338">
        <f t="shared" si="24"/>
        <v>3968</v>
      </c>
      <c r="K256" s="354" t="s">
        <v>237</v>
      </c>
      <c r="L256" s="354" t="s">
        <v>3</v>
      </c>
      <c r="M256" s="352" t="s">
        <v>1192</v>
      </c>
      <c r="N256" s="355">
        <v>8523491000</v>
      </c>
      <c r="O256" s="354" t="s">
        <v>691</v>
      </c>
      <c r="P256" s="355">
        <v>5</v>
      </c>
      <c r="Q256" s="355" t="s">
        <v>1880</v>
      </c>
      <c r="R256" s="517"/>
      <c r="S256" s="354"/>
      <c r="T256" s="354"/>
      <c r="U256" s="384">
        <v>8717332289066</v>
      </c>
    </row>
    <row r="257" spans="1:21" x14ac:dyDescent="0.2">
      <c r="A257" s="311"/>
      <c r="B257" s="366" t="s">
        <v>1881</v>
      </c>
      <c r="C257" s="367"/>
      <c r="D257" s="368" t="s">
        <v>1205</v>
      </c>
      <c r="E257" s="367"/>
      <c r="F257" s="369"/>
      <c r="G257" s="370" t="s">
        <v>1205</v>
      </c>
      <c r="H257" s="371"/>
      <c r="I257" s="371"/>
      <c r="J257" s="371"/>
      <c r="K257" s="372"/>
      <c r="L257" s="372"/>
      <c r="M257" s="367" t="s">
        <v>1205</v>
      </c>
      <c r="N257" s="372"/>
      <c r="O257" s="372"/>
      <c r="P257" s="372"/>
      <c r="Q257" s="372" t="s">
        <v>1205</v>
      </c>
      <c r="R257" s="375"/>
      <c r="S257" s="372"/>
      <c r="T257" s="377"/>
      <c r="U257" s="384"/>
    </row>
    <row r="258" spans="1:21" x14ac:dyDescent="0.2">
      <c r="A258" s="311"/>
      <c r="B258" s="349" t="s">
        <v>1882</v>
      </c>
      <c r="C258" s="350" t="s">
        <v>524</v>
      </c>
      <c r="D258" s="351" t="s">
        <v>523</v>
      </c>
      <c r="E258" s="352" t="s">
        <v>1883</v>
      </c>
      <c r="F258" s="353" t="s">
        <v>708</v>
      </c>
      <c r="G258" s="336">
        <v>561.77</v>
      </c>
      <c r="H258" s="337">
        <v>0.1</v>
      </c>
      <c r="I258" s="336">
        <f t="shared" ref="I258:I269" si="27">G258*(100%+H258)</f>
        <v>617.947</v>
      </c>
      <c r="J258" s="338">
        <f t="shared" si="24"/>
        <v>2781</v>
      </c>
      <c r="K258" s="354" t="s">
        <v>237</v>
      </c>
      <c r="L258" s="354" t="s">
        <v>3</v>
      </c>
      <c r="M258" s="352" t="s">
        <v>1192</v>
      </c>
      <c r="N258" s="355">
        <v>3917320099</v>
      </c>
      <c r="O258" s="354" t="s">
        <v>691</v>
      </c>
      <c r="P258" s="355">
        <v>4</v>
      </c>
      <c r="Q258" s="355" t="s">
        <v>1884</v>
      </c>
      <c r="R258" s="517"/>
      <c r="S258" s="354"/>
      <c r="T258" s="506"/>
      <c r="U258" s="384">
        <v>8717332264858</v>
      </c>
    </row>
    <row r="259" spans="1:21" x14ac:dyDescent="0.2">
      <c r="A259" s="311"/>
      <c r="B259" s="349" t="s">
        <v>1885</v>
      </c>
      <c r="C259" s="350" t="s">
        <v>527</v>
      </c>
      <c r="D259" s="351" t="s">
        <v>526</v>
      </c>
      <c r="E259" s="352" t="s">
        <v>1886</v>
      </c>
      <c r="F259" s="353" t="s">
        <v>708</v>
      </c>
      <c r="G259" s="336">
        <v>19.11</v>
      </c>
      <c r="H259" s="337">
        <v>0.1</v>
      </c>
      <c r="I259" s="336">
        <f t="shared" si="27"/>
        <v>21.021000000000001</v>
      </c>
      <c r="J259" s="338">
        <f t="shared" si="24"/>
        <v>95</v>
      </c>
      <c r="K259" s="354" t="s">
        <v>237</v>
      </c>
      <c r="L259" s="354" t="s">
        <v>3</v>
      </c>
      <c r="M259" s="352" t="s">
        <v>1192</v>
      </c>
      <c r="N259" s="355">
        <v>3917400099</v>
      </c>
      <c r="O259" s="354" t="s">
        <v>691</v>
      </c>
      <c r="P259" s="355">
        <v>40</v>
      </c>
      <c r="Q259" s="355" t="s">
        <v>1564</v>
      </c>
      <c r="R259" s="507" t="s">
        <v>1887</v>
      </c>
      <c r="S259" s="354"/>
      <c r="T259" s="506"/>
      <c r="U259" s="384">
        <v>8717332264834</v>
      </c>
    </row>
    <row r="260" spans="1:21" x14ac:dyDescent="0.2">
      <c r="A260" s="311"/>
      <c r="B260" s="349" t="s">
        <v>1888</v>
      </c>
      <c r="C260" s="350" t="s">
        <v>529</v>
      </c>
      <c r="D260" s="351" t="s">
        <v>528</v>
      </c>
      <c r="E260" s="352" t="s">
        <v>1889</v>
      </c>
      <c r="F260" s="353" t="s">
        <v>708</v>
      </c>
      <c r="G260" s="336">
        <v>6.95</v>
      </c>
      <c r="H260" s="337">
        <v>0.1</v>
      </c>
      <c r="I260" s="336">
        <f t="shared" si="27"/>
        <v>7.6450000000000005</v>
      </c>
      <c r="J260" s="338">
        <f t="shared" si="24"/>
        <v>34</v>
      </c>
      <c r="K260" s="354" t="s">
        <v>237</v>
      </c>
      <c r="L260" s="354" t="s">
        <v>3</v>
      </c>
      <c r="M260" s="352" t="s">
        <v>1192</v>
      </c>
      <c r="N260" s="355">
        <v>3926909790</v>
      </c>
      <c r="O260" s="354" t="s">
        <v>691</v>
      </c>
      <c r="P260" s="355">
        <v>10</v>
      </c>
      <c r="Q260" s="355" t="s">
        <v>1464</v>
      </c>
      <c r="R260" s="517"/>
      <c r="S260" s="354"/>
      <c r="T260" s="506"/>
      <c r="U260" s="384">
        <v>8717332264827</v>
      </c>
    </row>
    <row r="261" spans="1:21" x14ac:dyDescent="0.2">
      <c r="A261" s="311"/>
      <c r="B261" s="349" t="s">
        <v>1890</v>
      </c>
      <c r="C261" s="350" t="s">
        <v>532</v>
      </c>
      <c r="D261" s="351" t="s">
        <v>531</v>
      </c>
      <c r="E261" s="352" t="s">
        <v>1891</v>
      </c>
      <c r="F261" s="353" t="s">
        <v>708</v>
      </c>
      <c r="G261" s="336">
        <v>49.23</v>
      </c>
      <c r="H261" s="337">
        <v>0.1</v>
      </c>
      <c r="I261" s="336">
        <f t="shared" si="27"/>
        <v>54.152999999999999</v>
      </c>
      <c r="J261" s="338">
        <f t="shared" si="24"/>
        <v>244</v>
      </c>
      <c r="K261" s="354" t="s">
        <v>237</v>
      </c>
      <c r="L261" s="354" t="s">
        <v>3</v>
      </c>
      <c r="M261" s="352" t="s">
        <v>1192</v>
      </c>
      <c r="N261" s="355">
        <v>3926909790</v>
      </c>
      <c r="O261" s="354" t="s">
        <v>691</v>
      </c>
      <c r="P261" s="355">
        <v>5</v>
      </c>
      <c r="Q261" s="355" t="s">
        <v>1179</v>
      </c>
      <c r="R261" s="517"/>
      <c r="S261" s="354"/>
      <c r="T261" s="506"/>
      <c r="U261" s="384">
        <v>8717332264803</v>
      </c>
    </row>
    <row r="262" spans="1:21" x14ac:dyDescent="0.2">
      <c r="A262" s="311"/>
      <c r="B262" s="349" t="s">
        <v>1892</v>
      </c>
      <c r="C262" s="350" t="s">
        <v>535</v>
      </c>
      <c r="D262" s="351" t="s">
        <v>534</v>
      </c>
      <c r="E262" s="352" t="s">
        <v>1893</v>
      </c>
      <c r="F262" s="353" t="s">
        <v>708</v>
      </c>
      <c r="G262" s="336">
        <v>8.11</v>
      </c>
      <c r="H262" s="337">
        <v>0.1</v>
      </c>
      <c r="I262" s="336">
        <f t="shared" si="27"/>
        <v>8.9209999999999994</v>
      </c>
      <c r="J262" s="338">
        <f t="shared" si="24"/>
        <v>40</v>
      </c>
      <c r="K262" s="354" t="s">
        <v>237</v>
      </c>
      <c r="L262" s="354" t="s">
        <v>3</v>
      </c>
      <c r="M262" s="352" t="s">
        <v>1192</v>
      </c>
      <c r="N262" s="355">
        <v>3917400099</v>
      </c>
      <c r="O262" s="354" t="s">
        <v>691</v>
      </c>
      <c r="P262" s="355">
        <v>10</v>
      </c>
      <c r="Q262" s="355" t="s">
        <v>1550</v>
      </c>
      <c r="R262" s="517"/>
      <c r="S262" s="354"/>
      <c r="T262" s="506"/>
      <c r="U262" s="384">
        <v>8717332264797</v>
      </c>
    </row>
    <row r="263" spans="1:21" x14ac:dyDescent="0.2">
      <c r="A263" s="311"/>
      <c r="B263" s="349" t="s">
        <v>1894</v>
      </c>
      <c r="C263" s="350" t="s">
        <v>538</v>
      </c>
      <c r="D263" s="351" t="s">
        <v>537</v>
      </c>
      <c r="E263" s="352" t="s">
        <v>1895</v>
      </c>
      <c r="F263" s="353" t="s">
        <v>708</v>
      </c>
      <c r="G263" s="336">
        <v>6.95</v>
      </c>
      <c r="H263" s="337">
        <v>0.1</v>
      </c>
      <c r="I263" s="336">
        <f t="shared" si="27"/>
        <v>7.6450000000000005</v>
      </c>
      <c r="J263" s="338">
        <f t="shared" si="24"/>
        <v>34</v>
      </c>
      <c r="K263" s="354" t="s">
        <v>237</v>
      </c>
      <c r="L263" s="354" t="s">
        <v>3</v>
      </c>
      <c r="M263" s="352" t="s">
        <v>1192</v>
      </c>
      <c r="N263" s="355">
        <v>3917400099</v>
      </c>
      <c r="O263" s="354" t="s">
        <v>691</v>
      </c>
      <c r="P263" s="355">
        <v>170</v>
      </c>
      <c r="Q263" s="355" t="s">
        <v>1591</v>
      </c>
      <c r="R263" s="517"/>
      <c r="S263" s="354"/>
      <c r="T263" s="506"/>
      <c r="U263" s="384">
        <v>8717332264780</v>
      </c>
    </row>
    <row r="264" spans="1:21" x14ac:dyDescent="0.2">
      <c r="A264" s="311"/>
      <c r="B264" s="349" t="s">
        <v>1896</v>
      </c>
      <c r="C264" s="350" t="s">
        <v>541</v>
      </c>
      <c r="D264" s="351" t="s">
        <v>540</v>
      </c>
      <c r="E264" s="352" t="s">
        <v>1897</v>
      </c>
      <c r="F264" s="353" t="s">
        <v>708</v>
      </c>
      <c r="G264" s="336">
        <v>434.36</v>
      </c>
      <c r="H264" s="337">
        <v>0.1</v>
      </c>
      <c r="I264" s="336">
        <f t="shared" si="27"/>
        <v>477.79600000000005</v>
      </c>
      <c r="J264" s="338">
        <f t="shared" si="24"/>
        <v>2150</v>
      </c>
      <c r="K264" s="354" t="s">
        <v>237</v>
      </c>
      <c r="L264" s="354" t="s">
        <v>3</v>
      </c>
      <c r="M264" s="352" t="s">
        <v>1192</v>
      </c>
      <c r="N264" s="355">
        <v>3917320099</v>
      </c>
      <c r="O264" s="354" t="s">
        <v>691</v>
      </c>
      <c r="P264" s="355">
        <v>10</v>
      </c>
      <c r="Q264" s="355" t="s">
        <v>1898</v>
      </c>
      <c r="R264" s="517"/>
      <c r="S264" s="354"/>
      <c r="T264" s="506"/>
      <c r="U264" s="384">
        <v>8717332264773</v>
      </c>
    </row>
    <row r="265" spans="1:21" x14ac:dyDescent="0.2">
      <c r="A265" s="311"/>
      <c r="B265" s="349" t="s">
        <v>1899</v>
      </c>
      <c r="C265" s="350" t="s">
        <v>544</v>
      </c>
      <c r="D265" s="351" t="s">
        <v>543</v>
      </c>
      <c r="E265" s="352" t="s">
        <v>1900</v>
      </c>
      <c r="F265" s="353" t="s">
        <v>708</v>
      </c>
      <c r="G265" s="336">
        <v>202.71</v>
      </c>
      <c r="H265" s="337">
        <v>0.1</v>
      </c>
      <c r="I265" s="336">
        <f t="shared" si="27"/>
        <v>222.98100000000002</v>
      </c>
      <c r="J265" s="338">
        <f t="shared" si="24"/>
        <v>1003</v>
      </c>
      <c r="K265" s="354" t="s">
        <v>237</v>
      </c>
      <c r="L265" s="354" t="s">
        <v>3</v>
      </c>
      <c r="M265" s="352" t="s">
        <v>1192</v>
      </c>
      <c r="N265" s="355">
        <v>8481808190</v>
      </c>
      <c r="O265" s="354" t="s">
        <v>691</v>
      </c>
      <c r="P265" s="355">
        <v>30</v>
      </c>
      <c r="Q265" s="355" t="s">
        <v>1167</v>
      </c>
      <c r="R265" s="517"/>
      <c r="S265" s="354"/>
      <c r="T265" s="506"/>
      <c r="U265" s="384">
        <v>8717332264766</v>
      </c>
    </row>
    <row r="266" spans="1:21" x14ac:dyDescent="0.2">
      <c r="A266" s="311"/>
      <c r="B266" s="349" t="s">
        <v>1901</v>
      </c>
      <c r="C266" s="350" t="s">
        <v>547</v>
      </c>
      <c r="D266" s="351" t="s">
        <v>546</v>
      </c>
      <c r="E266" s="352" t="s">
        <v>1902</v>
      </c>
      <c r="F266" s="353" t="s">
        <v>708</v>
      </c>
      <c r="G266" s="336">
        <v>521.23</v>
      </c>
      <c r="H266" s="337">
        <v>0.1</v>
      </c>
      <c r="I266" s="336">
        <f t="shared" si="27"/>
        <v>573.35300000000007</v>
      </c>
      <c r="J266" s="338">
        <f t="shared" si="24"/>
        <v>2580</v>
      </c>
      <c r="K266" s="354" t="s">
        <v>237</v>
      </c>
      <c r="L266" s="354" t="s">
        <v>3</v>
      </c>
      <c r="M266" s="352" t="s">
        <v>1192</v>
      </c>
      <c r="N266" s="355">
        <v>8421210090</v>
      </c>
      <c r="O266" s="354" t="s">
        <v>691</v>
      </c>
      <c r="P266" s="355">
        <v>25</v>
      </c>
      <c r="Q266" s="355" t="s">
        <v>1819</v>
      </c>
      <c r="R266" s="517"/>
      <c r="S266" s="354"/>
      <c r="T266" s="506"/>
      <c r="U266" s="384">
        <v>8717332264759</v>
      </c>
    </row>
    <row r="267" spans="1:21" x14ac:dyDescent="0.2">
      <c r="A267" s="311"/>
      <c r="B267" s="349" t="s">
        <v>1903</v>
      </c>
      <c r="C267" s="350" t="s">
        <v>550</v>
      </c>
      <c r="D267" s="351" t="s">
        <v>549</v>
      </c>
      <c r="E267" s="352" t="s">
        <v>1904</v>
      </c>
      <c r="F267" s="353" t="s">
        <v>708</v>
      </c>
      <c r="G267" s="336">
        <v>2084.92</v>
      </c>
      <c r="H267" s="337">
        <v>0.1</v>
      </c>
      <c r="I267" s="336">
        <f t="shared" si="27"/>
        <v>2293.4120000000003</v>
      </c>
      <c r="J267" s="338">
        <f t="shared" si="24"/>
        <v>10320</v>
      </c>
      <c r="K267" s="354" t="s">
        <v>237</v>
      </c>
      <c r="L267" s="354" t="s">
        <v>3</v>
      </c>
      <c r="M267" s="352" t="s">
        <v>1192</v>
      </c>
      <c r="N267" s="355">
        <v>7326909890</v>
      </c>
      <c r="O267" s="354" t="s">
        <v>691</v>
      </c>
      <c r="P267" s="355">
        <v>2</v>
      </c>
      <c r="Q267" s="355" t="s">
        <v>1771</v>
      </c>
      <c r="R267" s="517"/>
      <c r="S267" s="354"/>
      <c r="T267" s="506"/>
      <c r="U267" s="384">
        <v>8717332264742</v>
      </c>
    </row>
    <row r="268" spans="1:21" x14ac:dyDescent="0.2">
      <c r="A268" s="311"/>
      <c r="B268" s="349" t="s">
        <v>1905</v>
      </c>
      <c r="C268" s="350" t="s">
        <v>553</v>
      </c>
      <c r="D268" s="351" t="s">
        <v>552</v>
      </c>
      <c r="E268" s="352" t="s">
        <v>1906</v>
      </c>
      <c r="F268" s="353" t="s">
        <v>708</v>
      </c>
      <c r="G268" s="336">
        <v>41.7</v>
      </c>
      <c r="H268" s="337">
        <v>0.1</v>
      </c>
      <c r="I268" s="336">
        <f t="shared" si="27"/>
        <v>45.870000000000005</v>
      </c>
      <c r="J268" s="338">
        <f t="shared" si="24"/>
        <v>206</v>
      </c>
      <c r="K268" s="354" t="s">
        <v>237</v>
      </c>
      <c r="L268" s="354" t="s">
        <v>3</v>
      </c>
      <c r="M268" s="352" t="s">
        <v>1192</v>
      </c>
      <c r="N268" s="355">
        <v>84219900</v>
      </c>
      <c r="O268" s="354" t="s">
        <v>691</v>
      </c>
      <c r="P268" s="355">
        <v>100</v>
      </c>
      <c r="Q268" s="355" t="s">
        <v>1907</v>
      </c>
      <c r="R268" s="517"/>
      <c r="S268" s="354"/>
      <c r="T268" s="506"/>
      <c r="U268" s="384">
        <v>8717332264735</v>
      </c>
    </row>
    <row r="269" spans="1:21" x14ac:dyDescent="0.2">
      <c r="A269" s="311"/>
      <c r="B269" s="349" t="s">
        <v>1908</v>
      </c>
      <c r="C269" s="350" t="s">
        <v>556</v>
      </c>
      <c r="D269" s="351" t="s">
        <v>555</v>
      </c>
      <c r="E269" s="352" t="s">
        <v>1909</v>
      </c>
      <c r="F269" s="353" t="s">
        <v>708</v>
      </c>
      <c r="G269" s="336">
        <v>208.49</v>
      </c>
      <c r="H269" s="337">
        <v>0.1</v>
      </c>
      <c r="I269" s="336">
        <f t="shared" si="27"/>
        <v>229.33900000000003</v>
      </c>
      <c r="J269" s="338">
        <f t="shared" si="24"/>
        <v>1032</v>
      </c>
      <c r="K269" s="354" t="s">
        <v>237</v>
      </c>
      <c r="L269" s="354" t="s">
        <v>3</v>
      </c>
      <c r="M269" s="352" t="s">
        <v>1192</v>
      </c>
      <c r="N269" s="355">
        <v>8421999099</v>
      </c>
      <c r="O269" s="354" t="s">
        <v>691</v>
      </c>
      <c r="P269" s="355">
        <v>50</v>
      </c>
      <c r="Q269" s="355" t="s">
        <v>1790</v>
      </c>
      <c r="R269" s="517"/>
      <c r="S269" s="354"/>
      <c r="T269" s="506"/>
      <c r="U269" s="384">
        <v>8717332264728</v>
      </c>
    </row>
    <row r="270" spans="1:21" x14ac:dyDescent="0.2">
      <c r="A270" s="311"/>
      <c r="B270" s="366" t="s">
        <v>1910</v>
      </c>
      <c r="C270" s="367"/>
      <c r="D270" s="368" t="s">
        <v>1205</v>
      </c>
      <c r="E270" s="367"/>
      <c r="F270" s="369"/>
      <c r="G270" s="370" t="s">
        <v>1205</v>
      </c>
      <c r="H270" s="371"/>
      <c r="I270" s="371"/>
      <c r="J270" s="371"/>
      <c r="K270" s="372"/>
      <c r="L270" s="372"/>
      <c r="M270" s="367" t="s">
        <v>1205</v>
      </c>
      <c r="N270" s="372"/>
      <c r="O270" s="372"/>
      <c r="P270" s="372"/>
      <c r="Q270" s="372" t="s">
        <v>1205</v>
      </c>
      <c r="R270" s="375"/>
      <c r="S270" s="372"/>
      <c r="T270" s="377"/>
      <c r="U270" s="384"/>
    </row>
    <row r="271" spans="1:21" x14ac:dyDescent="0.2">
      <c r="A271" s="311"/>
      <c r="B271" s="525" t="s">
        <v>1911</v>
      </c>
      <c r="C271" s="352" t="s">
        <v>243</v>
      </c>
      <c r="D271" s="381" t="s">
        <v>242</v>
      </c>
      <c r="E271" s="531" t="s">
        <v>1912</v>
      </c>
      <c r="F271" s="403" t="s">
        <v>708</v>
      </c>
      <c r="G271" s="336">
        <v>1344.43</v>
      </c>
      <c r="H271" s="337">
        <v>0.05</v>
      </c>
      <c r="I271" s="336">
        <f t="shared" ref="I271:I279" si="28">G271*(100%+H271)</f>
        <v>1411.6515000000002</v>
      </c>
      <c r="J271" s="338">
        <f t="shared" si="24"/>
        <v>6352</v>
      </c>
      <c r="K271" s="354" t="s">
        <v>237</v>
      </c>
      <c r="L271" s="354" t="s">
        <v>3</v>
      </c>
      <c r="M271" s="531" t="s">
        <v>1192</v>
      </c>
      <c r="N271" s="528">
        <v>8536501999</v>
      </c>
      <c r="O271" s="506" t="s">
        <v>692</v>
      </c>
      <c r="P271" s="355">
        <v>5</v>
      </c>
      <c r="Q271" s="355" t="s">
        <v>1913</v>
      </c>
      <c r="R271" s="529"/>
      <c r="S271" s="506"/>
      <c r="T271" s="506" t="s">
        <v>1914</v>
      </c>
      <c r="U271" s="384">
        <v>8717332929009</v>
      </c>
    </row>
    <row r="272" spans="1:21" x14ac:dyDescent="0.2">
      <c r="A272" s="311"/>
      <c r="B272" s="525" t="s">
        <v>1915</v>
      </c>
      <c r="C272" s="352" t="s">
        <v>1916</v>
      </c>
      <c r="D272" s="381" t="s">
        <v>1132</v>
      </c>
      <c r="E272" s="531" t="s">
        <v>1917</v>
      </c>
      <c r="F272" s="403" t="s">
        <v>708</v>
      </c>
      <c r="G272" s="336">
        <v>971.68</v>
      </c>
      <c r="H272" s="337">
        <v>0.05</v>
      </c>
      <c r="I272" s="336">
        <f t="shared" si="28"/>
        <v>1020.264</v>
      </c>
      <c r="J272" s="338">
        <f t="shared" ref="J272:J335" si="29">ROUND(ROUND(I272*4.5,2),0)</f>
        <v>4591</v>
      </c>
      <c r="K272" s="354"/>
      <c r="L272" s="354" t="s">
        <v>3</v>
      </c>
      <c r="M272" s="531" t="s">
        <v>1192</v>
      </c>
      <c r="N272" s="528"/>
      <c r="O272" s="506" t="s">
        <v>692</v>
      </c>
      <c r="P272" s="355"/>
      <c r="Q272" s="355" t="s">
        <v>1918</v>
      </c>
      <c r="R272" s="529"/>
      <c r="S272" s="506"/>
      <c r="T272" s="506" t="s">
        <v>1919</v>
      </c>
      <c r="U272" s="384">
        <v>4060039150370</v>
      </c>
    </row>
    <row r="273" spans="1:21" x14ac:dyDescent="0.2">
      <c r="A273" s="311"/>
      <c r="B273" s="525" t="s">
        <v>1920</v>
      </c>
      <c r="C273" s="352" t="s">
        <v>246</v>
      </c>
      <c r="D273" s="381" t="s">
        <v>245</v>
      </c>
      <c r="E273" s="531" t="s">
        <v>1921</v>
      </c>
      <c r="F273" s="403" t="s">
        <v>708</v>
      </c>
      <c r="G273" s="336">
        <v>1201.73</v>
      </c>
      <c r="H273" s="337">
        <v>0.05</v>
      </c>
      <c r="I273" s="336">
        <f t="shared" si="28"/>
        <v>1261.8165000000001</v>
      </c>
      <c r="J273" s="338">
        <f t="shared" si="29"/>
        <v>5678</v>
      </c>
      <c r="K273" s="354" t="s">
        <v>237</v>
      </c>
      <c r="L273" s="354" t="s">
        <v>3</v>
      </c>
      <c r="M273" s="531" t="s">
        <v>1192</v>
      </c>
      <c r="N273" s="528">
        <v>8536501999</v>
      </c>
      <c r="O273" s="506" t="s">
        <v>692</v>
      </c>
      <c r="P273" s="355">
        <v>5</v>
      </c>
      <c r="Q273" s="355" t="s">
        <v>1922</v>
      </c>
      <c r="R273" s="529"/>
      <c r="S273" s="506"/>
      <c r="T273" s="506"/>
      <c r="U273" s="384">
        <v>8717332929016</v>
      </c>
    </row>
    <row r="274" spans="1:21" x14ac:dyDescent="0.2">
      <c r="A274" s="311"/>
      <c r="B274" s="525" t="s">
        <v>1923</v>
      </c>
      <c r="C274" s="352" t="s">
        <v>249</v>
      </c>
      <c r="D274" s="381" t="s">
        <v>248</v>
      </c>
      <c r="E274" s="531" t="s">
        <v>1924</v>
      </c>
      <c r="F274" s="403" t="s">
        <v>708</v>
      </c>
      <c r="G274" s="336">
        <v>1099.02</v>
      </c>
      <c r="H274" s="337">
        <v>0.05</v>
      </c>
      <c r="I274" s="336">
        <f t="shared" si="28"/>
        <v>1153.971</v>
      </c>
      <c r="J274" s="338">
        <f t="shared" si="29"/>
        <v>5193</v>
      </c>
      <c r="K274" s="354" t="s">
        <v>237</v>
      </c>
      <c r="L274" s="354" t="s">
        <v>3</v>
      </c>
      <c r="M274" s="531" t="s">
        <v>1192</v>
      </c>
      <c r="N274" s="528">
        <v>8536501999</v>
      </c>
      <c r="O274" s="506" t="s">
        <v>692</v>
      </c>
      <c r="P274" s="355">
        <v>10</v>
      </c>
      <c r="Q274" s="355" t="s">
        <v>1925</v>
      </c>
      <c r="R274" s="529"/>
      <c r="S274" s="506"/>
      <c r="T274" s="506" t="s">
        <v>1926</v>
      </c>
      <c r="U274" s="384">
        <v>8717332929023</v>
      </c>
    </row>
    <row r="275" spans="1:21" x14ac:dyDescent="0.2">
      <c r="A275" s="311"/>
      <c r="B275" s="525" t="s">
        <v>1927</v>
      </c>
      <c r="C275" s="352" t="s">
        <v>252</v>
      </c>
      <c r="D275" s="381" t="s">
        <v>251</v>
      </c>
      <c r="E275" s="531" t="s">
        <v>1928</v>
      </c>
      <c r="F275" s="403" t="s">
        <v>708</v>
      </c>
      <c r="G275" s="336">
        <v>874.98</v>
      </c>
      <c r="H275" s="337">
        <v>0.05</v>
      </c>
      <c r="I275" s="336">
        <f t="shared" si="28"/>
        <v>918.72900000000004</v>
      </c>
      <c r="J275" s="338">
        <f t="shared" si="29"/>
        <v>4134</v>
      </c>
      <c r="K275" s="354" t="s">
        <v>237</v>
      </c>
      <c r="L275" s="354" t="s">
        <v>3</v>
      </c>
      <c r="M275" s="531" t="s">
        <v>1192</v>
      </c>
      <c r="N275" s="528">
        <v>8531900000</v>
      </c>
      <c r="O275" s="506" t="s">
        <v>692</v>
      </c>
      <c r="P275" s="355">
        <v>10</v>
      </c>
      <c r="Q275" s="355" t="s">
        <v>1929</v>
      </c>
      <c r="R275" s="529"/>
      <c r="S275" s="506"/>
      <c r="T275" s="506"/>
      <c r="U275" s="384">
        <v>8717332493821</v>
      </c>
    </row>
    <row r="276" spans="1:21" x14ac:dyDescent="0.2">
      <c r="A276" s="311"/>
      <c r="B276" s="525">
        <v>705000083264</v>
      </c>
      <c r="C276" s="352" t="s">
        <v>254</v>
      </c>
      <c r="D276" s="381" t="s">
        <v>253</v>
      </c>
      <c r="E276" s="531" t="s">
        <v>1930</v>
      </c>
      <c r="F276" s="403" t="s">
        <v>708</v>
      </c>
      <c r="G276" s="336">
        <v>261.42</v>
      </c>
      <c r="H276" s="337">
        <v>0.05</v>
      </c>
      <c r="I276" s="336">
        <f t="shared" si="28"/>
        <v>274.49100000000004</v>
      </c>
      <c r="J276" s="338">
        <f t="shared" si="29"/>
        <v>1235</v>
      </c>
      <c r="K276" s="354" t="s">
        <v>237</v>
      </c>
      <c r="L276" s="354" t="s">
        <v>3</v>
      </c>
      <c r="M276" s="531" t="s">
        <v>1192</v>
      </c>
      <c r="N276" s="528">
        <v>8536501999</v>
      </c>
      <c r="O276" s="506" t="s">
        <v>692</v>
      </c>
      <c r="P276" s="355">
        <v>10</v>
      </c>
      <c r="Q276" s="355" t="s">
        <v>1931</v>
      </c>
      <c r="R276" s="529"/>
      <c r="S276" s="506"/>
      <c r="T276" s="506"/>
      <c r="U276" s="384">
        <v>8717332359769</v>
      </c>
    </row>
    <row r="277" spans="1:21" x14ac:dyDescent="0.2">
      <c r="A277" s="311"/>
      <c r="B277" s="525" t="s">
        <v>1932</v>
      </c>
      <c r="C277" s="352" t="s">
        <v>256</v>
      </c>
      <c r="D277" s="381" t="s">
        <v>255</v>
      </c>
      <c r="E277" s="531" t="s">
        <v>1933</v>
      </c>
      <c r="F277" s="403" t="s">
        <v>708</v>
      </c>
      <c r="G277" s="336">
        <v>262.01</v>
      </c>
      <c r="H277" s="337">
        <v>0.05</v>
      </c>
      <c r="I277" s="336">
        <f t="shared" si="28"/>
        <v>275.1105</v>
      </c>
      <c r="J277" s="338">
        <f t="shared" si="29"/>
        <v>1238</v>
      </c>
      <c r="K277" s="354" t="s">
        <v>237</v>
      </c>
      <c r="L277" s="354" t="s">
        <v>3</v>
      </c>
      <c r="M277" s="531" t="s">
        <v>1192</v>
      </c>
      <c r="N277" s="528">
        <v>7326909890</v>
      </c>
      <c r="O277" s="506" t="s">
        <v>693</v>
      </c>
      <c r="P277" s="355">
        <v>2</v>
      </c>
      <c r="Q277" s="355" t="s">
        <v>1594</v>
      </c>
      <c r="R277" s="529"/>
      <c r="S277" s="506"/>
      <c r="T277" s="506"/>
      <c r="U277" s="384">
        <v>8717332390779</v>
      </c>
    </row>
    <row r="278" spans="1:21" x14ac:dyDescent="0.2">
      <c r="A278" s="311"/>
      <c r="B278" s="525" t="s">
        <v>1934</v>
      </c>
      <c r="C278" s="352" t="s">
        <v>258</v>
      </c>
      <c r="D278" s="381" t="s">
        <v>257</v>
      </c>
      <c r="E278" s="531" t="s">
        <v>1935</v>
      </c>
      <c r="F278" s="403" t="s">
        <v>708</v>
      </c>
      <c r="G278" s="336">
        <v>165.85</v>
      </c>
      <c r="H278" s="337">
        <v>0.05</v>
      </c>
      <c r="I278" s="336">
        <f t="shared" si="28"/>
        <v>174.14250000000001</v>
      </c>
      <c r="J278" s="338">
        <f t="shared" si="29"/>
        <v>784</v>
      </c>
      <c r="K278" s="354" t="s">
        <v>237</v>
      </c>
      <c r="L278" s="354" t="s">
        <v>3</v>
      </c>
      <c r="M278" s="531" t="s">
        <v>1192</v>
      </c>
      <c r="N278" s="528">
        <v>7326909890</v>
      </c>
      <c r="O278" s="506" t="s">
        <v>693</v>
      </c>
      <c r="P278" s="355">
        <v>2</v>
      </c>
      <c r="Q278" s="355" t="s">
        <v>1264</v>
      </c>
      <c r="R278" s="529"/>
      <c r="S278" s="506"/>
      <c r="T278" s="506"/>
      <c r="U278" s="384">
        <v>8717332390786</v>
      </c>
    </row>
    <row r="279" spans="1:21" x14ac:dyDescent="0.2">
      <c r="A279" s="311"/>
      <c r="B279" s="525" t="s">
        <v>1936</v>
      </c>
      <c r="C279" s="352" t="s">
        <v>260</v>
      </c>
      <c r="D279" s="381" t="s">
        <v>259</v>
      </c>
      <c r="E279" s="531" t="s">
        <v>1937</v>
      </c>
      <c r="F279" s="403" t="s">
        <v>708</v>
      </c>
      <c r="G279" s="336">
        <v>145.11000000000001</v>
      </c>
      <c r="H279" s="337">
        <v>0.05</v>
      </c>
      <c r="I279" s="336">
        <f t="shared" si="28"/>
        <v>152.36550000000003</v>
      </c>
      <c r="J279" s="338">
        <f t="shared" si="29"/>
        <v>686</v>
      </c>
      <c r="K279" s="354" t="s">
        <v>237</v>
      </c>
      <c r="L279" s="354" t="s">
        <v>3</v>
      </c>
      <c r="M279" s="531" t="s">
        <v>1192</v>
      </c>
      <c r="N279" s="528">
        <v>7326909890</v>
      </c>
      <c r="O279" s="506" t="s">
        <v>693</v>
      </c>
      <c r="P279" s="355">
        <v>2</v>
      </c>
      <c r="Q279" s="355" t="s">
        <v>1550</v>
      </c>
      <c r="R279" s="529"/>
      <c r="S279" s="506"/>
      <c r="T279" s="506"/>
      <c r="U279" s="384">
        <v>8717332390793</v>
      </c>
    </row>
    <row r="280" spans="1:21" x14ac:dyDescent="0.2">
      <c r="A280" s="311"/>
      <c r="B280" s="366" t="s">
        <v>1938</v>
      </c>
      <c r="C280" s="367"/>
      <c r="D280" s="368" t="s">
        <v>1205</v>
      </c>
      <c r="E280" s="367"/>
      <c r="F280" s="369"/>
      <c r="G280" s="370" t="s">
        <v>1205</v>
      </c>
      <c r="H280" s="371"/>
      <c r="I280" s="371"/>
      <c r="J280" s="371"/>
      <c r="K280" s="372"/>
      <c r="L280" s="372"/>
      <c r="M280" s="367" t="s">
        <v>1205</v>
      </c>
      <c r="N280" s="372"/>
      <c r="O280" s="372"/>
      <c r="P280" s="372"/>
      <c r="Q280" s="372" t="s">
        <v>1205</v>
      </c>
      <c r="R280" s="375"/>
      <c r="S280" s="372"/>
      <c r="T280" s="377"/>
      <c r="U280" s="377"/>
    </row>
    <row r="281" spans="1:21" x14ac:dyDescent="0.2">
      <c r="A281" s="311" t="s">
        <v>1939</v>
      </c>
      <c r="B281" s="542" t="s">
        <v>1940</v>
      </c>
      <c r="C281" s="447" t="s">
        <v>1941</v>
      </c>
      <c r="D281" s="543" t="s">
        <v>1942</v>
      </c>
      <c r="E281" s="544" t="s">
        <v>1943</v>
      </c>
      <c r="F281" s="545" t="s">
        <v>708</v>
      </c>
      <c r="G281" s="546">
        <v>2747.3</v>
      </c>
      <c r="H281" s="337">
        <v>0.05</v>
      </c>
      <c r="I281" s="336">
        <f t="shared" ref="I281:I296" si="30">G281*(100%+H281)</f>
        <v>2884.6650000000004</v>
      </c>
      <c r="J281" s="338">
        <f t="shared" si="29"/>
        <v>12981</v>
      </c>
      <c r="K281" s="400" t="s">
        <v>237</v>
      </c>
      <c r="L281" s="400" t="s">
        <v>3</v>
      </c>
      <c r="M281" s="544" t="s">
        <v>1192</v>
      </c>
      <c r="N281" s="547">
        <v>8536501990</v>
      </c>
      <c r="O281" s="548" t="s">
        <v>692</v>
      </c>
      <c r="P281" s="549"/>
      <c r="Q281" s="549" t="s">
        <v>1944</v>
      </c>
      <c r="R281" s="550"/>
      <c r="S281" s="548"/>
      <c r="T281" s="548"/>
      <c r="U281" s="551">
        <v>4060039128997</v>
      </c>
    </row>
    <row r="282" spans="1:21" x14ac:dyDescent="0.2">
      <c r="A282" s="311" t="s">
        <v>1939</v>
      </c>
      <c r="B282" s="542" t="s">
        <v>1945</v>
      </c>
      <c r="C282" s="447" t="s">
        <v>1946</v>
      </c>
      <c r="D282" s="543" t="s">
        <v>1947</v>
      </c>
      <c r="E282" s="544" t="s">
        <v>1948</v>
      </c>
      <c r="F282" s="545" t="s">
        <v>708</v>
      </c>
      <c r="G282" s="546">
        <v>1302.3900000000001</v>
      </c>
      <c r="H282" s="337">
        <v>0.05</v>
      </c>
      <c r="I282" s="336">
        <f t="shared" si="30"/>
        <v>1367.5095000000001</v>
      </c>
      <c r="J282" s="338">
        <f t="shared" si="29"/>
        <v>6154</v>
      </c>
      <c r="K282" s="400" t="s">
        <v>237</v>
      </c>
      <c r="L282" s="400" t="s">
        <v>3</v>
      </c>
      <c r="M282" s="544" t="s">
        <v>1192</v>
      </c>
      <c r="N282" s="547">
        <v>85444993</v>
      </c>
      <c r="O282" s="548" t="s">
        <v>692</v>
      </c>
      <c r="P282" s="549"/>
      <c r="Q282" s="552" t="s">
        <v>1949</v>
      </c>
      <c r="R282" s="550" t="s">
        <v>1950</v>
      </c>
      <c r="S282" s="548"/>
      <c r="T282" s="548"/>
      <c r="U282" s="551">
        <v>4060039133205</v>
      </c>
    </row>
    <row r="283" spans="1:21" x14ac:dyDescent="0.2">
      <c r="A283" s="311" t="s">
        <v>1939</v>
      </c>
      <c r="B283" s="542" t="s">
        <v>1951</v>
      </c>
      <c r="C283" s="447" t="s">
        <v>1952</v>
      </c>
      <c r="D283" s="543" t="s">
        <v>1953</v>
      </c>
      <c r="E283" s="544" t="s">
        <v>1954</v>
      </c>
      <c r="F283" s="545" t="s">
        <v>708</v>
      </c>
      <c r="G283" s="546">
        <v>3258.21</v>
      </c>
      <c r="H283" s="337">
        <v>0.05</v>
      </c>
      <c r="I283" s="336">
        <f t="shared" si="30"/>
        <v>3421.1205</v>
      </c>
      <c r="J283" s="338">
        <f t="shared" si="29"/>
        <v>15395</v>
      </c>
      <c r="K283" s="400" t="s">
        <v>237</v>
      </c>
      <c r="L283" s="400" t="s">
        <v>3</v>
      </c>
      <c r="M283" s="544" t="s">
        <v>1192</v>
      </c>
      <c r="N283" s="547">
        <v>85444993</v>
      </c>
      <c r="O283" s="548" t="s">
        <v>692</v>
      </c>
      <c r="P283" s="549"/>
      <c r="Q283" s="552" t="s">
        <v>1955</v>
      </c>
      <c r="R283" s="550" t="s">
        <v>1956</v>
      </c>
      <c r="S283" s="548"/>
      <c r="T283" s="548"/>
      <c r="U283" s="551">
        <v>4060039133212</v>
      </c>
    </row>
    <row r="284" spans="1:21" x14ac:dyDescent="0.2">
      <c r="A284" s="311" t="s">
        <v>1939</v>
      </c>
      <c r="B284" s="542" t="s">
        <v>1957</v>
      </c>
      <c r="C284" s="447" t="s">
        <v>1958</v>
      </c>
      <c r="D284" s="543" t="s">
        <v>1959</v>
      </c>
      <c r="E284" s="544" t="s">
        <v>1960</v>
      </c>
      <c r="F284" s="545" t="s">
        <v>708</v>
      </c>
      <c r="G284" s="546">
        <v>6491.19</v>
      </c>
      <c r="H284" s="337">
        <v>0.05</v>
      </c>
      <c r="I284" s="336">
        <f t="shared" si="30"/>
        <v>6815.7494999999999</v>
      </c>
      <c r="J284" s="338">
        <f t="shared" si="29"/>
        <v>30671</v>
      </c>
      <c r="K284" s="400" t="s">
        <v>237</v>
      </c>
      <c r="L284" s="400" t="s">
        <v>3</v>
      </c>
      <c r="M284" s="544" t="s">
        <v>1192</v>
      </c>
      <c r="N284" s="547">
        <v>85444993</v>
      </c>
      <c r="O284" s="548" t="s">
        <v>692</v>
      </c>
      <c r="P284" s="549"/>
      <c r="Q284" s="552" t="s">
        <v>1961</v>
      </c>
      <c r="R284" s="550" t="s">
        <v>1962</v>
      </c>
      <c r="S284" s="548"/>
      <c r="T284" s="548"/>
      <c r="U284" s="551">
        <v>4060039133229</v>
      </c>
    </row>
    <row r="285" spans="1:21" x14ac:dyDescent="0.2">
      <c r="A285" s="311" t="s">
        <v>1939</v>
      </c>
      <c r="B285" s="542" t="s">
        <v>1963</v>
      </c>
      <c r="C285" s="447" t="s">
        <v>1964</v>
      </c>
      <c r="D285" s="543" t="s">
        <v>1965</v>
      </c>
      <c r="E285" s="544" t="s">
        <v>1966</v>
      </c>
      <c r="F285" s="545" t="s">
        <v>708</v>
      </c>
      <c r="G285" s="546">
        <v>1638.35</v>
      </c>
      <c r="H285" s="337">
        <v>0.05</v>
      </c>
      <c r="I285" s="336">
        <f t="shared" si="30"/>
        <v>1720.2674999999999</v>
      </c>
      <c r="J285" s="338">
        <f t="shared" si="29"/>
        <v>7741</v>
      </c>
      <c r="K285" s="400" t="s">
        <v>237</v>
      </c>
      <c r="L285" s="400" t="s">
        <v>3</v>
      </c>
      <c r="M285" s="544" t="s">
        <v>1192</v>
      </c>
      <c r="N285" s="547">
        <v>85444993</v>
      </c>
      <c r="O285" s="548" t="s">
        <v>692</v>
      </c>
      <c r="P285" s="549"/>
      <c r="Q285" s="552" t="s">
        <v>1967</v>
      </c>
      <c r="R285" s="550" t="s">
        <v>1950</v>
      </c>
      <c r="S285" s="548"/>
      <c r="T285" s="548"/>
      <c r="U285" s="551">
        <v>4060039154903</v>
      </c>
    </row>
    <row r="286" spans="1:21" x14ac:dyDescent="0.2">
      <c r="A286" s="311" t="s">
        <v>1939</v>
      </c>
      <c r="B286" s="542" t="s">
        <v>1968</v>
      </c>
      <c r="C286" s="447" t="s">
        <v>1969</v>
      </c>
      <c r="D286" s="543" t="s">
        <v>1970</v>
      </c>
      <c r="E286" s="544" t="s">
        <v>1971</v>
      </c>
      <c r="F286" s="545" t="s">
        <v>708</v>
      </c>
      <c r="G286" s="546">
        <v>4044.03</v>
      </c>
      <c r="H286" s="337">
        <v>0.05</v>
      </c>
      <c r="I286" s="336">
        <f t="shared" si="30"/>
        <v>4246.2315000000008</v>
      </c>
      <c r="J286" s="338">
        <f t="shared" si="29"/>
        <v>19108</v>
      </c>
      <c r="K286" s="400" t="s">
        <v>237</v>
      </c>
      <c r="L286" s="400" t="s">
        <v>3</v>
      </c>
      <c r="M286" s="544" t="s">
        <v>1192</v>
      </c>
      <c r="N286" s="547">
        <v>85444993</v>
      </c>
      <c r="O286" s="548" t="s">
        <v>692</v>
      </c>
      <c r="P286" s="549"/>
      <c r="Q286" s="552" t="s">
        <v>1972</v>
      </c>
      <c r="R286" s="550" t="s">
        <v>1956</v>
      </c>
      <c r="S286" s="548"/>
      <c r="T286" s="548"/>
      <c r="U286" s="551">
        <v>4060039154910</v>
      </c>
    </row>
    <row r="287" spans="1:21" x14ac:dyDescent="0.2">
      <c r="A287" s="311" t="s">
        <v>1939</v>
      </c>
      <c r="B287" s="542" t="s">
        <v>1973</v>
      </c>
      <c r="C287" s="447" t="s">
        <v>1974</v>
      </c>
      <c r="D287" s="543" t="s">
        <v>1975</v>
      </c>
      <c r="E287" s="544" t="s">
        <v>1976</v>
      </c>
      <c r="F287" s="545" t="s">
        <v>708</v>
      </c>
      <c r="G287" s="546">
        <v>7880.68</v>
      </c>
      <c r="H287" s="337">
        <v>0.05</v>
      </c>
      <c r="I287" s="336">
        <f t="shared" si="30"/>
        <v>8274.7139999999999</v>
      </c>
      <c r="J287" s="338">
        <f t="shared" si="29"/>
        <v>37236</v>
      </c>
      <c r="K287" s="400" t="s">
        <v>237</v>
      </c>
      <c r="L287" s="400" t="s">
        <v>3</v>
      </c>
      <c r="M287" s="544" t="s">
        <v>1192</v>
      </c>
      <c r="N287" s="547">
        <v>85444993</v>
      </c>
      <c r="O287" s="548" t="s">
        <v>692</v>
      </c>
      <c r="P287" s="549"/>
      <c r="Q287" s="552" t="s">
        <v>1977</v>
      </c>
      <c r="R287" s="550" t="s">
        <v>1962</v>
      </c>
      <c r="S287" s="548"/>
      <c r="T287" s="548"/>
      <c r="U287" s="551">
        <v>4060039154927</v>
      </c>
    </row>
    <row r="288" spans="1:21" x14ac:dyDescent="0.2">
      <c r="A288" s="311" t="s">
        <v>1939</v>
      </c>
      <c r="B288" s="542" t="s">
        <v>1978</v>
      </c>
      <c r="C288" s="447" t="s">
        <v>1979</v>
      </c>
      <c r="D288" s="543" t="s">
        <v>1980</v>
      </c>
      <c r="E288" s="544" t="s">
        <v>1981</v>
      </c>
      <c r="F288" s="545" t="s">
        <v>708</v>
      </c>
      <c r="G288" s="546">
        <v>2623.44</v>
      </c>
      <c r="H288" s="337">
        <v>0.05</v>
      </c>
      <c r="I288" s="336">
        <f t="shared" si="30"/>
        <v>2754.6120000000001</v>
      </c>
      <c r="J288" s="338">
        <f t="shared" si="29"/>
        <v>12396</v>
      </c>
      <c r="K288" s="400" t="s">
        <v>237</v>
      </c>
      <c r="L288" s="400" t="s">
        <v>3</v>
      </c>
      <c r="M288" s="544" t="s">
        <v>1192</v>
      </c>
      <c r="N288" s="547">
        <v>85444993</v>
      </c>
      <c r="O288" s="548" t="s">
        <v>692</v>
      </c>
      <c r="P288" s="549"/>
      <c r="Q288" s="552" t="s">
        <v>1982</v>
      </c>
      <c r="R288" s="550" t="s">
        <v>1950</v>
      </c>
      <c r="S288" s="548"/>
      <c r="T288" s="548"/>
      <c r="U288" s="551">
        <v>4060039154934</v>
      </c>
    </row>
    <row r="289" spans="1:21" x14ac:dyDescent="0.2">
      <c r="A289" s="311" t="s">
        <v>1939</v>
      </c>
      <c r="B289" s="542" t="s">
        <v>1983</v>
      </c>
      <c r="C289" s="447" t="s">
        <v>1984</v>
      </c>
      <c r="D289" s="543" t="s">
        <v>1985</v>
      </c>
      <c r="E289" s="544" t="s">
        <v>1986</v>
      </c>
      <c r="F289" s="545" t="s">
        <v>708</v>
      </c>
      <c r="G289" s="546">
        <v>6416.02</v>
      </c>
      <c r="H289" s="337">
        <v>0.05</v>
      </c>
      <c r="I289" s="336">
        <f t="shared" si="30"/>
        <v>6736.8210000000008</v>
      </c>
      <c r="J289" s="338">
        <f t="shared" si="29"/>
        <v>30316</v>
      </c>
      <c r="K289" s="400" t="s">
        <v>237</v>
      </c>
      <c r="L289" s="400" t="s">
        <v>3</v>
      </c>
      <c r="M289" s="544" t="s">
        <v>1192</v>
      </c>
      <c r="N289" s="547">
        <v>85444993</v>
      </c>
      <c r="O289" s="548" t="s">
        <v>692</v>
      </c>
      <c r="P289" s="549"/>
      <c r="Q289" s="552" t="s">
        <v>1987</v>
      </c>
      <c r="R289" s="550" t="s">
        <v>1956</v>
      </c>
      <c r="S289" s="548"/>
      <c r="T289" s="548"/>
      <c r="U289" s="551">
        <v>4060039154941</v>
      </c>
    </row>
    <row r="290" spans="1:21" x14ac:dyDescent="0.2">
      <c r="A290" s="311" t="s">
        <v>1939</v>
      </c>
      <c r="B290" s="542" t="s">
        <v>1988</v>
      </c>
      <c r="C290" s="447" t="s">
        <v>1989</v>
      </c>
      <c r="D290" s="543" t="s">
        <v>1990</v>
      </c>
      <c r="E290" s="544" t="s">
        <v>1991</v>
      </c>
      <c r="F290" s="545" t="s">
        <v>708</v>
      </c>
      <c r="G290" s="546">
        <v>12546.88</v>
      </c>
      <c r="H290" s="337">
        <v>0.05</v>
      </c>
      <c r="I290" s="336">
        <f t="shared" si="30"/>
        <v>13174.224</v>
      </c>
      <c r="J290" s="338">
        <f t="shared" si="29"/>
        <v>59284</v>
      </c>
      <c r="K290" s="400" t="s">
        <v>237</v>
      </c>
      <c r="L290" s="400" t="s">
        <v>3</v>
      </c>
      <c r="M290" s="544" t="s">
        <v>1192</v>
      </c>
      <c r="N290" s="547">
        <v>85444993</v>
      </c>
      <c r="O290" s="548" t="s">
        <v>692</v>
      </c>
      <c r="P290" s="549"/>
      <c r="Q290" s="552" t="s">
        <v>1992</v>
      </c>
      <c r="R290" s="550" t="s">
        <v>1962</v>
      </c>
      <c r="S290" s="548"/>
      <c r="T290" s="548"/>
      <c r="U290" s="551">
        <v>4060039154958</v>
      </c>
    </row>
    <row r="291" spans="1:21" x14ac:dyDescent="0.2">
      <c r="A291" s="311" t="s">
        <v>1993</v>
      </c>
      <c r="B291" s="542" t="s">
        <v>1994</v>
      </c>
      <c r="C291" s="447" t="s">
        <v>1995</v>
      </c>
      <c r="D291" s="543" t="s">
        <v>1996</v>
      </c>
      <c r="E291" s="544" t="s">
        <v>1997</v>
      </c>
      <c r="F291" s="545" t="s">
        <v>708</v>
      </c>
      <c r="G291" s="546">
        <v>346.75</v>
      </c>
      <c r="H291" s="337">
        <v>0.05</v>
      </c>
      <c r="I291" s="336">
        <f t="shared" si="30"/>
        <v>364.08750000000003</v>
      </c>
      <c r="J291" s="338">
        <f t="shared" si="29"/>
        <v>1638</v>
      </c>
      <c r="K291" s="400" t="s">
        <v>237</v>
      </c>
      <c r="L291" s="400" t="s">
        <v>3</v>
      </c>
      <c r="M291" s="544" t="s">
        <v>1192</v>
      </c>
      <c r="N291" s="547">
        <v>85319000</v>
      </c>
      <c r="O291" s="548" t="s">
        <v>692</v>
      </c>
      <c r="P291" s="549"/>
      <c r="Q291" s="552" t="s">
        <v>1998</v>
      </c>
      <c r="R291" s="550"/>
      <c r="S291" s="548"/>
      <c r="T291" s="548"/>
      <c r="U291" s="551">
        <v>4060039133236</v>
      </c>
    </row>
    <row r="292" spans="1:21" x14ac:dyDescent="0.2">
      <c r="A292" s="311" t="s">
        <v>1939</v>
      </c>
      <c r="B292" s="542" t="s">
        <v>1999</v>
      </c>
      <c r="C292" s="447" t="s">
        <v>2000</v>
      </c>
      <c r="D292" s="543" t="s">
        <v>2001</v>
      </c>
      <c r="E292" s="544" t="s">
        <v>2002</v>
      </c>
      <c r="F292" s="545" t="s">
        <v>708</v>
      </c>
      <c r="G292" s="546">
        <v>266.73</v>
      </c>
      <c r="H292" s="337">
        <v>0.05</v>
      </c>
      <c r="I292" s="336">
        <f t="shared" si="30"/>
        <v>280.06650000000002</v>
      </c>
      <c r="J292" s="338">
        <f t="shared" si="29"/>
        <v>1260</v>
      </c>
      <c r="K292" s="400" t="s">
        <v>237</v>
      </c>
      <c r="L292" s="400" t="s">
        <v>3</v>
      </c>
      <c r="M292" s="544" t="s">
        <v>1192</v>
      </c>
      <c r="N292" s="547">
        <v>85319000</v>
      </c>
      <c r="O292" s="548" t="s">
        <v>692</v>
      </c>
      <c r="P292" s="549"/>
      <c r="Q292" s="552" t="s">
        <v>2003</v>
      </c>
      <c r="R292" s="550"/>
      <c r="S292" s="548"/>
      <c r="T292" s="548"/>
      <c r="U292" s="551">
        <v>4060039133243</v>
      </c>
    </row>
    <row r="293" spans="1:21" x14ac:dyDescent="0.2">
      <c r="A293" s="311" t="s">
        <v>1939</v>
      </c>
      <c r="B293" s="542" t="s">
        <v>2004</v>
      </c>
      <c r="C293" s="447" t="s">
        <v>2005</v>
      </c>
      <c r="D293" s="543" t="s">
        <v>2006</v>
      </c>
      <c r="E293" s="544" t="s">
        <v>2007</v>
      </c>
      <c r="F293" s="545" t="s">
        <v>708</v>
      </c>
      <c r="G293" s="546">
        <v>216.34</v>
      </c>
      <c r="H293" s="337">
        <v>0.05</v>
      </c>
      <c r="I293" s="336">
        <f t="shared" si="30"/>
        <v>227.15700000000001</v>
      </c>
      <c r="J293" s="338">
        <f t="shared" si="29"/>
        <v>1022</v>
      </c>
      <c r="K293" s="400" t="s">
        <v>237</v>
      </c>
      <c r="L293" s="400" t="s">
        <v>3</v>
      </c>
      <c r="M293" s="544" t="s">
        <v>1192</v>
      </c>
      <c r="N293" s="547">
        <v>85319000</v>
      </c>
      <c r="O293" s="548" t="s">
        <v>692</v>
      </c>
      <c r="P293" s="549"/>
      <c r="Q293" s="552" t="s">
        <v>2008</v>
      </c>
      <c r="R293" s="550"/>
      <c r="S293" s="548"/>
      <c r="T293" s="548"/>
      <c r="U293" s="551">
        <v>4060039147196</v>
      </c>
    </row>
    <row r="294" spans="1:21" x14ac:dyDescent="0.2">
      <c r="A294" s="311" t="s">
        <v>1939</v>
      </c>
      <c r="B294" s="542" t="s">
        <v>2009</v>
      </c>
      <c r="C294" s="447" t="s">
        <v>2010</v>
      </c>
      <c r="D294" s="543" t="s">
        <v>2011</v>
      </c>
      <c r="E294" s="544" t="s">
        <v>2012</v>
      </c>
      <c r="F294" s="545" t="s">
        <v>708</v>
      </c>
      <c r="G294" s="546">
        <v>110.56</v>
      </c>
      <c r="H294" s="337">
        <v>0.05</v>
      </c>
      <c r="I294" s="336">
        <f t="shared" si="30"/>
        <v>116.08800000000001</v>
      </c>
      <c r="J294" s="338">
        <f t="shared" si="29"/>
        <v>522</v>
      </c>
      <c r="K294" s="400" t="s">
        <v>237</v>
      </c>
      <c r="L294" s="400" t="s">
        <v>3</v>
      </c>
      <c r="M294" s="544" t="s">
        <v>1192</v>
      </c>
      <c r="N294" s="547">
        <v>85319000</v>
      </c>
      <c r="O294" s="548" t="s">
        <v>692</v>
      </c>
      <c r="P294" s="549"/>
      <c r="Q294" s="552" t="s">
        <v>2013</v>
      </c>
      <c r="R294" s="550"/>
      <c r="S294" s="548"/>
      <c r="T294" s="548"/>
      <c r="U294" s="551">
        <v>4060039147202</v>
      </c>
    </row>
    <row r="295" spans="1:21" x14ac:dyDescent="0.2">
      <c r="A295" s="311" t="s">
        <v>1939</v>
      </c>
      <c r="B295" s="542" t="s">
        <v>2014</v>
      </c>
      <c r="C295" s="447" t="s">
        <v>2015</v>
      </c>
      <c r="D295" s="543" t="s">
        <v>2016</v>
      </c>
      <c r="E295" s="544" t="s">
        <v>2017</v>
      </c>
      <c r="F295" s="545" t="s">
        <v>708</v>
      </c>
      <c r="G295" s="546">
        <v>254.47</v>
      </c>
      <c r="H295" s="337">
        <v>0.05</v>
      </c>
      <c r="I295" s="336">
        <f t="shared" si="30"/>
        <v>267.19350000000003</v>
      </c>
      <c r="J295" s="338">
        <f t="shared" si="29"/>
        <v>1202</v>
      </c>
      <c r="K295" s="400" t="s">
        <v>237</v>
      </c>
      <c r="L295" s="400" t="s">
        <v>3</v>
      </c>
      <c r="M295" s="544" t="s">
        <v>1192</v>
      </c>
      <c r="N295" s="547">
        <v>73261990</v>
      </c>
      <c r="O295" s="548" t="s">
        <v>692</v>
      </c>
      <c r="P295" s="549"/>
      <c r="Q295" s="552" t="s">
        <v>2018</v>
      </c>
      <c r="R295" s="550"/>
      <c r="S295" s="548"/>
      <c r="T295" s="548"/>
      <c r="U295" s="551">
        <v>4060039133267</v>
      </c>
    </row>
    <row r="296" spans="1:21" x14ac:dyDescent="0.2">
      <c r="A296" s="311" t="s">
        <v>1939</v>
      </c>
      <c r="B296" s="542" t="s">
        <v>2019</v>
      </c>
      <c r="C296" s="447" t="s">
        <v>2020</v>
      </c>
      <c r="D296" s="543" t="s">
        <v>2021</v>
      </c>
      <c r="E296" s="544" t="s">
        <v>2022</v>
      </c>
      <c r="F296" s="545" t="s">
        <v>708</v>
      </c>
      <c r="G296" s="546">
        <v>66.680000000000007</v>
      </c>
      <c r="H296" s="337">
        <v>0.05</v>
      </c>
      <c r="I296" s="336">
        <f t="shared" si="30"/>
        <v>70.01400000000001</v>
      </c>
      <c r="J296" s="338">
        <f t="shared" si="29"/>
        <v>315</v>
      </c>
      <c r="K296" s="400" t="s">
        <v>237</v>
      </c>
      <c r="L296" s="400" t="s">
        <v>3</v>
      </c>
      <c r="M296" s="544" t="s">
        <v>1192</v>
      </c>
      <c r="N296" s="547">
        <v>39259010</v>
      </c>
      <c r="O296" s="548" t="s">
        <v>692</v>
      </c>
      <c r="P296" s="549"/>
      <c r="Q296" s="552" t="s">
        <v>2023</v>
      </c>
      <c r="R296" s="550"/>
      <c r="S296" s="548"/>
      <c r="T296" s="548"/>
      <c r="U296" s="551">
        <v>4060039133250</v>
      </c>
    </row>
    <row r="297" spans="1:21" x14ac:dyDescent="0.2">
      <c r="A297" s="311"/>
      <c r="B297" s="366" t="s">
        <v>2024</v>
      </c>
      <c r="C297" s="367"/>
      <c r="D297" s="368" t="s">
        <v>1205</v>
      </c>
      <c r="E297" s="367"/>
      <c r="F297" s="369"/>
      <c r="G297" s="370" t="s">
        <v>1205</v>
      </c>
      <c r="H297" s="371"/>
      <c r="I297" s="371"/>
      <c r="J297" s="371"/>
      <c r="K297" s="372"/>
      <c r="L297" s="372"/>
      <c r="M297" s="367" t="s">
        <v>1205</v>
      </c>
      <c r="N297" s="372"/>
      <c r="O297" s="372"/>
      <c r="P297" s="372"/>
      <c r="Q297" s="372" t="s">
        <v>1205</v>
      </c>
      <c r="R297" s="375"/>
      <c r="S297" s="376"/>
      <c r="T297" s="377"/>
      <c r="U297" s="384"/>
    </row>
    <row r="298" spans="1:21" x14ac:dyDescent="0.2">
      <c r="A298" s="311"/>
      <c r="B298" s="349" t="s">
        <v>2025</v>
      </c>
      <c r="C298" s="350" t="s">
        <v>151</v>
      </c>
      <c r="D298" s="351" t="s">
        <v>150</v>
      </c>
      <c r="E298" s="352" t="s">
        <v>2026</v>
      </c>
      <c r="F298" s="353" t="s">
        <v>708</v>
      </c>
      <c r="G298" s="336">
        <v>190.88</v>
      </c>
      <c r="H298" s="337">
        <v>0.05</v>
      </c>
      <c r="I298" s="336">
        <f t="shared" ref="I298:I304" si="31">G298*(100%+H298)</f>
        <v>200.42400000000001</v>
      </c>
      <c r="J298" s="338">
        <f t="shared" si="29"/>
        <v>902</v>
      </c>
      <c r="K298" s="354" t="s">
        <v>237</v>
      </c>
      <c r="L298" s="354" t="s">
        <v>3</v>
      </c>
      <c r="M298" s="352" t="s">
        <v>1192</v>
      </c>
      <c r="N298" s="355">
        <v>8536909599</v>
      </c>
      <c r="O298" s="354" t="s">
        <v>646</v>
      </c>
      <c r="P298" s="355">
        <v>96</v>
      </c>
      <c r="Q298" s="355" t="s">
        <v>2027</v>
      </c>
      <c r="R298" s="517"/>
      <c r="S298" s="354"/>
      <c r="T298" s="506"/>
      <c r="U298" s="384">
        <v>8717332264193</v>
      </c>
    </row>
    <row r="299" spans="1:21" x14ac:dyDescent="0.2">
      <c r="A299" s="348"/>
      <c r="B299" s="349" t="s">
        <v>2028</v>
      </c>
      <c r="C299" s="415" t="s">
        <v>180</v>
      </c>
      <c r="D299" s="351" t="s">
        <v>644</v>
      </c>
      <c r="E299" s="352" t="s">
        <v>2029</v>
      </c>
      <c r="F299" s="353" t="s">
        <v>708</v>
      </c>
      <c r="G299" s="336">
        <v>95.5</v>
      </c>
      <c r="H299" s="337">
        <v>0.05</v>
      </c>
      <c r="I299" s="336">
        <f t="shared" si="31"/>
        <v>100.27500000000001</v>
      </c>
      <c r="J299" s="338">
        <f t="shared" si="29"/>
        <v>451</v>
      </c>
      <c r="K299" s="354" t="s">
        <v>237</v>
      </c>
      <c r="L299" s="354" t="s">
        <v>3</v>
      </c>
      <c r="M299" s="352" t="s">
        <v>855</v>
      </c>
      <c r="N299" s="355">
        <v>8531103000</v>
      </c>
      <c r="O299" s="354" t="s">
        <v>645</v>
      </c>
      <c r="P299" s="355" t="s">
        <v>2030</v>
      </c>
      <c r="Q299" s="355" t="s">
        <v>1495</v>
      </c>
      <c r="R299" s="493"/>
      <c r="S299" s="492" t="s">
        <v>1161</v>
      </c>
      <c r="T299" s="494"/>
      <c r="U299" s="384">
        <v>8717332974498</v>
      </c>
    </row>
    <row r="300" spans="1:21" x14ac:dyDescent="0.2">
      <c r="A300" s="348"/>
      <c r="B300" s="415" t="s">
        <v>2031</v>
      </c>
      <c r="C300" s="415" t="s">
        <v>155</v>
      </c>
      <c r="D300" s="351" t="s">
        <v>154</v>
      </c>
      <c r="E300" s="352" t="s">
        <v>2032</v>
      </c>
      <c r="F300" s="353" t="s">
        <v>708</v>
      </c>
      <c r="G300" s="336">
        <v>19.690000000000001</v>
      </c>
      <c r="H300" s="337">
        <v>0.05</v>
      </c>
      <c r="I300" s="336">
        <f t="shared" si="31"/>
        <v>20.674500000000002</v>
      </c>
      <c r="J300" s="338">
        <f t="shared" si="29"/>
        <v>93</v>
      </c>
      <c r="K300" s="354" t="s">
        <v>237</v>
      </c>
      <c r="L300" s="354" t="s">
        <v>3</v>
      </c>
      <c r="M300" s="352" t="s">
        <v>1192</v>
      </c>
      <c r="N300" s="355">
        <v>7608208990</v>
      </c>
      <c r="O300" s="354" t="s">
        <v>646</v>
      </c>
      <c r="P300" s="355">
        <v>20</v>
      </c>
      <c r="Q300" s="355" t="s">
        <v>1599</v>
      </c>
      <c r="R300" s="517"/>
      <c r="S300" s="354"/>
      <c r="T300" s="506"/>
      <c r="U300" s="384">
        <v>8717332288274</v>
      </c>
    </row>
    <row r="301" spans="1:21" x14ac:dyDescent="0.2">
      <c r="A301" s="348"/>
      <c r="B301" s="415" t="s">
        <v>2033</v>
      </c>
      <c r="C301" s="415" t="s">
        <v>158</v>
      </c>
      <c r="D301" s="351" t="s">
        <v>157</v>
      </c>
      <c r="E301" s="352" t="s">
        <v>2034</v>
      </c>
      <c r="F301" s="353" t="s">
        <v>708</v>
      </c>
      <c r="G301" s="336">
        <v>38.22</v>
      </c>
      <c r="H301" s="337">
        <v>0.05</v>
      </c>
      <c r="I301" s="336">
        <f t="shared" si="31"/>
        <v>40.131</v>
      </c>
      <c r="J301" s="338">
        <f t="shared" si="29"/>
        <v>181</v>
      </c>
      <c r="K301" s="354" t="s">
        <v>237</v>
      </c>
      <c r="L301" s="354" t="s">
        <v>3</v>
      </c>
      <c r="M301" s="352" t="s">
        <v>1192</v>
      </c>
      <c r="N301" s="355">
        <v>7608208990</v>
      </c>
      <c r="O301" s="354" t="s">
        <v>646</v>
      </c>
      <c r="P301" s="355">
        <v>30</v>
      </c>
      <c r="Q301" s="355" t="s">
        <v>1539</v>
      </c>
      <c r="R301" s="517"/>
      <c r="S301" s="354"/>
      <c r="T301" s="506"/>
      <c r="U301" s="384">
        <v>8717332288458</v>
      </c>
    </row>
    <row r="302" spans="1:21" x14ac:dyDescent="0.2">
      <c r="A302" s="348"/>
      <c r="B302" s="415" t="s">
        <v>2035</v>
      </c>
      <c r="C302" s="415" t="s">
        <v>161</v>
      </c>
      <c r="D302" s="351" t="s">
        <v>160</v>
      </c>
      <c r="E302" s="352" t="s">
        <v>2036</v>
      </c>
      <c r="F302" s="353" t="s">
        <v>708</v>
      </c>
      <c r="G302" s="336">
        <v>63.71</v>
      </c>
      <c r="H302" s="337">
        <v>0.05</v>
      </c>
      <c r="I302" s="336">
        <f t="shared" si="31"/>
        <v>66.895499999999998</v>
      </c>
      <c r="J302" s="338">
        <f t="shared" si="29"/>
        <v>301</v>
      </c>
      <c r="K302" s="354" t="s">
        <v>237</v>
      </c>
      <c r="L302" s="354" t="s">
        <v>3</v>
      </c>
      <c r="M302" s="352" t="s">
        <v>1192</v>
      </c>
      <c r="N302" s="355">
        <v>7608208990</v>
      </c>
      <c r="O302" s="354" t="s">
        <v>646</v>
      </c>
      <c r="P302" s="355">
        <v>100</v>
      </c>
      <c r="Q302" s="355" t="s">
        <v>1581</v>
      </c>
      <c r="R302" s="517"/>
      <c r="S302" s="354"/>
      <c r="T302" s="506"/>
      <c r="U302" s="384">
        <v>8717332288465</v>
      </c>
    </row>
    <row r="303" spans="1:21" x14ac:dyDescent="0.2">
      <c r="A303" s="311"/>
      <c r="B303" s="349" t="s">
        <v>2037</v>
      </c>
      <c r="C303" s="415" t="s">
        <v>164</v>
      </c>
      <c r="D303" s="351" t="s">
        <v>163</v>
      </c>
      <c r="E303" s="352" t="s">
        <v>2038</v>
      </c>
      <c r="F303" s="353" t="s">
        <v>708</v>
      </c>
      <c r="G303" s="336">
        <v>46.33</v>
      </c>
      <c r="H303" s="337">
        <v>0.05</v>
      </c>
      <c r="I303" s="336">
        <f t="shared" si="31"/>
        <v>48.646500000000003</v>
      </c>
      <c r="J303" s="338">
        <f t="shared" si="29"/>
        <v>219</v>
      </c>
      <c r="K303" s="354" t="s">
        <v>237</v>
      </c>
      <c r="L303" s="354" t="s">
        <v>3</v>
      </c>
      <c r="M303" s="352" t="s">
        <v>1192</v>
      </c>
      <c r="N303" s="355">
        <v>8421999099</v>
      </c>
      <c r="O303" s="354" t="s">
        <v>646</v>
      </c>
      <c r="P303" s="355">
        <v>5</v>
      </c>
      <c r="Q303" s="355" t="s">
        <v>1803</v>
      </c>
      <c r="R303" s="517"/>
      <c r="S303" s="354"/>
      <c r="T303" s="506"/>
      <c r="U303" s="384">
        <v>782695089828</v>
      </c>
    </row>
    <row r="304" spans="1:21" x14ac:dyDescent="0.2">
      <c r="A304" s="311"/>
      <c r="B304" s="349" t="s">
        <v>2039</v>
      </c>
      <c r="C304" s="349" t="s">
        <v>167</v>
      </c>
      <c r="D304" s="351" t="s">
        <v>166</v>
      </c>
      <c r="E304" s="352" t="s">
        <v>2040</v>
      </c>
      <c r="F304" s="353" t="s">
        <v>708</v>
      </c>
      <c r="G304" s="336">
        <v>41.76</v>
      </c>
      <c r="H304" s="337">
        <v>0.05</v>
      </c>
      <c r="I304" s="336">
        <f t="shared" si="31"/>
        <v>43.847999999999999</v>
      </c>
      <c r="J304" s="338">
        <f t="shared" si="29"/>
        <v>197</v>
      </c>
      <c r="K304" s="354" t="s">
        <v>237</v>
      </c>
      <c r="L304" s="354" t="s">
        <v>3</v>
      </c>
      <c r="M304" s="352" t="s">
        <v>1192</v>
      </c>
      <c r="N304" s="355">
        <v>85371099</v>
      </c>
      <c r="O304" s="354" t="s">
        <v>646</v>
      </c>
      <c r="P304" s="355">
        <v>5</v>
      </c>
      <c r="Q304" s="355" t="s">
        <v>1907</v>
      </c>
      <c r="R304" s="517"/>
      <c r="S304" s="354"/>
      <c r="T304" s="506"/>
      <c r="U304" s="384">
        <v>800549091183</v>
      </c>
    </row>
    <row r="305" spans="1:21" x14ac:dyDescent="0.2">
      <c r="A305" s="311"/>
      <c r="B305" s="366" t="s">
        <v>2041</v>
      </c>
      <c r="C305" s="367"/>
      <c r="D305" s="368" t="s">
        <v>1205</v>
      </c>
      <c r="E305" s="367"/>
      <c r="F305" s="369"/>
      <c r="G305" s="370" t="s">
        <v>1205</v>
      </c>
      <c r="H305" s="371"/>
      <c r="I305" s="371"/>
      <c r="J305" s="371"/>
      <c r="K305" s="372"/>
      <c r="L305" s="372"/>
      <c r="M305" s="367" t="s">
        <v>1205</v>
      </c>
      <c r="N305" s="372"/>
      <c r="O305" s="372"/>
      <c r="P305" s="372"/>
      <c r="Q305" s="372" t="s">
        <v>1205</v>
      </c>
      <c r="R305" s="375"/>
      <c r="S305" s="372"/>
      <c r="T305" s="377"/>
      <c r="U305" s="384"/>
    </row>
    <row r="306" spans="1:21" x14ac:dyDescent="0.2">
      <c r="A306" s="311"/>
      <c r="B306" s="525" t="s">
        <v>2042</v>
      </c>
      <c r="C306" s="352" t="s">
        <v>699</v>
      </c>
      <c r="D306" s="381" t="s">
        <v>262</v>
      </c>
      <c r="E306" s="531" t="s">
        <v>2043</v>
      </c>
      <c r="F306" s="403" t="s">
        <v>708</v>
      </c>
      <c r="G306" s="336">
        <v>3668.85</v>
      </c>
      <c r="H306" s="337">
        <v>0.05</v>
      </c>
      <c r="I306" s="336">
        <f>G306*(100%+H306)</f>
        <v>3852.2925</v>
      </c>
      <c r="J306" s="338">
        <f t="shared" si="29"/>
        <v>17335</v>
      </c>
      <c r="K306" s="354" t="s">
        <v>237</v>
      </c>
      <c r="L306" s="354" t="s">
        <v>3</v>
      </c>
      <c r="M306" s="531" t="s">
        <v>1192</v>
      </c>
      <c r="N306" s="528">
        <v>8536501999</v>
      </c>
      <c r="O306" s="506" t="s">
        <v>692</v>
      </c>
      <c r="P306" s="355">
        <v>6</v>
      </c>
      <c r="Q306" s="355" t="s">
        <v>2044</v>
      </c>
      <c r="R306" s="529"/>
      <c r="S306" s="506" t="s">
        <v>1161</v>
      </c>
      <c r="T306" s="360"/>
      <c r="U306" s="384">
        <v>8717332906345</v>
      </c>
    </row>
    <row r="307" spans="1:21" x14ac:dyDescent="0.2">
      <c r="A307" s="311"/>
      <c r="B307" s="525" t="s">
        <v>2045</v>
      </c>
      <c r="C307" s="352" t="s">
        <v>700</v>
      </c>
      <c r="D307" s="381" t="s">
        <v>264</v>
      </c>
      <c r="E307" s="531" t="s">
        <v>2046</v>
      </c>
      <c r="F307" s="403" t="s">
        <v>708</v>
      </c>
      <c r="G307" s="336">
        <v>239.82</v>
      </c>
      <c r="H307" s="337">
        <v>0.05</v>
      </c>
      <c r="I307" s="336">
        <f>G307*(100%+H307)</f>
        <v>251.81100000000001</v>
      </c>
      <c r="J307" s="338">
        <f t="shared" si="29"/>
        <v>1133</v>
      </c>
      <c r="K307" s="354" t="s">
        <v>237</v>
      </c>
      <c r="L307" s="354" t="s">
        <v>3</v>
      </c>
      <c r="M307" s="531" t="s">
        <v>1192</v>
      </c>
      <c r="N307" s="528">
        <v>8536501999</v>
      </c>
      <c r="O307" s="506" t="s">
        <v>692</v>
      </c>
      <c r="P307" s="355">
        <v>3</v>
      </c>
      <c r="Q307" s="355" t="s">
        <v>2047</v>
      </c>
      <c r="R307" s="529"/>
      <c r="S307" s="506" t="s">
        <v>1161</v>
      </c>
      <c r="T307" s="360"/>
      <c r="U307" s="384">
        <v>8717332906376</v>
      </c>
    </row>
    <row r="308" spans="1:21" x14ac:dyDescent="0.2">
      <c r="A308" s="311"/>
      <c r="B308" s="525" t="s">
        <v>2048</v>
      </c>
      <c r="C308" s="352" t="s">
        <v>701</v>
      </c>
      <c r="D308" s="381" t="s">
        <v>266</v>
      </c>
      <c r="E308" s="531" t="s">
        <v>2049</v>
      </c>
      <c r="F308" s="403" t="s">
        <v>708</v>
      </c>
      <c r="G308" s="336">
        <v>5548.15</v>
      </c>
      <c r="H308" s="337">
        <v>0.05</v>
      </c>
      <c r="I308" s="336">
        <f>G308*(100%+H308)</f>
        <v>5825.5574999999999</v>
      </c>
      <c r="J308" s="338">
        <f t="shared" si="29"/>
        <v>26215</v>
      </c>
      <c r="K308" s="354" t="s">
        <v>237</v>
      </c>
      <c r="L308" s="354" t="s">
        <v>237</v>
      </c>
      <c r="M308" s="531" t="s">
        <v>1192</v>
      </c>
      <c r="N308" s="528">
        <v>8531109590</v>
      </c>
      <c r="O308" s="506" t="s">
        <v>692</v>
      </c>
      <c r="P308" s="355">
        <v>0</v>
      </c>
      <c r="Q308" s="355" t="s">
        <v>2050</v>
      </c>
      <c r="R308" s="529"/>
      <c r="S308" s="506" t="s">
        <v>1161</v>
      </c>
      <c r="T308" s="360"/>
      <c r="U308" s="384">
        <v>8717332906383</v>
      </c>
    </row>
    <row r="309" spans="1:21" x14ac:dyDescent="0.2">
      <c r="A309" s="348"/>
      <c r="B309" s="366" t="s">
        <v>2051</v>
      </c>
      <c r="C309" s="367"/>
      <c r="D309" s="368" t="s">
        <v>1205</v>
      </c>
      <c r="E309" s="367"/>
      <c r="F309" s="369"/>
      <c r="G309" s="370" t="s">
        <v>1205</v>
      </c>
      <c r="H309" s="371"/>
      <c r="I309" s="371"/>
      <c r="J309" s="371"/>
      <c r="K309" s="372"/>
      <c r="L309" s="372"/>
      <c r="M309" s="367" t="s">
        <v>1205</v>
      </c>
      <c r="N309" s="372"/>
      <c r="O309" s="372"/>
      <c r="P309" s="372"/>
      <c r="Q309" s="372" t="s">
        <v>1205</v>
      </c>
      <c r="R309" s="375"/>
      <c r="S309" s="376"/>
      <c r="T309" s="377"/>
      <c r="U309" s="384"/>
    </row>
    <row r="310" spans="1:21" x14ac:dyDescent="0.2">
      <c r="A310" s="311"/>
      <c r="B310" s="349" t="s">
        <v>2052</v>
      </c>
      <c r="C310" s="350" t="s">
        <v>277</v>
      </c>
      <c r="D310" s="351" t="s">
        <v>276</v>
      </c>
      <c r="E310" s="352" t="s">
        <v>2053</v>
      </c>
      <c r="F310" s="353" t="s">
        <v>708</v>
      </c>
      <c r="G310" s="382">
        <v>54.08</v>
      </c>
      <c r="H310" s="337">
        <v>0.05</v>
      </c>
      <c r="I310" s="336">
        <f t="shared" ref="I310:I328" si="32">G310*(100%+H310)</f>
        <v>56.783999999999999</v>
      </c>
      <c r="J310" s="338">
        <f t="shared" si="29"/>
        <v>256</v>
      </c>
      <c r="K310" s="354" t="s">
        <v>237</v>
      </c>
      <c r="L310" s="355">
        <v>1</v>
      </c>
      <c r="M310" s="352" t="s">
        <v>1192</v>
      </c>
      <c r="N310" s="355">
        <v>8536501999</v>
      </c>
      <c r="O310" s="354" t="s">
        <v>646</v>
      </c>
      <c r="P310" s="355">
        <v>384</v>
      </c>
      <c r="Q310" s="355" t="s">
        <v>2054</v>
      </c>
      <c r="R310" s="517"/>
      <c r="S310" s="354" t="s">
        <v>1161</v>
      </c>
      <c r="T310" s="506"/>
      <c r="U310" s="384">
        <v>8717332250127</v>
      </c>
    </row>
    <row r="311" spans="1:21" x14ac:dyDescent="0.2">
      <c r="A311" s="311"/>
      <c r="B311" s="349" t="s">
        <v>2055</v>
      </c>
      <c r="C311" s="350" t="s">
        <v>280</v>
      </c>
      <c r="D311" s="351" t="s">
        <v>279</v>
      </c>
      <c r="E311" s="352" t="s">
        <v>2056</v>
      </c>
      <c r="F311" s="353" t="s">
        <v>708</v>
      </c>
      <c r="G311" s="382">
        <v>135.16999999999999</v>
      </c>
      <c r="H311" s="337">
        <v>0.05</v>
      </c>
      <c r="I311" s="336">
        <f t="shared" si="32"/>
        <v>141.92849999999999</v>
      </c>
      <c r="J311" s="338">
        <f t="shared" si="29"/>
        <v>639</v>
      </c>
      <c r="K311" s="354" t="s">
        <v>237</v>
      </c>
      <c r="L311" s="355">
        <v>1</v>
      </c>
      <c r="M311" s="352" t="s">
        <v>1192</v>
      </c>
      <c r="N311" s="355">
        <v>8536501999</v>
      </c>
      <c r="O311" s="354" t="s">
        <v>646</v>
      </c>
      <c r="P311" s="355">
        <v>96</v>
      </c>
      <c r="Q311" s="355" t="s">
        <v>2057</v>
      </c>
      <c r="R311" s="517"/>
      <c r="S311" s="354" t="s">
        <v>1161</v>
      </c>
      <c r="T311" s="506"/>
      <c r="U311" s="384">
        <v>8717332250134</v>
      </c>
    </row>
    <row r="312" spans="1:21" x14ac:dyDescent="0.2">
      <c r="A312" s="311"/>
      <c r="B312" s="349" t="s">
        <v>2058</v>
      </c>
      <c r="C312" s="350" t="s">
        <v>2059</v>
      </c>
      <c r="D312" s="351" t="s">
        <v>2060</v>
      </c>
      <c r="E312" s="352" t="s">
        <v>2061</v>
      </c>
      <c r="F312" s="353" t="s">
        <v>708</v>
      </c>
      <c r="G312" s="382">
        <v>54.08</v>
      </c>
      <c r="H312" s="337">
        <v>0.05</v>
      </c>
      <c r="I312" s="336">
        <f t="shared" si="32"/>
        <v>56.783999999999999</v>
      </c>
      <c r="J312" s="338">
        <f t="shared" si="29"/>
        <v>256</v>
      </c>
      <c r="K312" s="354" t="s">
        <v>237</v>
      </c>
      <c r="L312" s="355">
        <v>1</v>
      </c>
      <c r="M312" s="352" t="s">
        <v>1192</v>
      </c>
      <c r="N312" s="355">
        <v>8536501999</v>
      </c>
      <c r="O312" s="354" t="s">
        <v>646</v>
      </c>
      <c r="P312" s="355">
        <v>48</v>
      </c>
      <c r="Q312" s="355" t="s">
        <v>2062</v>
      </c>
      <c r="R312" s="517"/>
      <c r="S312" s="354" t="s">
        <v>1161</v>
      </c>
      <c r="T312" s="506"/>
      <c r="U312" s="384">
        <v>8717332250141</v>
      </c>
    </row>
    <row r="313" spans="1:21" x14ac:dyDescent="0.2">
      <c r="A313" s="311"/>
      <c r="B313" s="349" t="s">
        <v>2063</v>
      </c>
      <c r="C313" s="350" t="s">
        <v>2064</v>
      </c>
      <c r="D313" s="351" t="s">
        <v>2065</v>
      </c>
      <c r="E313" s="352" t="s">
        <v>2066</v>
      </c>
      <c r="F313" s="353" t="s">
        <v>708</v>
      </c>
      <c r="G313" s="382">
        <v>135.16999999999999</v>
      </c>
      <c r="H313" s="337">
        <v>0.05</v>
      </c>
      <c r="I313" s="336">
        <f t="shared" si="32"/>
        <v>141.92849999999999</v>
      </c>
      <c r="J313" s="338">
        <f t="shared" si="29"/>
        <v>639</v>
      </c>
      <c r="K313" s="354" t="s">
        <v>237</v>
      </c>
      <c r="L313" s="354" t="s">
        <v>3</v>
      </c>
      <c r="M313" s="352" t="s">
        <v>1192</v>
      </c>
      <c r="N313" s="355">
        <v>8531900000</v>
      </c>
      <c r="O313" s="354" t="s">
        <v>646</v>
      </c>
      <c r="P313" s="355">
        <v>15</v>
      </c>
      <c r="Q313" s="355" t="s">
        <v>2067</v>
      </c>
      <c r="R313" s="517"/>
      <c r="S313" s="354" t="s">
        <v>1161</v>
      </c>
      <c r="T313" s="506"/>
      <c r="U313" s="384">
        <v>8717332250158</v>
      </c>
    </row>
    <row r="314" spans="1:21" x14ac:dyDescent="0.2">
      <c r="A314" s="311"/>
      <c r="B314" s="349" t="s">
        <v>2068</v>
      </c>
      <c r="C314" s="350" t="s">
        <v>2069</v>
      </c>
      <c r="D314" s="351" t="s">
        <v>2070</v>
      </c>
      <c r="E314" s="352" t="s">
        <v>2071</v>
      </c>
      <c r="F314" s="353" t="s">
        <v>708</v>
      </c>
      <c r="G314" s="382">
        <v>54.08</v>
      </c>
      <c r="H314" s="337">
        <v>0.05</v>
      </c>
      <c r="I314" s="336">
        <f t="shared" si="32"/>
        <v>56.783999999999999</v>
      </c>
      <c r="J314" s="338">
        <f t="shared" si="29"/>
        <v>256</v>
      </c>
      <c r="K314" s="354" t="s">
        <v>237</v>
      </c>
      <c r="L314" s="354" t="s">
        <v>3</v>
      </c>
      <c r="M314" s="352" t="s">
        <v>1192</v>
      </c>
      <c r="N314" s="355">
        <v>8531900000</v>
      </c>
      <c r="O314" s="354" t="s">
        <v>646</v>
      </c>
      <c r="P314" s="355">
        <v>15</v>
      </c>
      <c r="Q314" s="355" t="s">
        <v>2072</v>
      </c>
      <c r="R314" s="517"/>
      <c r="S314" s="354" t="s">
        <v>1161</v>
      </c>
      <c r="T314" s="506"/>
      <c r="U314" s="384">
        <v>8717332250165</v>
      </c>
    </row>
    <row r="315" spans="1:21" x14ac:dyDescent="0.2">
      <c r="A315" s="311"/>
      <c r="B315" s="349" t="s">
        <v>2073</v>
      </c>
      <c r="C315" s="349" t="s">
        <v>2074</v>
      </c>
      <c r="D315" s="351" t="s">
        <v>2075</v>
      </c>
      <c r="E315" s="352" t="s">
        <v>2076</v>
      </c>
      <c r="F315" s="353" t="s">
        <v>708</v>
      </c>
      <c r="G315" s="382">
        <v>56.36</v>
      </c>
      <c r="H315" s="337">
        <v>0.05</v>
      </c>
      <c r="I315" s="336">
        <f t="shared" si="32"/>
        <v>59.178000000000004</v>
      </c>
      <c r="J315" s="338">
        <f t="shared" si="29"/>
        <v>266</v>
      </c>
      <c r="K315" s="354" t="s">
        <v>237</v>
      </c>
      <c r="L315" s="354" t="s">
        <v>3</v>
      </c>
      <c r="M315" s="352" t="s">
        <v>1192</v>
      </c>
      <c r="N315" s="355">
        <v>8536501999</v>
      </c>
      <c r="O315" s="354" t="s">
        <v>646</v>
      </c>
      <c r="P315" s="355">
        <v>24</v>
      </c>
      <c r="Q315" s="355" t="s">
        <v>2077</v>
      </c>
      <c r="R315" s="517"/>
      <c r="S315" s="354"/>
      <c r="T315" s="506"/>
      <c r="U315" s="384">
        <v>8717332250172</v>
      </c>
    </row>
    <row r="316" spans="1:21" x14ac:dyDescent="0.2">
      <c r="A316" s="311"/>
      <c r="B316" s="349" t="s">
        <v>2078</v>
      </c>
      <c r="C316" s="349" t="s">
        <v>2079</v>
      </c>
      <c r="D316" s="351" t="s">
        <v>2080</v>
      </c>
      <c r="E316" s="352" t="s">
        <v>2081</v>
      </c>
      <c r="F316" s="353" t="s">
        <v>708</v>
      </c>
      <c r="G316" s="382">
        <v>56.36</v>
      </c>
      <c r="H316" s="337">
        <v>0.05</v>
      </c>
      <c r="I316" s="336">
        <f t="shared" si="32"/>
        <v>59.178000000000004</v>
      </c>
      <c r="J316" s="338">
        <f t="shared" si="29"/>
        <v>266</v>
      </c>
      <c r="K316" s="354" t="s">
        <v>237</v>
      </c>
      <c r="L316" s="354" t="s">
        <v>3</v>
      </c>
      <c r="M316" s="352" t="s">
        <v>1192</v>
      </c>
      <c r="N316" s="355">
        <v>8536501999</v>
      </c>
      <c r="O316" s="354" t="s">
        <v>646</v>
      </c>
      <c r="P316" s="355">
        <v>5</v>
      </c>
      <c r="Q316" s="355" t="s">
        <v>2067</v>
      </c>
      <c r="R316" s="517"/>
      <c r="S316" s="354"/>
      <c r="T316" s="506"/>
      <c r="U316" s="384">
        <v>8717332256686</v>
      </c>
    </row>
    <row r="317" spans="1:21" x14ac:dyDescent="0.2">
      <c r="A317" s="311"/>
      <c r="B317" s="519" t="s">
        <v>2082</v>
      </c>
      <c r="C317" s="349" t="s">
        <v>2083</v>
      </c>
      <c r="D317" s="351" t="s">
        <v>2084</v>
      </c>
      <c r="E317" s="352" t="s">
        <v>2085</v>
      </c>
      <c r="F317" s="353" t="s">
        <v>708</v>
      </c>
      <c r="G317" s="382">
        <v>54.08</v>
      </c>
      <c r="H317" s="337">
        <v>0.05</v>
      </c>
      <c r="I317" s="336">
        <f t="shared" si="32"/>
        <v>56.783999999999999</v>
      </c>
      <c r="J317" s="338">
        <f t="shared" si="29"/>
        <v>256</v>
      </c>
      <c r="K317" s="354" t="s">
        <v>237</v>
      </c>
      <c r="L317" s="355">
        <v>1</v>
      </c>
      <c r="M317" s="352" t="s">
        <v>850</v>
      </c>
      <c r="N317" s="355">
        <v>8536501999</v>
      </c>
      <c r="O317" s="354" t="s">
        <v>646</v>
      </c>
      <c r="P317" s="355">
        <v>5</v>
      </c>
      <c r="Q317" s="355" t="s">
        <v>2067</v>
      </c>
      <c r="R317" s="517"/>
      <c r="S317" s="354" t="s">
        <v>1161</v>
      </c>
      <c r="T317" s="506"/>
      <c r="U317" s="384">
        <v>8717332951499</v>
      </c>
    </row>
    <row r="318" spans="1:21" x14ac:dyDescent="0.2">
      <c r="A318" s="311"/>
      <c r="B318" s="349" t="s">
        <v>2086</v>
      </c>
      <c r="C318" s="349" t="s">
        <v>1033</v>
      </c>
      <c r="D318" s="351" t="s">
        <v>1036</v>
      </c>
      <c r="E318" s="352" t="s">
        <v>2087</v>
      </c>
      <c r="F318" s="353" t="s">
        <v>708</v>
      </c>
      <c r="G318" s="382">
        <v>63.41</v>
      </c>
      <c r="H318" s="337">
        <v>0.05</v>
      </c>
      <c r="I318" s="336">
        <f t="shared" si="32"/>
        <v>66.580500000000001</v>
      </c>
      <c r="J318" s="338">
        <f t="shared" si="29"/>
        <v>300</v>
      </c>
      <c r="K318" s="354" t="s">
        <v>237</v>
      </c>
      <c r="L318" s="354" t="s">
        <v>3</v>
      </c>
      <c r="M318" s="352" t="s">
        <v>850</v>
      </c>
      <c r="N318" s="355">
        <v>8536501999</v>
      </c>
      <c r="O318" s="354" t="s">
        <v>646</v>
      </c>
      <c r="P318" s="355">
        <v>192</v>
      </c>
      <c r="Q318" s="355" t="s">
        <v>2088</v>
      </c>
      <c r="R318" s="517"/>
      <c r="S318" s="354"/>
      <c r="T318" s="506"/>
      <c r="U318" s="384">
        <v>8717332259236</v>
      </c>
    </row>
    <row r="319" spans="1:21" x14ac:dyDescent="0.2">
      <c r="A319" s="311"/>
      <c r="B319" s="349" t="s">
        <v>2089</v>
      </c>
      <c r="C319" s="349" t="s">
        <v>1034</v>
      </c>
      <c r="D319" s="351" t="s">
        <v>1037</v>
      </c>
      <c r="E319" s="352" t="s">
        <v>2090</v>
      </c>
      <c r="F319" s="353" t="s">
        <v>708</v>
      </c>
      <c r="G319" s="382">
        <v>63.41</v>
      </c>
      <c r="H319" s="337">
        <v>0.05</v>
      </c>
      <c r="I319" s="336">
        <f t="shared" si="32"/>
        <v>66.580500000000001</v>
      </c>
      <c r="J319" s="338">
        <f t="shared" si="29"/>
        <v>300</v>
      </c>
      <c r="K319" s="354" t="s">
        <v>237</v>
      </c>
      <c r="L319" s="355">
        <v>1</v>
      </c>
      <c r="M319" s="352" t="s">
        <v>850</v>
      </c>
      <c r="N319" s="355">
        <v>8536501999</v>
      </c>
      <c r="O319" s="354" t="s">
        <v>646</v>
      </c>
      <c r="P319" s="355">
        <v>192</v>
      </c>
      <c r="Q319" s="355" t="s">
        <v>2091</v>
      </c>
      <c r="R319" s="517"/>
      <c r="S319" s="354"/>
      <c r="T319" s="506"/>
      <c r="U319" s="384">
        <v>8717332259243</v>
      </c>
    </row>
    <row r="320" spans="1:21" ht="16.5" x14ac:dyDescent="0.2">
      <c r="A320" s="311"/>
      <c r="B320" s="349" t="s">
        <v>2092</v>
      </c>
      <c r="C320" s="349" t="s">
        <v>1031</v>
      </c>
      <c r="D320" s="351" t="s">
        <v>1032</v>
      </c>
      <c r="E320" s="352" t="s">
        <v>2093</v>
      </c>
      <c r="F320" s="353" t="s">
        <v>708</v>
      </c>
      <c r="G320" s="382">
        <v>63.41</v>
      </c>
      <c r="H320" s="337">
        <v>0.05</v>
      </c>
      <c r="I320" s="336">
        <f t="shared" si="32"/>
        <v>66.580500000000001</v>
      </c>
      <c r="J320" s="338">
        <f t="shared" si="29"/>
        <v>300</v>
      </c>
      <c r="K320" s="354" t="s">
        <v>237</v>
      </c>
      <c r="L320" s="354" t="s">
        <v>3</v>
      </c>
      <c r="M320" s="352" t="s">
        <v>850</v>
      </c>
      <c r="N320" s="355">
        <v>8536501999</v>
      </c>
      <c r="O320" s="354" t="s">
        <v>646</v>
      </c>
      <c r="P320" s="355">
        <v>5</v>
      </c>
      <c r="Q320" s="355" t="s">
        <v>2091</v>
      </c>
      <c r="R320" s="517"/>
      <c r="S320" s="354"/>
      <c r="T320" s="506"/>
      <c r="U320" s="384">
        <v>8717332259250</v>
      </c>
    </row>
    <row r="321" spans="1:21" ht="16.5" x14ac:dyDescent="0.2">
      <c r="A321" s="311"/>
      <c r="B321" s="349" t="s">
        <v>2094</v>
      </c>
      <c r="C321" s="349" t="s">
        <v>1035</v>
      </c>
      <c r="D321" s="351" t="s">
        <v>1038</v>
      </c>
      <c r="E321" s="352" t="s">
        <v>2095</v>
      </c>
      <c r="F321" s="353" t="s">
        <v>708</v>
      </c>
      <c r="G321" s="382">
        <v>63.41</v>
      </c>
      <c r="H321" s="337">
        <v>0.05</v>
      </c>
      <c r="I321" s="336">
        <f t="shared" si="32"/>
        <v>66.580500000000001</v>
      </c>
      <c r="J321" s="338">
        <f t="shared" si="29"/>
        <v>300</v>
      </c>
      <c r="K321" s="354" t="s">
        <v>237</v>
      </c>
      <c r="L321" s="354" t="s">
        <v>3</v>
      </c>
      <c r="M321" s="352" t="s">
        <v>850</v>
      </c>
      <c r="N321" s="355">
        <v>8536501999</v>
      </c>
      <c r="O321" s="354" t="s">
        <v>646</v>
      </c>
      <c r="P321" s="355">
        <v>48</v>
      </c>
      <c r="Q321" s="355" t="s">
        <v>2096</v>
      </c>
      <c r="R321" s="517"/>
      <c r="S321" s="354"/>
      <c r="T321" s="506"/>
      <c r="U321" s="384">
        <v>8717332259267</v>
      </c>
    </row>
    <row r="322" spans="1:21" x14ac:dyDescent="0.2">
      <c r="A322" s="311"/>
      <c r="B322" s="349" t="s">
        <v>2097</v>
      </c>
      <c r="C322" s="349" t="s">
        <v>2098</v>
      </c>
      <c r="D322" s="351" t="s">
        <v>2099</v>
      </c>
      <c r="E322" s="352" t="s">
        <v>2100</v>
      </c>
      <c r="F322" s="353" t="s">
        <v>708</v>
      </c>
      <c r="G322" s="382">
        <v>63.41</v>
      </c>
      <c r="H322" s="337">
        <v>0.05</v>
      </c>
      <c r="I322" s="336">
        <f t="shared" si="32"/>
        <v>66.580500000000001</v>
      </c>
      <c r="J322" s="338">
        <f t="shared" si="29"/>
        <v>300</v>
      </c>
      <c r="K322" s="354" t="s">
        <v>237</v>
      </c>
      <c r="L322" s="354" t="s">
        <v>237</v>
      </c>
      <c r="M322" s="352" t="s">
        <v>850</v>
      </c>
      <c r="N322" s="355">
        <v>8536501999</v>
      </c>
      <c r="O322" s="354" t="s">
        <v>646</v>
      </c>
      <c r="P322" s="355">
        <v>5</v>
      </c>
      <c r="Q322" s="355" t="s">
        <v>2072</v>
      </c>
      <c r="R322" s="517"/>
      <c r="S322" s="354"/>
      <c r="T322" s="506"/>
      <c r="U322" s="384" t="s">
        <v>2101</v>
      </c>
    </row>
    <row r="323" spans="1:21" x14ac:dyDescent="0.2">
      <c r="A323" s="311"/>
      <c r="B323" s="349" t="s">
        <v>2102</v>
      </c>
      <c r="C323" s="349" t="s">
        <v>2103</v>
      </c>
      <c r="D323" s="351" t="s">
        <v>2104</v>
      </c>
      <c r="E323" s="352" t="s">
        <v>2105</v>
      </c>
      <c r="F323" s="353" t="s">
        <v>708</v>
      </c>
      <c r="G323" s="382">
        <v>63.41</v>
      </c>
      <c r="H323" s="337">
        <v>0.05</v>
      </c>
      <c r="I323" s="336">
        <f t="shared" si="32"/>
        <v>66.580500000000001</v>
      </c>
      <c r="J323" s="338">
        <f t="shared" si="29"/>
        <v>300</v>
      </c>
      <c r="K323" s="354" t="s">
        <v>237</v>
      </c>
      <c r="L323" s="354" t="s">
        <v>3</v>
      </c>
      <c r="M323" s="352" t="s">
        <v>850</v>
      </c>
      <c r="N323" s="355">
        <v>8536501999</v>
      </c>
      <c r="O323" s="354" t="s">
        <v>646</v>
      </c>
      <c r="P323" s="355">
        <v>5</v>
      </c>
      <c r="Q323" s="355" t="s">
        <v>2088</v>
      </c>
      <c r="R323" s="517"/>
      <c r="S323" s="354"/>
      <c r="T323" s="506"/>
      <c r="U323" s="384" t="s">
        <v>2106</v>
      </c>
    </row>
    <row r="324" spans="1:21" x14ac:dyDescent="0.2">
      <c r="A324" s="311"/>
      <c r="B324" s="349" t="s">
        <v>2107</v>
      </c>
      <c r="C324" s="349" t="s">
        <v>2108</v>
      </c>
      <c r="D324" s="351" t="s">
        <v>2109</v>
      </c>
      <c r="E324" s="352" t="s">
        <v>2110</v>
      </c>
      <c r="F324" s="353" t="s">
        <v>708</v>
      </c>
      <c r="G324" s="382">
        <v>63.41</v>
      </c>
      <c r="H324" s="337">
        <v>0.05</v>
      </c>
      <c r="I324" s="336">
        <f t="shared" si="32"/>
        <v>66.580500000000001</v>
      </c>
      <c r="J324" s="338">
        <f t="shared" si="29"/>
        <v>300</v>
      </c>
      <c r="K324" s="354" t="s">
        <v>237</v>
      </c>
      <c r="L324" s="354" t="s">
        <v>237</v>
      </c>
      <c r="M324" s="352" t="s">
        <v>850</v>
      </c>
      <c r="N324" s="355">
        <v>8536501999</v>
      </c>
      <c r="O324" s="354" t="s">
        <v>646</v>
      </c>
      <c r="P324" s="355">
        <v>5</v>
      </c>
      <c r="Q324" s="355" t="s">
        <v>2067</v>
      </c>
      <c r="R324" s="517"/>
      <c r="S324" s="354"/>
      <c r="T324" s="506"/>
      <c r="U324" s="384" t="s">
        <v>2111</v>
      </c>
    </row>
    <row r="325" spans="1:21" x14ac:dyDescent="0.2">
      <c r="A325" s="311"/>
      <c r="B325" s="349" t="s">
        <v>2112</v>
      </c>
      <c r="C325" s="349" t="s">
        <v>2113</v>
      </c>
      <c r="D325" s="351" t="s">
        <v>2114</v>
      </c>
      <c r="E325" s="352" t="s">
        <v>2115</v>
      </c>
      <c r="F325" s="353" t="s">
        <v>708</v>
      </c>
      <c r="G325" s="382">
        <v>63.41</v>
      </c>
      <c r="H325" s="337">
        <v>0.05</v>
      </c>
      <c r="I325" s="336">
        <f t="shared" si="32"/>
        <v>66.580500000000001</v>
      </c>
      <c r="J325" s="338">
        <f t="shared" si="29"/>
        <v>300</v>
      </c>
      <c r="K325" s="354" t="s">
        <v>237</v>
      </c>
      <c r="L325" s="354" t="s">
        <v>3</v>
      </c>
      <c r="M325" s="352" t="s">
        <v>850</v>
      </c>
      <c r="N325" s="355">
        <v>8536501999</v>
      </c>
      <c r="O325" s="354" t="s">
        <v>646</v>
      </c>
      <c r="P325" s="355">
        <v>15</v>
      </c>
      <c r="Q325" s="355" t="s">
        <v>2067</v>
      </c>
      <c r="R325" s="517"/>
      <c r="S325" s="354"/>
      <c r="T325" s="506"/>
      <c r="U325" s="384" t="s">
        <v>2116</v>
      </c>
    </row>
    <row r="326" spans="1:21" ht="16.5" x14ac:dyDescent="0.2">
      <c r="A326" s="311"/>
      <c r="B326" s="349">
        <v>665000012709</v>
      </c>
      <c r="C326" s="349" t="s">
        <v>2117</v>
      </c>
      <c r="D326" s="521" t="s">
        <v>2118</v>
      </c>
      <c r="E326" s="379" t="s">
        <v>2119</v>
      </c>
      <c r="F326" s="353" t="s">
        <v>708</v>
      </c>
      <c r="G326" s="382">
        <v>208.78</v>
      </c>
      <c r="H326" s="337">
        <v>0.05</v>
      </c>
      <c r="I326" s="336">
        <f t="shared" si="32"/>
        <v>219.21900000000002</v>
      </c>
      <c r="J326" s="338">
        <f t="shared" si="29"/>
        <v>986</v>
      </c>
      <c r="K326" s="355" t="s">
        <v>237</v>
      </c>
      <c r="L326" s="355" t="s">
        <v>3</v>
      </c>
      <c r="M326" s="379" t="s">
        <v>850</v>
      </c>
      <c r="N326" s="355">
        <v>8536501999</v>
      </c>
      <c r="O326" s="355" t="s">
        <v>646</v>
      </c>
      <c r="P326" s="355">
        <v>5</v>
      </c>
      <c r="Q326" s="355" t="s">
        <v>1578</v>
      </c>
      <c r="R326" s="504"/>
      <c r="S326" s="355"/>
      <c r="T326" s="506"/>
      <c r="U326" s="384">
        <v>8717332259212</v>
      </c>
    </row>
    <row r="327" spans="1:21" ht="16.5" x14ac:dyDescent="0.2">
      <c r="A327" s="311"/>
      <c r="B327" s="349">
        <v>665000012780</v>
      </c>
      <c r="C327" s="349" t="s">
        <v>2120</v>
      </c>
      <c r="D327" s="521" t="s">
        <v>2121</v>
      </c>
      <c r="E327" s="379" t="s">
        <v>2122</v>
      </c>
      <c r="F327" s="353" t="s">
        <v>708</v>
      </c>
      <c r="G327" s="382">
        <v>208.78</v>
      </c>
      <c r="H327" s="337">
        <v>0.05</v>
      </c>
      <c r="I327" s="336">
        <f t="shared" si="32"/>
        <v>219.21900000000002</v>
      </c>
      <c r="J327" s="338">
        <f t="shared" si="29"/>
        <v>986</v>
      </c>
      <c r="K327" s="355" t="s">
        <v>237</v>
      </c>
      <c r="L327" s="355">
        <v>1</v>
      </c>
      <c r="M327" s="379" t="s">
        <v>850</v>
      </c>
      <c r="N327" s="355">
        <v>8536501999</v>
      </c>
      <c r="O327" s="355" t="s">
        <v>646</v>
      </c>
      <c r="P327" s="355">
        <v>5</v>
      </c>
      <c r="Q327" s="355" t="s">
        <v>1768</v>
      </c>
      <c r="R327" s="504"/>
      <c r="S327" s="355"/>
      <c r="T327" s="506"/>
      <c r="U327" s="384">
        <v>8717332259229</v>
      </c>
    </row>
    <row r="328" spans="1:21" x14ac:dyDescent="0.2">
      <c r="A328" s="553"/>
      <c r="B328" s="349" t="s">
        <v>2123</v>
      </c>
      <c r="C328" s="349" t="s">
        <v>2124</v>
      </c>
      <c r="D328" s="351" t="s">
        <v>2125</v>
      </c>
      <c r="E328" s="379" t="s">
        <v>2126</v>
      </c>
      <c r="F328" s="353" t="s">
        <v>708</v>
      </c>
      <c r="G328" s="382">
        <v>62.73</v>
      </c>
      <c r="H328" s="337">
        <v>0.05</v>
      </c>
      <c r="I328" s="336">
        <f t="shared" si="32"/>
        <v>65.866500000000002</v>
      </c>
      <c r="J328" s="338">
        <f t="shared" si="29"/>
        <v>296</v>
      </c>
      <c r="K328" s="354" t="s">
        <v>237</v>
      </c>
      <c r="L328" s="354" t="s">
        <v>237</v>
      </c>
      <c r="M328" s="379" t="s">
        <v>850</v>
      </c>
      <c r="N328" s="355"/>
      <c r="O328" s="404" t="s">
        <v>646</v>
      </c>
      <c r="P328" s="355" t="s">
        <v>1218</v>
      </c>
      <c r="Q328" s="532">
        <v>0.27</v>
      </c>
      <c r="R328" s="517"/>
      <c r="S328" s="404"/>
      <c r="T328" s="506" t="s">
        <v>1608</v>
      </c>
      <c r="U328" s="384">
        <v>8717332828876</v>
      </c>
    </row>
    <row r="329" spans="1:21" x14ac:dyDescent="0.2">
      <c r="A329" s="311"/>
      <c r="B329" s="366" t="s">
        <v>2127</v>
      </c>
      <c r="C329" s="367"/>
      <c r="D329" s="368" t="s">
        <v>1205</v>
      </c>
      <c r="E329" s="367"/>
      <c r="F329" s="369"/>
      <c r="G329" s="370" t="s">
        <v>1205</v>
      </c>
      <c r="H329" s="371"/>
      <c r="I329" s="371"/>
      <c r="J329" s="371"/>
      <c r="K329" s="372"/>
      <c r="L329" s="372"/>
      <c r="M329" s="367" t="s">
        <v>1205</v>
      </c>
      <c r="N329" s="372"/>
      <c r="O329" s="372"/>
      <c r="P329" s="372"/>
      <c r="Q329" s="372" t="s">
        <v>1205</v>
      </c>
      <c r="R329" s="375"/>
      <c r="S329" s="376"/>
      <c r="T329" s="377"/>
      <c r="U329" s="384"/>
    </row>
    <row r="330" spans="1:21" x14ac:dyDescent="0.2">
      <c r="A330" s="311"/>
      <c r="B330" s="349" t="s">
        <v>2128</v>
      </c>
      <c r="C330" s="350" t="s">
        <v>2129</v>
      </c>
      <c r="D330" s="351" t="s">
        <v>2130</v>
      </c>
      <c r="E330" s="352" t="s">
        <v>2131</v>
      </c>
      <c r="F330" s="353" t="s">
        <v>708</v>
      </c>
      <c r="G330" s="382">
        <v>35.64</v>
      </c>
      <c r="H330" s="337">
        <v>0.05</v>
      </c>
      <c r="I330" s="336">
        <f t="shared" ref="I330:I341" si="33">G330*(100%+H330)</f>
        <v>37.422000000000004</v>
      </c>
      <c r="J330" s="338">
        <f t="shared" si="29"/>
        <v>168</v>
      </c>
      <c r="K330" s="354" t="s">
        <v>237</v>
      </c>
      <c r="L330" s="355">
        <v>1</v>
      </c>
      <c r="M330" s="352" t="s">
        <v>1192</v>
      </c>
      <c r="N330" s="355">
        <v>8536501999</v>
      </c>
      <c r="O330" s="354" t="s">
        <v>646</v>
      </c>
      <c r="P330" s="355">
        <v>144</v>
      </c>
      <c r="Q330" s="355" t="s">
        <v>2132</v>
      </c>
      <c r="R330" s="517"/>
      <c r="S330" s="354" t="s">
        <v>1161</v>
      </c>
      <c r="T330" s="506"/>
      <c r="U330" s="384">
        <v>8717332250073</v>
      </c>
    </row>
    <row r="331" spans="1:21" x14ac:dyDescent="0.2">
      <c r="A331" s="311"/>
      <c r="B331" s="349" t="s">
        <v>2133</v>
      </c>
      <c r="C331" s="350" t="s">
        <v>2134</v>
      </c>
      <c r="D331" s="351" t="s">
        <v>2135</v>
      </c>
      <c r="E331" s="352" t="s">
        <v>2136</v>
      </c>
      <c r="F331" s="353" t="s">
        <v>708</v>
      </c>
      <c r="G331" s="382">
        <v>89.7</v>
      </c>
      <c r="H331" s="337">
        <v>0.05</v>
      </c>
      <c r="I331" s="336">
        <f t="shared" si="33"/>
        <v>94.185000000000002</v>
      </c>
      <c r="J331" s="338">
        <f t="shared" si="29"/>
        <v>424</v>
      </c>
      <c r="K331" s="354" t="s">
        <v>237</v>
      </c>
      <c r="L331" s="354" t="s">
        <v>3</v>
      </c>
      <c r="M331" s="352" t="s">
        <v>1192</v>
      </c>
      <c r="N331" s="355">
        <v>8536501999</v>
      </c>
      <c r="O331" s="354" t="s">
        <v>646</v>
      </c>
      <c r="P331" s="355">
        <v>30</v>
      </c>
      <c r="Q331" s="355" t="s">
        <v>1173</v>
      </c>
      <c r="R331" s="517"/>
      <c r="S331" s="354" t="s">
        <v>1161</v>
      </c>
      <c r="T331" s="506"/>
      <c r="U331" s="384">
        <v>8717332250080</v>
      </c>
    </row>
    <row r="332" spans="1:21" x14ac:dyDescent="0.2">
      <c r="A332" s="311"/>
      <c r="B332" s="349" t="s">
        <v>2137</v>
      </c>
      <c r="C332" s="350" t="s">
        <v>2138</v>
      </c>
      <c r="D332" s="351" t="s">
        <v>2139</v>
      </c>
      <c r="E332" s="352" t="s">
        <v>2140</v>
      </c>
      <c r="F332" s="353" t="s">
        <v>708</v>
      </c>
      <c r="G332" s="382">
        <v>35.64</v>
      </c>
      <c r="H332" s="337">
        <v>0.05</v>
      </c>
      <c r="I332" s="336">
        <f t="shared" si="33"/>
        <v>37.422000000000004</v>
      </c>
      <c r="J332" s="338">
        <f t="shared" si="29"/>
        <v>168</v>
      </c>
      <c r="K332" s="354" t="s">
        <v>237</v>
      </c>
      <c r="L332" s="354" t="s">
        <v>3</v>
      </c>
      <c r="M332" s="352" t="s">
        <v>1192</v>
      </c>
      <c r="N332" s="355">
        <v>8536501999</v>
      </c>
      <c r="O332" s="354" t="s">
        <v>646</v>
      </c>
      <c r="P332" s="355">
        <v>80</v>
      </c>
      <c r="Q332" s="355" t="s">
        <v>1738</v>
      </c>
      <c r="R332" s="517"/>
      <c r="S332" s="354" t="s">
        <v>1161</v>
      </c>
      <c r="T332" s="506"/>
      <c r="U332" s="384">
        <v>8717332250097</v>
      </c>
    </row>
    <row r="333" spans="1:21" x14ac:dyDescent="0.2">
      <c r="A333" s="311"/>
      <c r="B333" s="349" t="s">
        <v>2141</v>
      </c>
      <c r="C333" s="350" t="s">
        <v>2142</v>
      </c>
      <c r="D333" s="351" t="s">
        <v>2143</v>
      </c>
      <c r="E333" s="352" t="s">
        <v>2144</v>
      </c>
      <c r="F333" s="353" t="s">
        <v>708</v>
      </c>
      <c r="G333" s="382">
        <v>89.7</v>
      </c>
      <c r="H333" s="337">
        <v>0.05</v>
      </c>
      <c r="I333" s="336">
        <f t="shared" si="33"/>
        <v>94.185000000000002</v>
      </c>
      <c r="J333" s="338">
        <f t="shared" si="29"/>
        <v>424</v>
      </c>
      <c r="K333" s="354" t="s">
        <v>237</v>
      </c>
      <c r="L333" s="354" t="s">
        <v>3</v>
      </c>
      <c r="M333" s="352" t="s">
        <v>1192</v>
      </c>
      <c r="N333" s="355">
        <v>8536501999</v>
      </c>
      <c r="O333" s="354" t="s">
        <v>646</v>
      </c>
      <c r="P333" s="355">
        <v>30</v>
      </c>
      <c r="Q333" s="355" t="s">
        <v>2054</v>
      </c>
      <c r="R333" s="517"/>
      <c r="S333" s="354" t="s">
        <v>1161</v>
      </c>
      <c r="T333" s="506"/>
      <c r="U333" s="384">
        <v>8717332250103</v>
      </c>
    </row>
    <row r="334" spans="1:21" x14ac:dyDescent="0.2">
      <c r="A334" s="311"/>
      <c r="B334" s="349" t="s">
        <v>2145</v>
      </c>
      <c r="C334" s="350" t="s">
        <v>2146</v>
      </c>
      <c r="D334" s="351" t="s">
        <v>2147</v>
      </c>
      <c r="E334" s="352" t="s">
        <v>2148</v>
      </c>
      <c r="F334" s="353" t="s">
        <v>708</v>
      </c>
      <c r="G334" s="382">
        <v>53.7</v>
      </c>
      <c r="H334" s="337">
        <v>0.05</v>
      </c>
      <c r="I334" s="336">
        <f t="shared" si="33"/>
        <v>56.385000000000005</v>
      </c>
      <c r="J334" s="338">
        <f t="shared" si="29"/>
        <v>254</v>
      </c>
      <c r="K334" s="354" t="s">
        <v>237</v>
      </c>
      <c r="L334" s="354" t="s">
        <v>3</v>
      </c>
      <c r="M334" s="352" t="s">
        <v>1192</v>
      </c>
      <c r="N334" s="355">
        <v>8536501999</v>
      </c>
      <c r="O334" s="354" t="s">
        <v>646</v>
      </c>
      <c r="P334" s="355">
        <v>10</v>
      </c>
      <c r="Q334" s="355" t="s">
        <v>1738</v>
      </c>
      <c r="R334" s="554"/>
      <c r="S334" s="354" t="s">
        <v>1161</v>
      </c>
      <c r="T334" s="506"/>
      <c r="U334" s="384">
        <v>8717332258024</v>
      </c>
    </row>
    <row r="335" spans="1:21" x14ac:dyDescent="0.2">
      <c r="A335" s="311"/>
      <c r="B335" s="349" t="s">
        <v>2149</v>
      </c>
      <c r="C335" s="350" t="s">
        <v>2150</v>
      </c>
      <c r="D335" s="351" t="s">
        <v>2151</v>
      </c>
      <c r="E335" s="352" t="s">
        <v>2152</v>
      </c>
      <c r="F335" s="353" t="s">
        <v>708</v>
      </c>
      <c r="G335" s="382">
        <v>35.64</v>
      </c>
      <c r="H335" s="337">
        <v>0.05</v>
      </c>
      <c r="I335" s="336">
        <f t="shared" si="33"/>
        <v>37.422000000000004</v>
      </c>
      <c r="J335" s="338">
        <f t="shared" si="29"/>
        <v>168</v>
      </c>
      <c r="K335" s="354" t="s">
        <v>237</v>
      </c>
      <c r="L335" s="354" t="s">
        <v>3</v>
      </c>
      <c r="M335" s="352" t="s">
        <v>1192</v>
      </c>
      <c r="N335" s="355">
        <v>8536501999</v>
      </c>
      <c r="O335" s="354" t="s">
        <v>646</v>
      </c>
      <c r="P335" s="355">
        <v>72</v>
      </c>
      <c r="Q335" s="355" t="s">
        <v>2153</v>
      </c>
      <c r="R335" s="517"/>
      <c r="S335" s="354" t="s">
        <v>1161</v>
      </c>
      <c r="T335" s="506"/>
      <c r="U335" s="384">
        <v>8717332250110</v>
      </c>
    </row>
    <row r="336" spans="1:21" ht="16.5" x14ac:dyDescent="0.2">
      <c r="A336" s="311"/>
      <c r="B336" s="349" t="s">
        <v>2154</v>
      </c>
      <c r="C336" s="349" t="s">
        <v>596</v>
      </c>
      <c r="D336" s="351" t="s">
        <v>595</v>
      </c>
      <c r="E336" s="352" t="s">
        <v>2155</v>
      </c>
      <c r="F336" s="353" t="s">
        <v>708</v>
      </c>
      <c r="G336" s="382">
        <v>32.799999999999997</v>
      </c>
      <c r="H336" s="337">
        <v>0.05</v>
      </c>
      <c r="I336" s="336">
        <f t="shared" si="33"/>
        <v>34.44</v>
      </c>
      <c r="J336" s="338">
        <f t="shared" ref="J336:J362" si="34">ROUND(ROUND(I336*4.5,2),0)</f>
        <v>155</v>
      </c>
      <c r="K336" s="354" t="s">
        <v>237</v>
      </c>
      <c r="L336" s="354" t="s">
        <v>3</v>
      </c>
      <c r="M336" s="352" t="s">
        <v>850</v>
      </c>
      <c r="N336" s="355">
        <v>8536501999</v>
      </c>
      <c r="O336" s="354" t="s">
        <v>646</v>
      </c>
      <c r="P336" s="355">
        <v>20</v>
      </c>
      <c r="Q336" s="355" t="s">
        <v>2067</v>
      </c>
      <c r="R336" s="517"/>
      <c r="S336" s="354"/>
      <c r="T336" s="506"/>
      <c r="U336" s="384">
        <v>8717332259090</v>
      </c>
    </row>
    <row r="337" spans="1:21" ht="16.5" x14ac:dyDescent="0.2">
      <c r="A337" s="311"/>
      <c r="B337" s="349" t="s">
        <v>2156</v>
      </c>
      <c r="C337" s="349" t="s">
        <v>598</v>
      </c>
      <c r="D337" s="351" t="s">
        <v>597</v>
      </c>
      <c r="E337" s="352" t="s">
        <v>2157</v>
      </c>
      <c r="F337" s="353" t="s">
        <v>708</v>
      </c>
      <c r="G337" s="382">
        <v>32.799999999999997</v>
      </c>
      <c r="H337" s="337">
        <v>0.05</v>
      </c>
      <c r="I337" s="336">
        <f t="shared" si="33"/>
        <v>34.44</v>
      </c>
      <c r="J337" s="338">
        <f t="shared" si="34"/>
        <v>155</v>
      </c>
      <c r="K337" s="354" t="s">
        <v>237</v>
      </c>
      <c r="L337" s="354" t="s">
        <v>3</v>
      </c>
      <c r="M337" s="352" t="s">
        <v>850</v>
      </c>
      <c r="N337" s="355">
        <v>8536501999</v>
      </c>
      <c r="O337" s="354" t="s">
        <v>646</v>
      </c>
      <c r="P337" s="355">
        <v>72</v>
      </c>
      <c r="Q337" s="355" t="s">
        <v>1184</v>
      </c>
      <c r="R337" s="517"/>
      <c r="S337" s="354"/>
      <c r="T337" s="506"/>
      <c r="U337" s="384">
        <v>8717332259168</v>
      </c>
    </row>
    <row r="338" spans="1:21" ht="16.5" x14ac:dyDescent="0.2">
      <c r="A338" s="311"/>
      <c r="B338" s="349" t="s">
        <v>2158</v>
      </c>
      <c r="C338" s="349" t="s">
        <v>2159</v>
      </c>
      <c r="D338" s="351" t="s">
        <v>2160</v>
      </c>
      <c r="E338" s="352" t="s">
        <v>2161</v>
      </c>
      <c r="F338" s="353" t="s">
        <v>708</v>
      </c>
      <c r="G338" s="382">
        <v>32.799999999999997</v>
      </c>
      <c r="H338" s="337">
        <v>0.05</v>
      </c>
      <c r="I338" s="336">
        <f t="shared" si="33"/>
        <v>34.44</v>
      </c>
      <c r="J338" s="338">
        <f t="shared" si="34"/>
        <v>155</v>
      </c>
      <c r="K338" s="354" t="s">
        <v>237</v>
      </c>
      <c r="L338" s="354" t="s">
        <v>3</v>
      </c>
      <c r="M338" s="352" t="s">
        <v>850</v>
      </c>
      <c r="N338" s="355">
        <v>8536501999</v>
      </c>
      <c r="O338" s="354" t="s">
        <v>646</v>
      </c>
      <c r="P338" s="355">
        <v>15</v>
      </c>
      <c r="Q338" s="355" t="s">
        <v>2072</v>
      </c>
      <c r="R338" s="517"/>
      <c r="S338" s="354"/>
      <c r="T338" s="506"/>
      <c r="U338" s="384" t="s">
        <v>2162</v>
      </c>
    </row>
    <row r="339" spans="1:21" ht="16.5" x14ac:dyDescent="0.2">
      <c r="A339" s="311"/>
      <c r="B339" s="349" t="s">
        <v>2163</v>
      </c>
      <c r="C339" s="349" t="s">
        <v>2164</v>
      </c>
      <c r="D339" s="351" t="s">
        <v>2165</v>
      </c>
      <c r="E339" s="352" t="s">
        <v>2166</v>
      </c>
      <c r="F339" s="353" t="s">
        <v>708</v>
      </c>
      <c r="G339" s="382">
        <v>32.799999999999997</v>
      </c>
      <c r="H339" s="337">
        <v>0.05</v>
      </c>
      <c r="I339" s="336">
        <f t="shared" si="33"/>
        <v>34.44</v>
      </c>
      <c r="J339" s="338">
        <f t="shared" si="34"/>
        <v>155</v>
      </c>
      <c r="K339" s="354" t="s">
        <v>237</v>
      </c>
      <c r="L339" s="354" t="s">
        <v>3</v>
      </c>
      <c r="M339" s="352" t="s">
        <v>850</v>
      </c>
      <c r="N339" s="355">
        <v>8536501999</v>
      </c>
      <c r="O339" s="354" t="s">
        <v>646</v>
      </c>
      <c r="P339" s="355">
        <v>8</v>
      </c>
      <c r="Q339" s="355" t="s">
        <v>2067</v>
      </c>
      <c r="R339" s="517"/>
      <c r="S339" s="354"/>
      <c r="T339" s="506"/>
      <c r="U339" s="384" t="s">
        <v>2167</v>
      </c>
    </row>
    <row r="340" spans="1:21" x14ac:dyDescent="0.2">
      <c r="A340" s="311"/>
      <c r="B340" s="349" t="s">
        <v>2168</v>
      </c>
      <c r="C340" s="349" t="s">
        <v>2169</v>
      </c>
      <c r="D340" s="351" t="s">
        <v>2170</v>
      </c>
      <c r="E340" s="352" t="s">
        <v>2171</v>
      </c>
      <c r="F340" s="353" t="s">
        <v>708</v>
      </c>
      <c r="G340" s="382">
        <v>32.799999999999997</v>
      </c>
      <c r="H340" s="337">
        <v>0.05</v>
      </c>
      <c r="I340" s="336">
        <f t="shared" si="33"/>
        <v>34.44</v>
      </c>
      <c r="J340" s="338">
        <f t="shared" si="34"/>
        <v>155</v>
      </c>
      <c r="K340" s="354" t="s">
        <v>237</v>
      </c>
      <c r="L340" s="354" t="s">
        <v>3</v>
      </c>
      <c r="M340" s="352" t="s">
        <v>850</v>
      </c>
      <c r="N340" s="355">
        <v>8536501999</v>
      </c>
      <c r="O340" s="354" t="s">
        <v>646</v>
      </c>
      <c r="P340" s="355">
        <v>3</v>
      </c>
      <c r="Q340" s="355" t="s">
        <v>2067</v>
      </c>
      <c r="R340" s="517"/>
      <c r="S340" s="354"/>
      <c r="T340" s="506"/>
      <c r="U340" s="384" t="s">
        <v>2172</v>
      </c>
    </row>
    <row r="341" spans="1:21" ht="16.5" x14ac:dyDescent="0.2">
      <c r="A341" s="311"/>
      <c r="B341" s="349" t="s">
        <v>2173</v>
      </c>
      <c r="C341" s="349" t="s">
        <v>2174</v>
      </c>
      <c r="D341" s="351" t="s">
        <v>2175</v>
      </c>
      <c r="E341" s="352" t="s">
        <v>2176</v>
      </c>
      <c r="F341" s="353" t="s">
        <v>708</v>
      </c>
      <c r="G341" s="382">
        <v>32.799999999999997</v>
      </c>
      <c r="H341" s="337">
        <v>0.05</v>
      </c>
      <c r="I341" s="336">
        <f t="shared" si="33"/>
        <v>34.44</v>
      </c>
      <c r="J341" s="338">
        <f t="shared" si="34"/>
        <v>155</v>
      </c>
      <c r="K341" s="354" t="s">
        <v>237</v>
      </c>
      <c r="L341" s="354" t="s">
        <v>3</v>
      </c>
      <c r="M341" s="352" t="s">
        <v>850</v>
      </c>
      <c r="N341" s="355">
        <v>8536501999</v>
      </c>
      <c r="O341" s="354" t="s">
        <v>646</v>
      </c>
      <c r="P341" s="355">
        <v>5</v>
      </c>
      <c r="Q341" s="355" t="s">
        <v>1173</v>
      </c>
      <c r="R341" s="517"/>
      <c r="S341" s="354"/>
      <c r="T341" s="506"/>
      <c r="U341" s="384" t="s">
        <v>2177</v>
      </c>
    </row>
    <row r="342" spans="1:21" x14ac:dyDescent="0.2">
      <c r="A342" s="311"/>
      <c r="B342" s="366" t="s">
        <v>2178</v>
      </c>
      <c r="C342" s="367"/>
      <c r="D342" s="368" t="s">
        <v>1205</v>
      </c>
      <c r="E342" s="367"/>
      <c r="F342" s="369"/>
      <c r="G342" s="370" t="s">
        <v>1205</v>
      </c>
      <c r="H342" s="371"/>
      <c r="I342" s="371"/>
      <c r="J342" s="371"/>
      <c r="K342" s="372"/>
      <c r="L342" s="372"/>
      <c r="M342" s="367" t="s">
        <v>1205</v>
      </c>
      <c r="N342" s="372"/>
      <c r="O342" s="372"/>
      <c r="P342" s="372"/>
      <c r="Q342" s="372" t="s">
        <v>1205</v>
      </c>
      <c r="R342" s="375"/>
      <c r="S342" s="372"/>
      <c r="T342" s="372"/>
      <c r="U342" s="384"/>
    </row>
    <row r="343" spans="1:21" x14ac:dyDescent="0.2">
      <c r="A343" s="348"/>
      <c r="B343" s="349" t="s">
        <v>2179</v>
      </c>
      <c r="C343" s="350" t="s">
        <v>2180</v>
      </c>
      <c r="D343" s="351" t="s">
        <v>2181</v>
      </c>
      <c r="E343" s="352" t="s">
        <v>2182</v>
      </c>
      <c r="F343" s="353" t="s">
        <v>708</v>
      </c>
      <c r="G343" s="336">
        <v>1192.6300000000001</v>
      </c>
      <c r="H343" s="337">
        <v>0.05</v>
      </c>
      <c r="I343" s="336">
        <f>G343*(100%+H343)</f>
        <v>1252.2615000000001</v>
      </c>
      <c r="J343" s="338">
        <f t="shared" si="34"/>
        <v>5635</v>
      </c>
      <c r="K343" s="354" t="s">
        <v>237</v>
      </c>
      <c r="L343" s="354" t="s">
        <v>3</v>
      </c>
      <c r="M343" s="352" t="s">
        <v>1192</v>
      </c>
      <c r="N343" s="355">
        <v>8536501999</v>
      </c>
      <c r="O343" s="354" t="s">
        <v>691</v>
      </c>
      <c r="P343" s="355">
        <v>2</v>
      </c>
      <c r="Q343" s="355" t="s">
        <v>2183</v>
      </c>
      <c r="R343" s="517"/>
      <c r="S343" s="354"/>
      <c r="T343" s="506"/>
      <c r="U343" s="384">
        <v>8717332019847</v>
      </c>
    </row>
    <row r="344" spans="1:21" x14ac:dyDescent="0.2">
      <c r="A344" s="348"/>
      <c r="B344" s="349" t="s">
        <v>2184</v>
      </c>
      <c r="C344" s="350" t="s">
        <v>2185</v>
      </c>
      <c r="D344" s="351" t="s">
        <v>2186</v>
      </c>
      <c r="E344" s="352" t="s">
        <v>2187</v>
      </c>
      <c r="F344" s="353" t="s">
        <v>708</v>
      </c>
      <c r="G344" s="336">
        <v>999.45</v>
      </c>
      <c r="H344" s="337">
        <v>0.05</v>
      </c>
      <c r="I344" s="336">
        <f>G344*(100%+H344)</f>
        <v>1049.4225000000001</v>
      </c>
      <c r="J344" s="338">
        <f t="shared" si="34"/>
        <v>4722</v>
      </c>
      <c r="K344" s="354" t="s">
        <v>237</v>
      </c>
      <c r="L344" s="354" t="s">
        <v>3</v>
      </c>
      <c r="M344" s="352" t="s">
        <v>1192</v>
      </c>
      <c r="N344" s="355">
        <v>8536501999</v>
      </c>
      <c r="O344" s="354" t="s">
        <v>691</v>
      </c>
      <c r="P344" s="355">
        <v>5</v>
      </c>
      <c r="Q344" s="355" t="s">
        <v>2188</v>
      </c>
      <c r="R344" s="517"/>
      <c r="S344" s="354"/>
      <c r="T344" s="506"/>
      <c r="U344" s="384">
        <v>8717332019830</v>
      </c>
    </row>
    <row r="345" spans="1:21" x14ac:dyDescent="0.2">
      <c r="A345" s="348"/>
      <c r="B345" s="349" t="s">
        <v>2189</v>
      </c>
      <c r="C345" s="350" t="s">
        <v>2190</v>
      </c>
      <c r="D345" s="351">
        <v>2799290160</v>
      </c>
      <c r="E345" s="352" t="s">
        <v>2191</v>
      </c>
      <c r="F345" s="353" t="s">
        <v>708</v>
      </c>
      <c r="G345" s="336">
        <v>31.51</v>
      </c>
      <c r="H345" s="337">
        <v>0.05</v>
      </c>
      <c r="I345" s="336">
        <f>G345*(100%+H345)</f>
        <v>33.085500000000003</v>
      </c>
      <c r="J345" s="338">
        <f t="shared" si="34"/>
        <v>149</v>
      </c>
      <c r="K345" s="354" t="s">
        <v>237</v>
      </c>
      <c r="L345" s="354" t="s">
        <v>3</v>
      </c>
      <c r="M345" s="352" t="s">
        <v>1192</v>
      </c>
      <c r="N345" s="355">
        <v>8205598000</v>
      </c>
      <c r="O345" s="354" t="s">
        <v>691</v>
      </c>
      <c r="P345" s="355"/>
      <c r="Q345" s="355" t="s">
        <v>1822</v>
      </c>
      <c r="R345" s="517"/>
      <c r="S345" s="354" t="s">
        <v>1161</v>
      </c>
      <c r="T345" s="506"/>
      <c r="U345" s="384">
        <v>8717332019007</v>
      </c>
    </row>
    <row r="346" spans="1:21" ht="16.5" x14ac:dyDescent="0.2">
      <c r="A346" s="348"/>
      <c r="B346" s="349" t="s">
        <v>2192</v>
      </c>
      <c r="C346" s="350" t="s">
        <v>2193</v>
      </c>
      <c r="D346" s="351" t="s">
        <v>272</v>
      </c>
      <c r="E346" s="352" t="s">
        <v>2194</v>
      </c>
      <c r="F346" s="353" t="s">
        <v>708</v>
      </c>
      <c r="G346" s="336">
        <v>356.46</v>
      </c>
      <c r="H346" s="337">
        <v>0.05</v>
      </c>
      <c r="I346" s="336">
        <f>G346*(100%+H346)</f>
        <v>374.28300000000002</v>
      </c>
      <c r="J346" s="338">
        <f t="shared" si="34"/>
        <v>1684</v>
      </c>
      <c r="K346" s="354" t="s">
        <v>237</v>
      </c>
      <c r="L346" s="354" t="s">
        <v>3</v>
      </c>
      <c r="M346" s="352" t="s">
        <v>1192</v>
      </c>
      <c r="N346" s="355">
        <v>8536501999</v>
      </c>
      <c r="O346" s="354" t="s">
        <v>691</v>
      </c>
      <c r="P346" s="355">
        <v>10</v>
      </c>
      <c r="Q346" s="355" t="s">
        <v>1179</v>
      </c>
      <c r="R346" s="517"/>
      <c r="S346" s="354"/>
      <c r="T346" s="506"/>
      <c r="U346" s="384">
        <v>8717332003648</v>
      </c>
    </row>
    <row r="347" spans="1:21" x14ac:dyDescent="0.2">
      <c r="A347" s="311"/>
      <c r="B347" s="366" t="s">
        <v>2195</v>
      </c>
      <c r="C347" s="367"/>
      <c r="D347" s="368" t="s">
        <v>1205</v>
      </c>
      <c r="E347" s="367"/>
      <c r="F347" s="369"/>
      <c r="G347" s="370" t="s">
        <v>1205</v>
      </c>
      <c r="H347" s="371"/>
      <c r="I347" s="371"/>
      <c r="J347" s="371"/>
      <c r="K347" s="372"/>
      <c r="L347" s="372"/>
      <c r="M347" s="367" t="s">
        <v>1205</v>
      </c>
      <c r="N347" s="372"/>
      <c r="O347" s="372"/>
      <c r="P347" s="372"/>
      <c r="Q347" s="372" t="s">
        <v>1205</v>
      </c>
      <c r="R347" s="375"/>
      <c r="S347" s="372"/>
      <c r="T347" s="376"/>
      <c r="U347" s="384"/>
    </row>
    <row r="348" spans="1:21" x14ac:dyDescent="0.2">
      <c r="A348" s="311"/>
      <c r="B348" s="349" t="s">
        <v>2196</v>
      </c>
      <c r="C348" s="350" t="s">
        <v>2197</v>
      </c>
      <c r="D348" s="351" t="s">
        <v>2198</v>
      </c>
      <c r="E348" s="352" t="s">
        <v>2199</v>
      </c>
      <c r="F348" s="353" t="s">
        <v>708</v>
      </c>
      <c r="G348" s="382">
        <v>46.53</v>
      </c>
      <c r="H348" s="337">
        <v>0.05</v>
      </c>
      <c r="I348" s="336">
        <f t="shared" ref="I348:I362" si="35">G348*(100%+H348)</f>
        <v>48.856500000000004</v>
      </c>
      <c r="J348" s="338">
        <f t="shared" si="34"/>
        <v>220</v>
      </c>
      <c r="K348" s="354" t="s">
        <v>237</v>
      </c>
      <c r="L348" s="354" t="s">
        <v>3</v>
      </c>
      <c r="M348" s="352" t="s">
        <v>1192</v>
      </c>
      <c r="N348" s="355">
        <v>3919908099</v>
      </c>
      <c r="O348" s="354" t="s">
        <v>691</v>
      </c>
      <c r="P348" s="355">
        <v>75</v>
      </c>
      <c r="Q348" s="355" t="s">
        <v>1365</v>
      </c>
      <c r="R348" s="357"/>
      <c r="S348" s="354" t="s">
        <v>615</v>
      </c>
      <c r="T348" s="506"/>
      <c r="U348" s="384" t="s">
        <v>2200</v>
      </c>
    </row>
    <row r="349" spans="1:21" x14ac:dyDescent="0.2">
      <c r="A349" s="311"/>
      <c r="B349" s="349" t="s">
        <v>2201</v>
      </c>
      <c r="C349" s="350" t="s">
        <v>751</v>
      </c>
      <c r="D349" s="351" t="s">
        <v>750</v>
      </c>
      <c r="E349" s="352" t="s">
        <v>2202</v>
      </c>
      <c r="F349" s="353" t="s">
        <v>708</v>
      </c>
      <c r="G349" s="382">
        <v>29.49</v>
      </c>
      <c r="H349" s="337">
        <v>0.05</v>
      </c>
      <c r="I349" s="336">
        <f t="shared" si="35"/>
        <v>30.964500000000001</v>
      </c>
      <c r="J349" s="338">
        <f t="shared" si="34"/>
        <v>139</v>
      </c>
      <c r="K349" s="354" t="s">
        <v>237</v>
      </c>
      <c r="L349" s="354" t="s">
        <v>3</v>
      </c>
      <c r="M349" s="352" t="s">
        <v>1192</v>
      </c>
      <c r="N349" s="355">
        <v>7006009090</v>
      </c>
      <c r="O349" s="354" t="s">
        <v>691</v>
      </c>
      <c r="P349" s="355">
        <v>150</v>
      </c>
      <c r="Q349" s="355" t="s">
        <v>1513</v>
      </c>
      <c r="R349" s="517"/>
      <c r="S349" s="354"/>
      <c r="T349" s="506"/>
      <c r="U349" s="384">
        <v>8717332252374</v>
      </c>
    </row>
    <row r="350" spans="1:21" x14ac:dyDescent="0.2">
      <c r="A350" s="311"/>
      <c r="B350" s="349" t="s">
        <v>2203</v>
      </c>
      <c r="C350" s="350" t="s">
        <v>2204</v>
      </c>
      <c r="D350" s="351" t="s">
        <v>2205</v>
      </c>
      <c r="E350" s="352" t="s">
        <v>2206</v>
      </c>
      <c r="F350" s="353" t="s">
        <v>708</v>
      </c>
      <c r="G350" s="336">
        <v>21.87</v>
      </c>
      <c r="H350" s="337">
        <v>0.05</v>
      </c>
      <c r="I350" s="336">
        <f t="shared" si="35"/>
        <v>22.963500000000003</v>
      </c>
      <c r="J350" s="338">
        <f t="shared" si="34"/>
        <v>103</v>
      </c>
      <c r="K350" s="354" t="s">
        <v>237</v>
      </c>
      <c r="L350" s="354" t="s">
        <v>3</v>
      </c>
      <c r="M350" s="352" t="s">
        <v>1192</v>
      </c>
      <c r="N350" s="355">
        <v>7006009090</v>
      </c>
      <c r="O350" s="354" t="s">
        <v>692</v>
      </c>
      <c r="P350" s="355">
        <v>30</v>
      </c>
      <c r="Q350" s="355" t="s">
        <v>1539</v>
      </c>
      <c r="R350" s="517"/>
      <c r="S350" s="354" t="s">
        <v>615</v>
      </c>
      <c r="T350" s="506"/>
      <c r="U350" s="384">
        <v>8717332003518</v>
      </c>
    </row>
    <row r="351" spans="1:21" x14ac:dyDescent="0.2">
      <c r="A351" s="311"/>
      <c r="B351" s="349" t="s">
        <v>2207</v>
      </c>
      <c r="C351" s="350" t="s">
        <v>2208</v>
      </c>
      <c r="D351" s="351" t="s">
        <v>2209</v>
      </c>
      <c r="E351" s="352" t="s">
        <v>2210</v>
      </c>
      <c r="F351" s="353" t="s">
        <v>708</v>
      </c>
      <c r="G351" s="382">
        <v>17.27</v>
      </c>
      <c r="H351" s="337">
        <v>0.05</v>
      </c>
      <c r="I351" s="336">
        <f t="shared" si="35"/>
        <v>18.133500000000002</v>
      </c>
      <c r="J351" s="338">
        <f t="shared" si="34"/>
        <v>82</v>
      </c>
      <c r="K351" s="354" t="s">
        <v>237</v>
      </c>
      <c r="L351" s="354" t="s">
        <v>3</v>
      </c>
      <c r="M351" s="352" t="s">
        <v>1192</v>
      </c>
      <c r="N351" s="355">
        <v>7610909000</v>
      </c>
      <c r="O351" s="354" t="s">
        <v>691</v>
      </c>
      <c r="P351" s="355">
        <v>30</v>
      </c>
      <c r="Q351" s="355" t="s">
        <v>1591</v>
      </c>
      <c r="R351" s="517"/>
      <c r="S351" s="354" t="s">
        <v>615</v>
      </c>
      <c r="T351" s="506"/>
      <c r="U351" s="384">
        <v>8717332019700</v>
      </c>
    </row>
    <row r="352" spans="1:21" x14ac:dyDescent="0.2">
      <c r="A352" s="311"/>
      <c r="B352" s="525" t="s">
        <v>2211</v>
      </c>
      <c r="C352" s="352" t="s">
        <v>283</v>
      </c>
      <c r="D352" s="381" t="s">
        <v>282</v>
      </c>
      <c r="E352" s="531" t="s">
        <v>2212</v>
      </c>
      <c r="F352" s="403" t="s">
        <v>708</v>
      </c>
      <c r="G352" s="336">
        <v>1.56</v>
      </c>
      <c r="H352" s="337">
        <v>0.05</v>
      </c>
      <c r="I352" s="336">
        <f t="shared" si="35"/>
        <v>1.6380000000000001</v>
      </c>
      <c r="J352" s="338">
        <f t="shared" si="34"/>
        <v>7</v>
      </c>
      <c r="K352" s="354" t="s">
        <v>237</v>
      </c>
      <c r="L352" s="354" t="s">
        <v>3</v>
      </c>
      <c r="M352" s="531" t="s">
        <v>1192</v>
      </c>
      <c r="N352" s="528">
        <v>85319010</v>
      </c>
      <c r="O352" s="506" t="s">
        <v>646</v>
      </c>
      <c r="P352" s="355">
        <v>2500</v>
      </c>
      <c r="Q352" s="355" t="s">
        <v>1591</v>
      </c>
      <c r="R352" s="529"/>
      <c r="S352" s="506" t="s">
        <v>615</v>
      </c>
      <c r="T352" s="360"/>
      <c r="U352" s="384">
        <v>8717332022724</v>
      </c>
    </row>
    <row r="353" spans="1:21" x14ac:dyDescent="0.2">
      <c r="A353" s="311"/>
      <c r="B353" s="349" t="s">
        <v>2213</v>
      </c>
      <c r="C353" s="350" t="s">
        <v>2214</v>
      </c>
      <c r="D353" s="351" t="s">
        <v>2215</v>
      </c>
      <c r="E353" s="352" t="s">
        <v>2216</v>
      </c>
      <c r="F353" s="353" t="s">
        <v>708</v>
      </c>
      <c r="G353" s="382">
        <v>6.15</v>
      </c>
      <c r="H353" s="337">
        <v>0.05</v>
      </c>
      <c r="I353" s="336">
        <f t="shared" si="35"/>
        <v>6.4575000000000005</v>
      </c>
      <c r="J353" s="338">
        <f t="shared" si="34"/>
        <v>29</v>
      </c>
      <c r="K353" s="354" t="s">
        <v>237</v>
      </c>
      <c r="L353" s="354" t="s">
        <v>3</v>
      </c>
      <c r="M353" s="352" t="s">
        <v>1192</v>
      </c>
      <c r="N353" s="355">
        <v>3926909790</v>
      </c>
      <c r="O353" s="354" t="s">
        <v>691</v>
      </c>
      <c r="P353" s="355">
        <v>900</v>
      </c>
      <c r="Q353" s="355" t="s">
        <v>1842</v>
      </c>
      <c r="R353" s="517"/>
      <c r="S353" s="354" t="s">
        <v>615</v>
      </c>
      <c r="T353" s="506"/>
      <c r="U353" s="384">
        <v>871733209655</v>
      </c>
    </row>
    <row r="354" spans="1:21" ht="16.5" x14ac:dyDescent="0.2">
      <c r="A354" s="311"/>
      <c r="B354" s="349" t="s">
        <v>2217</v>
      </c>
      <c r="C354" s="350" t="s">
        <v>2218</v>
      </c>
      <c r="D354" s="351" t="s">
        <v>2219</v>
      </c>
      <c r="E354" s="352" t="s">
        <v>2220</v>
      </c>
      <c r="F354" s="353" t="s">
        <v>708</v>
      </c>
      <c r="G354" s="382">
        <v>11.93</v>
      </c>
      <c r="H354" s="337">
        <v>0.05</v>
      </c>
      <c r="I354" s="336">
        <f t="shared" si="35"/>
        <v>12.5265</v>
      </c>
      <c r="J354" s="338">
        <f t="shared" si="34"/>
        <v>56</v>
      </c>
      <c r="K354" s="354" t="s">
        <v>237</v>
      </c>
      <c r="L354" s="354" t="s">
        <v>3</v>
      </c>
      <c r="M354" s="352" t="s">
        <v>1192</v>
      </c>
      <c r="N354" s="355">
        <v>3919101990</v>
      </c>
      <c r="O354" s="354" t="s">
        <v>691</v>
      </c>
      <c r="P354" s="355">
        <v>200</v>
      </c>
      <c r="Q354" s="355" t="s">
        <v>2221</v>
      </c>
      <c r="R354" s="507" t="s">
        <v>2222</v>
      </c>
      <c r="S354" s="354" t="s">
        <v>615</v>
      </c>
      <c r="T354" s="506"/>
      <c r="U354" s="384">
        <v>8717332003501</v>
      </c>
    </row>
    <row r="355" spans="1:21" x14ac:dyDescent="0.2">
      <c r="A355" s="348"/>
      <c r="B355" s="349" t="s">
        <v>2223</v>
      </c>
      <c r="C355" s="349" t="s">
        <v>1043</v>
      </c>
      <c r="D355" s="351" t="s">
        <v>1044</v>
      </c>
      <c r="E355" s="352" t="s">
        <v>2224</v>
      </c>
      <c r="F355" s="353" t="s">
        <v>708</v>
      </c>
      <c r="G355" s="382">
        <v>26.19</v>
      </c>
      <c r="H355" s="337">
        <v>0.05</v>
      </c>
      <c r="I355" s="336">
        <f t="shared" si="35"/>
        <v>27.499500000000001</v>
      </c>
      <c r="J355" s="338">
        <f t="shared" si="34"/>
        <v>124</v>
      </c>
      <c r="K355" s="354" t="s">
        <v>237</v>
      </c>
      <c r="L355" s="354" t="s">
        <v>3</v>
      </c>
      <c r="M355" s="352" t="s">
        <v>1192</v>
      </c>
      <c r="N355" s="355">
        <v>3926909790</v>
      </c>
      <c r="O355" s="354" t="s">
        <v>646</v>
      </c>
      <c r="P355" s="355">
        <v>10</v>
      </c>
      <c r="Q355" s="355" t="s">
        <v>2225</v>
      </c>
      <c r="R355" s="507" t="s">
        <v>2226</v>
      </c>
      <c r="S355" s="354"/>
      <c r="T355" s="506"/>
      <c r="U355" s="384">
        <v>8717332324859</v>
      </c>
    </row>
    <row r="356" spans="1:21" x14ac:dyDescent="0.2">
      <c r="A356" s="348"/>
      <c r="B356" s="349" t="s">
        <v>2227</v>
      </c>
      <c r="C356" s="349" t="s">
        <v>2228</v>
      </c>
      <c r="D356" s="351" t="s">
        <v>2229</v>
      </c>
      <c r="E356" s="352" t="s">
        <v>2230</v>
      </c>
      <c r="F356" s="353" t="s">
        <v>708</v>
      </c>
      <c r="G356" s="382">
        <v>26.19</v>
      </c>
      <c r="H356" s="337">
        <v>0.05</v>
      </c>
      <c r="I356" s="336">
        <f t="shared" si="35"/>
        <v>27.499500000000001</v>
      </c>
      <c r="J356" s="338">
        <f t="shared" si="34"/>
        <v>124</v>
      </c>
      <c r="K356" s="354" t="s">
        <v>237</v>
      </c>
      <c r="L356" s="354" t="s">
        <v>237</v>
      </c>
      <c r="M356" s="352" t="s">
        <v>1192</v>
      </c>
      <c r="N356" s="355">
        <v>3926909790</v>
      </c>
      <c r="O356" s="354" t="s">
        <v>646</v>
      </c>
      <c r="P356" s="355">
        <v>10</v>
      </c>
      <c r="Q356" s="355" t="s">
        <v>2091</v>
      </c>
      <c r="R356" s="507" t="s">
        <v>2226</v>
      </c>
      <c r="S356" s="354"/>
      <c r="T356" s="506"/>
      <c r="U356" s="384">
        <v>8717332324866</v>
      </c>
    </row>
    <row r="357" spans="1:21" x14ac:dyDescent="0.2">
      <c r="A357" s="348"/>
      <c r="B357" s="349" t="s">
        <v>2231</v>
      </c>
      <c r="C357" s="349" t="s">
        <v>2232</v>
      </c>
      <c r="D357" s="351" t="s">
        <v>2233</v>
      </c>
      <c r="E357" s="352" t="s">
        <v>2234</v>
      </c>
      <c r="F357" s="353" t="s">
        <v>708</v>
      </c>
      <c r="G357" s="382">
        <v>11.27</v>
      </c>
      <c r="H357" s="337">
        <v>0.05</v>
      </c>
      <c r="I357" s="336">
        <f t="shared" si="35"/>
        <v>11.833500000000001</v>
      </c>
      <c r="J357" s="338">
        <f t="shared" si="34"/>
        <v>53</v>
      </c>
      <c r="K357" s="354" t="s">
        <v>237</v>
      </c>
      <c r="L357" s="354" t="s">
        <v>237</v>
      </c>
      <c r="M357" s="352" t="s">
        <v>1192</v>
      </c>
      <c r="N357" s="355">
        <v>3926909790</v>
      </c>
      <c r="O357" s="354" t="s">
        <v>646</v>
      </c>
      <c r="P357" s="355">
        <v>3</v>
      </c>
      <c r="Q357" s="355" t="s">
        <v>1533</v>
      </c>
      <c r="R357" s="517"/>
      <c r="S357" s="354"/>
      <c r="T357" s="506"/>
      <c r="U357" s="384" t="s">
        <v>2235</v>
      </c>
    </row>
    <row r="358" spans="1:21" x14ac:dyDescent="0.2">
      <c r="A358" s="311"/>
      <c r="B358" s="349" t="s">
        <v>2236</v>
      </c>
      <c r="C358" s="349" t="s">
        <v>1046</v>
      </c>
      <c r="D358" s="351" t="s">
        <v>1048</v>
      </c>
      <c r="E358" s="352" t="s">
        <v>2237</v>
      </c>
      <c r="F358" s="353" t="s">
        <v>708</v>
      </c>
      <c r="G358" s="382">
        <v>12.6</v>
      </c>
      <c r="H358" s="337">
        <v>0.05</v>
      </c>
      <c r="I358" s="336">
        <f t="shared" si="35"/>
        <v>13.23</v>
      </c>
      <c r="J358" s="338">
        <f t="shared" si="34"/>
        <v>60</v>
      </c>
      <c r="K358" s="354" t="s">
        <v>237</v>
      </c>
      <c r="L358" s="354" t="s">
        <v>3</v>
      </c>
      <c r="M358" s="352" t="s">
        <v>1192</v>
      </c>
      <c r="N358" s="355">
        <v>7006009090</v>
      </c>
      <c r="O358" s="354" t="s">
        <v>646</v>
      </c>
      <c r="P358" s="355">
        <v>250</v>
      </c>
      <c r="Q358" s="355" t="s">
        <v>1365</v>
      </c>
      <c r="R358" s="507" t="s">
        <v>2238</v>
      </c>
      <c r="S358" s="354"/>
      <c r="T358" s="506"/>
      <c r="U358" s="384" t="s">
        <v>2239</v>
      </c>
    </row>
    <row r="359" spans="1:21" x14ac:dyDescent="0.2">
      <c r="A359" s="348"/>
      <c r="B359" s="349" t="s">
        <v>2240</v>
      </c>
      <c r="C359" s="349" t="s">
        <v>2241</v>
      </c>
      <c r="D359" s="351" t="s">
        <v>2242</v>
      </c>
      <c r="E359" s="352" t="s">
        <v>2243</v>
      </c>
      <c r="F359" s="353" t="s">
        <v>708</v>
      </c>
      <c r="G359" s="382">
        <v>11.27</v>
      </c>
      <c r="H359" s="337">
        <v>0.05</v>
      </c>
      <c r="I359" s="336">
        <f t="shared" si="35"/>
        <v>11.833500000000001</v>
      </c>
      <c r="J359" s="338">
        <f t="shared" si="34"/>
        <v>53</v>
      </c>
      <c r="K359" s="354" t="s">
        <v>237</v>
      </c>
      <c r="L359" s="354" t="s">
        <v>237</v>
      </c>
      <c r="M359" s="352" t="s">
        <v>1192</v>
      </c>
      <c r="N359" s="355">
        <v>3926909790</v>
      </c>
      <c r="O359" s="354" t="s">
        <v>646</v>
      </c>
      <c r="P359" s="355">
        <v>20</v>
      </c>
      <c r="Q359" s="355" t="s">
        <v>2244</v>
      </c>
      <c r="R359" s="517"/>
      <c r="S359" s="354"/>
      <c r="T359" s="506"/>
      <c r="U359" s="384" t="s">
        <v>2245</v>
      </c>
    </row>
    <row r="360" spans="1:21" x14ac:dyDescent="0.2">
      <c r="A360" s="311"/>
      <c r="B360" s="349" t="s">
        <v>2246</v>
      </c>
      <c r="C360" s="349" t="s">
        <v>1050</v>
      </c>
      <c r="D360" s="351" t="s">
        <v>1054</v>
      </c>
      <c r="E360" s="352" t="s">
        <v>2247</v>
      </c>
      <c r="F360" s="353" t="s">
        <v>708</v>
      </c>
      <c r="G360" s="382">
        <v>1.08</v>
      </c>
      <c r="H360" s="337">
        <v>0.05</v>
      </c>
      <c r="I360" s="336">
        <f t="shared" si="35"/>
        <v>1.1340000000000001</v>
      </c>
      <c r="J360" s="338">
        <f t="shared" si="34"/>
        <v>5</v>
      </c>
      <c r="K360" s="354" t="s">
        <v>237</v>
      </c>
      <c r="L360" s="354" t="s">
        <v>3</v>
      </c>
      <c r="M360" s="352" t="s">
        <v>1192</v>
      </c>
      <c r="N360" s="355">
        <v>3926909790</v>
      </c>
      <c r="O360" s="354" t="s">
        <v>646</v>
      </c>
      <c r="P360" s="355">
        <v>500</v>
      </c>
      <c r="Q360" s="355" t="s">
        <v>1435</v>
      </c>
      <c r="R360" s="517"/>
      <c r="S360" s="354"/>
      <c r="T360" s="506"/>
      <c r="U360" s="384" t="s">
        <v>2248</v>
      </c>
    </row>
    <row r="361" spans="1:21" ht="16.5" x14ac:dyDescent="0.2">
      <c r="A361" s="311"/>
      <c r="B361" s="349" t="s">
        <v>2249</v>
      </c>
      <c r="C361" s="349" t="s">
        <v>1052</v>
      </c>
      <c r="D361" s="351" t="s">
        <v>1055</v>
      </c>
      <c r="E361" s="352" t="s">
        <v>2250</v>
      </c>
      <c r="F361" s="353" t="s">
        <v>708</v>
      </c>
      <c r="G361" s="382">
        <v>15.91</v>
      </c>
      <c r="H361" s="337">
        <v>0.05</v>
      </c>
      <c r="I361" s="336">
        <f t="shared" si="35"/>
        <v>16.705500000000001</v>
      </c>
      <c r="J361" s="338">
        <f t="shared" si="34"/>
        <v>75</v>
      </c>
      <c r="K361" s="354" t="s">
        <v>237</v>
      </c>
      <c r="L361" s="354" t="s">
        <v>3</v>
      </c>
      <c r="M361" s="352" t="s">
        <v>1192</v>
      </c>
      <c r="N361" s="355">
        <v>3926909790</v>
      </c>
      <c r="O361" s="354" t="s">
        <v>646</v>
      </c>
      <c r="P361" s="355">
        <v>90</v>
      </c>
      <c r="Q361" s="355" t="s">
        <v>1639</v>
      </c>
      <c r="R361" s="507" t="s">
        <v>2238</v>
      </c>
      <c r="S361" s="354"/>
      <c r="T361" s="506"/>
      <c r="U361" s="384" t="s">
        <v>2251</v>
      </c>
    </row>
    <row r="362" spans="1:21" ht="13.5" thickBot="1" x14ac:dyDescent="0.25">
      <c r="A362" s="311"/>
      <c r="B362" s="349" t="s">
        <v>2252</v>
      </c>
      <c r="C362" s="349" t="s">
        <v>2253</v>
      </c>
      <c r="D362" s="351" t="s">
        <v>2254</v>
      </c>
      <c r="E362" s="379" t="s">
        <v>2255</v>
      </c>
      <c r="F362" s="353" t="s">
        <v>708</v>
      </c>
      <c r="G362" s="382">
        <v>23.86</v>
      </c>
      <c r="H362" s="337">
        <v>0.05</v>
      </c>
      <c r="I362" s="336">
        <f t="shared" si="35"/>
        <v>25.053000000000001</v>
      </c>
      <c r="J362" s="338">
        <f t="shared" si="34"/>
        <v>113</v>
      </c>
      <c r="K362" s="404" t="s">
        <v>237</v>
      </c>
      <c r="L362" s="354" t="s">
        <v>237</v>
      </c>
      <c r="M362" s="379" t="s">
        <v>1192</v>
      </c>
      <c r="N362" s="355">
        <v>8309909090</v>
      </c>
      <c r="O362" s="404" t="s">
        <v>646</v>
      </c>
      <c r="P362" s="423">
        <v>10</v>
      </c>
      <c r="Q362" s="423" t="s">
        <v>1863</v>
      </c>
      <c r="R362" s="555"/>
      <c r="S362" s="404"/>
      <c r="T362" s="506"/>
      <c r="U362" s="384">
        <v>8717332325252</v>
      </c>
    </row>
    <row r="363" spans="1:21" ht="13.5" thickBot="1" x14ac:dyDescent="0.25">
      <c r="A363" s="311"/>
      <c r="B363" s="468" t="s">
        <v>2256</v>
      </c>
      <c r="C363" s="469"/>
      <c r="D363" s="469" t="s">
        <v>1205</v>
      </c>
      <c r="E363" s="469"/>
      <c r="F363" s="470"/>
      <c r="G363" s="436" t="s">
        <v>1205</v>
      </c>
      <c r="H363" s="471"/>
      <c r="I363" s="471"/>
      <c r="J363" s="471"/>
      <c r="K363" s="496"/>
      <c r="L363" s="496"/>
      <c r="M363" s="469" t="s">
        <v>1205</v>
      </c>
      <c r="N363" s="496"/>
      <c r="O363" s="496"/>
      <c r="P363" s="496"/>
      <c r="Q363" s="496" t="s">
        <v>1205</v>
      </c>
      <c r="R363" s="497"/>
      <c r="S363" s="472"/>
      <c r="T363" s="474"/>
      <c r="U363" s="384"/>
    </row>
    <row r="364" spans="1:21" x14ac:dyDescent="0.2">
      <c r="A364" s="311"/>
      <c r="B364" s="366" t="s">
        <v>2257</v>
      </c>
      <c r="C364" s="367"/>
      <c r="D364" s="368" t="s">
        <v>1205</v>
      </c>
      <c r="E364" s="367"/>
      <c r="F364" s="369"/>
      <c r="G364" s="370" t="s">
        <v>1205</v>
      </c>
      <c r="H364" s="371"/>
      <c r="I364" s="371"/>
      <c r="J364" s="371"/>
      <c r="K364" s="372"/>
      <c r="L364" s="372"/>
      <c r="M364" s="367" t="s">
        <v>1205</v>
      </c>
      <c r="N364" s="372"/>
      <c r="O364" s="372"/>
      <c r="P364" s="372"/>
      <c r="Q364" s="372" t="s">
        <v>1205</v>
      </c>
      <c r="R364" s="375"/>
      <c r="S364" s="376"/>
      <c r="T364" s="377"/>
      <c r="U364" s="384"/>
    </row>
    <row r="365" spans="1:21" x14ac:dyDescent="0.2">
      <c r="A365" s="311"/>
      <c r="B365" s="349" t="s">
        <v>2258</v>
      </c>
      <c r="C365" s="349" t="s">
        <v>2259</v>
      </c>
      <c r="D365" s="351" t="s">
        <v>2260</v>
      </c>
      <c r="E365" s="379" t="s">
        <v>2261</v>
      </c>
      <c r="F365" s="353" t="s">
        <v>708</v>
      </c>
      <c r="G365" s="336">
        <v>189.09</v>
      </c>
      <c r="H365" s="337">
        <v>0.1</v>
      </c>
      <c r="I365" s="336">
        <f t="shared" ref="I365:I387" si="36">G365*(100%+H365)</f>
        <v>207.99900000000002</v>
      </c>
      <c r="J365" s="338">
        <f t="shared" ref="J365:J387" si="37">ROUND(ROUND(I365*4.5,2),0)</f>
        <v>936</v>
      </c>
      <c r="K365" s="404" t="s">
        <v>237</v>
      </c>
      <c r="L365" s="404" t="s">
        <v>3</v>
      </c>
      <c r="M365" s="379" t="s">
        <v>850</v>
      </c>
      <c r="N365" s="355">
        <v>8517620000</v>
      </c>
      <c r="O365" s="404" t="s">
        <v>646</v>
      </c>
      <c r="P365" s="423">
        <v>30</v>
      </c>
      <c r="Q365" s="423" t="s">
        <v>2262</v>
      </c>
      <c r="R365" s="555"/>
      <c r="S365" s="404"/>
      <c r="T365" s="494"/>
      <c r="U365" s="384">
        <v>8717332288403</v>
      </c>
    </row>
    <row r="366" spans="1:21" x14ac:dyDescent="0.2">
      <c r="A366" s="311"/>
      <c r="B366" s="349" t="s">
        <v>2263</v>
      </c>
      <c r="C366" s="349" t="s">
        <v>2264</v>
      </c>
      <c r="D366" s="351" t="s">
        <v>2265</v>
      </c>
      <c r="E366" s="379" t="s">
        <v>2266</v>
      </c>
      <c r="F366" s="353" t="s">
        <v>708</v>
      </c>
      <c r="G366" s="336">
        <v>89.88</v>
      </c>
      <c r="H366" s="337">
        <v>0.1</v>
      </c>
      <c r="I366" s="336">
        <f t="shared" si="36"/>
        <v>98.868000000000009</v>
      </c>
      <c r="J366" s="338">
        <f t="shared" si="37"/>
        <v>445</v>
      </c>
      <c r="K366" s="404" t="s">
        <v>237</v>
      </c>
      <c r="L366" s="404" t="s">
        <v>3</v>
      </c>
      <c r="M366" s="379" t="s">
        <v>850</v>
      </c>
      <c r="N366" s="355">
        <v>8517620000</v>
      </c>
      <c r="O366" s="404" t="s">
        <v>646</v>
      </c>
      <c r="P366" s="423">
        <v>90</v>
      </c>
      <c r="Q366" s="423" t="s">
        <v>2267</v>
      </c>
      <c r="R366" s="555"/>
      <c r="S366" s="404"/>
      <c r="T366" s="494"/>
      <c r="U366" s="384">
        <v>8717332288427</v>
      </c>
    </row>
    <row r="367" spans="1:21" x14ac:dyDescent="0.2">
      <c r="A367" s="311"/>
      <c r="B367" s="349" t="s">
        <v>2268</v>
      </c>
      <c r="C367" s="349" t="s">
        <v>2269</v>
      </c>
      <c r="D367" s="351" t="s">
        <v>2270</v>
      </c>
      <c r="E367" s="379" t="s">
        <v>2271</v>
      </c>
      <c r="F367" s="353" t="s">
        <v>708</v>
      </c>
      <c r="G367" s="336">
        <v>111.03</v>
      </c>
      <c r="H367" s="337">
        <v>0.1</v>
      </c>
      <c r="I367" s="336">
        <f t="shared" si="36"/>
        <v>122.13300000000001</v>
      </c>
      <c r="J367" s="338">
        <f t="shared" si="37"/>
        <v>550</v>
      </c>
      <c r="K367" s="404" t="s">
        <v>237</v>
      </c>
      <c r="L367" s="404" t="s">
        <v>3</v>
      </c>
      <c r="M367" s="379" t="s">
        <v>850</v>
      </c>
      <c r="N367" s="355">
        <v>8517620000</v>
      </c>
      <c r="O367" s="404" t="s">
        <v>646</v>
      </c>
      <c r="P367" s="423">
        <v>24</v>
      </c>
      <c r="Q367" s="423" t="s">
        <v>2272</v>
      </c>
      <c r="R367" s="555"/>
      <c r="S367" s="404"/>
      <c r="T367" s="494"/>
      <c r="U367" s="384">
        <v>8717332288410</v>
      </c>
    </row>
    <row r="368" spans="1:21" ht="16.5" x14ac:dyDescent="0.2">
      <c r="A368" s="311"/>
      <c r="B368" s="349" t="s">
        <v>2273</v>
      </c>
      <c r="C368" s="349" t="s">
        <v>318</v>
      </c>
      <c r="D368" s="351" t="s">
        <v>317</v>
      </c>
      <c r="E368" s="379" t="s">
        <v>2274</v>
      </c>
      <c r="F368" s="353" t="s">
        <v>708</v>
      </c>
      <c r="G368" s="336">
        <v>161.07</v>
      </c>
      <c r="H368" s="337">
        <v>0.1</v>
      </c>
      <c r="I368" s="336">
        <f t="shared" si="36"/>
        <v>177.17700000000002</v>
      </c>
      <c r="J368" s="338">
        <f t="shared" si="37"/>
        <v>797</v>
      </c>
      <c r="K368" s="404" t="s">
        <v>237</v>
      </c>
      <c r="L368" s="404" t="s">
        <v>3</v>
      </c>
      <c r="M368" s="379" t="s">
        <v>850</v>
      </c>
      <c r="N368" s="355">
        <v>8536501999</v>
      </c>
      <c r="O368" s="404" t="s">
        <v>646</v>
      </c>
      <c r="P368" s="423">
        <v>72</v>
      </c>
      <c r="Q368" s="423" t="s">
        <v>1200</v>
      </c>
      <c r="R368" s="555"/>
      <c r="S368" s="404"/>
      <c r="T368" s="494"/>
      <c r="U368" s="384">
        <v>8717332349562</v>
      </c>
    </row>
    <row r="369" spans="1:21" x14ac:dyDescent="0.2">
      <c r="A369" s="311"/>
      <c r="B369" s="349" t="s">
        <v>2275</v>
      </c>
      <c r="C369" s="349" t="s">
        <v>312</v>
      </c>
      <c r="D369" s="351" t="s">
        <v>311</v>
      </c>
      <c r="E369" s="379" t="s">
        <v>2276</v>
      </c>
      <c r="F369" s="353" t="s">
        <v>708</v>
      </c>
      <c r="G369" s="336">
        <v>237.42</v>
      </c>
      <c r="H369" s="337">
        <v>0.1</v>
      </c>
      <c r="I369" s="336">
        <f t="shared" si="36"/>
        <v>261.16200000000003</v>
      </c>
      <c r="J369" s="338">
        <f t="shared" si="37"/>
        <v>1175</v>
      </c>
      <c r="K369" s="404" t="s">
        <v>237</v>
      </c>
      <c r="L369" s="423">
        <v>1</v>
      </c>
      <c r="M369" s="379" t="s">
        <v>850</v>
      </c>
      <c r="N369" s="355">
        <v>8517620000</v>
      </c>
      <c r="O369" s="404" t="s">
        <v>646</v>
      </c>
      <c r="P369" s="423">
        <v>48</v>
      </c>
      <c r="Q369" s="423" t="s">
        <v>2277</v>
      </c>
      <c r="R369" s="555"/>
      <c r="S369" s="404"/>
      <c r="T369" s="494"/>
      <c r="U369" s="384">
        <v>8717332288359</v>
      </c>
    </row>
    <row r="370" spans="1:21" x14ac:dyDescent="0.2">
      <c r="A370" s="311"/>
      <c r="B370" s="349" t="s">
        <v>2278</v>
      </c>
      <c r="C370" s="349" t="s">
        <v>315</v>
      </c>
      <c r="D370" s="351" t="s">
        <v>314</v>
      </c>
      <c r="E370" s="379" t="s">
        <v>2279</v>
      </c>
      <c r="F370" s="353" t="s">
        <v>708</v>
      </c>
      <c r="G370" s="336">
        <v>189.09</v>
      </c>
      <c r="H370" s="337">
        <v>0.1</v>
      </c>
      <c r="I370" s="336">
        <f t="shared" si="36"/>
        <v>207.99900000000002</v>
      </c>
      <c r="J370" s="338">
        <f t="shared" si="37"/>
        <v>936</v>
      </c>
      <c r="K370" s="404" t="s">
        <v>237</v>
      </c>
      <c r="L370" s="423">
        <v>1</v>
      </c>
      <c r="M370" s="379" t="s">
        <v>850</v>
      </c>
      <c r="N370" s="355">
        <v>8517620000</v>
      </c>
      <c r="O370" s="404" t="s">
        <v>646</v>
      </c>
      <c r="P370" s="423">
        <v>48</v>
      </c>
      <c r="Q370" s="423" t="s">
        <v>1929</v>
      </c>
      <c r="R370" s="555"/>
      <c r="S370" s="404"/>
      <c r="T370" s="494"/>
      <c r="U370" s="384">
        <v>8717332288373</v>
      </c>
    </row>
    <row r="371" spans="1:21" x14ac:dyDescent="0.2">
      <c r="A371" s="311"/>
      <c r="B371" s="349" t="s">
        <v>2280</v>
      </c>
      <c r="C371" s="349" t="s">
        <v>287</v>
      </c>
      <c r="D371" s="351" t="s">
        <v>286</v>
      </c>
      <c r="E371" s="379" t="s">
        <v>2281</v>
      </c>
      <c r="F371" s="353" t="s">
        <v>708</v>
      </c>
      <c r="G371" s="336">
        <v>179.73</v>
      </c>
      <c r="H371" s="337">
        <v>0.1</v>
      </c>
      <c r="I371" s="336">
        <f t="shared" si="36"/>
        <v>197.703</v>
      </c>
      <c r="J371" s="338">
        <f t="shared" si="37"/>
        <v>890</v>
      </c>
      <c r="K371" s="404" t="s">
        <v>237</v>
      </c>
      <c r="L371" s="423">
        <v>1</v>
      </c>
      <c r="M371" s="379" t="s">
        <v>850</v>
      </c>
      <c r="N371" s="355">
        <v>8517620000</v>
      </c>
      <c r="O371" s="404" t="s">
        <v>646</v>
      </c>
      <c r="P371" s="423">
        <v>72</v>
      </c>
      <c r="Q371" s="423" t="s">
        <v>2282</v>
      </c>
      <c r="R371" s="555"/>
      <c r="S371" s="404" t="s">
        <v>1161</v>
      </c>
      <c r="T371" s="494"/>
      <c r="U371" s="384">
        <v>8717332099207</v>
      </c>
    </row>
    <row r="372" spans="1:21" x14ac:dyDescent="0.2">
      <c r="A372" s="311"/>
      <c r="B372" s="349" t="s">
        <v>2283</v>
      </c>
      <c r="C372" s="349" t="s">
        <v>289</v>
      </c>
      <c r="D372" s="351" t="s">
        <v>288</v>
      </c>
      <c r="E372" s="379" t="s">
        <v>2284</v>
      </c>
      <c r="F372" s="353" t="s">
        <v>708</v>
      </c>
      <c r="G372" s="336">
        <v>165.13</v>
      </c>
      <c r="H372" s="337">
        <v>0.1</v>
      </c>
      <c r="I372" s="336">
        <f t="shared" si="36"/>
        <v>181.643</v>
      </c>
      <c r="J372" s="338">
        <f t="shared" si="37"/>
        <v>817</v>
      </c>
      <c r="K372" s="404" t="s">
        <v>237</v>
      </c>
      <c r="L372" s="404" t="s">
        <v>3</v>
      </c>
      <c r="M372" s="379" t="s">
        <v>850</v>
      </c>
      <c r="N372" s="355">
        <v>8517620000</v>
      </c>
      <c r="O372" s="404" t="s">
        <v>646</v>
      </c>
      <c r="P372" s="423">
        <v>24</v>
      </c>
      <c r="Q372" s="423" t="s">
        <v>2285</v>
      </c>
      <c r="R372" s="555"/>
      <c r="S372" s="404" t="s">
        <v>1161</v>
      </c>
      <c r="T372" s="494"/>
      <c r="U372" s="384">
        <v>8717332099221</v>
      </c>
    </row>
    <row r="373" spans="1:21" ht="16.5" x14ac:dyDescent="0.2">
      <c r="A373" s="311"/>
      <c r="B373" s="349" t="s">
        <v>2286</v>
      </c>
      <c r="C373" s="349" t="s">
        <v>291</v>
      </c>
      <c r="D373" s="351" t="s">
        <v>290</v>
      </c>
      <c r="E373" s="379" t="s">
        <v>2287</v>
      </c>
      <c r="F373" s="353" t="s">
        <v>708</v>
      </c>
      <c r="G373" s="336">
        <v>168.98</v>
      </c>
      <c r="H373" s="337">
        <v>0.1</v>
      </c>
      <c r="I373" s="336">
        <f t="shared" si="36"/>
        <v>185.87800000000001</v>
      </c>
      <c r="J373" s="338">
        <f t="shared" si="37"/>
        <v>836</v>
      </c>
      <c r="K373" s="404" t="s">
        <v>237</v>
      </c>
      <c r="L373" s="423">
        <v>1</v>
      </c>
      <c r="M373" s="379" t="s">
        <v>850</v>
      </c>
      <c r="N373" s="355">
        <v>8517620000</v>
      </c>
      <c r="O373" s="404" t="s">
        <v>646</v>
      </c>
      <c r="P373" s="423">
        <v>120</v>
      </c>
      <c r="Q373" s="423" t="s">
        <v>2288</v>
      </c>
      <c r="R373" s="555"/>
      <c r="S373" s="404" t="s">
        <v>1161</v>
      </c>
      <c r="T373" s="494"/>
      <c r="U373" s="384">
        <v>8717332099238</v>
      </c>
    </row>
    <row r="374" spans="1:21" ht="16.5" x14ac:dyDescent="0.2">
      <c r="A374" s="311"/>
      <c r="B374" s="349" t="s">
        <v>2289</v>
      </c>
      <c r="C374" s="349" t="s">
        <v>293</v>
      </c>
      <c r="D374" s="351" t="s">
        <v>292</v>
      </c>
      <c r="E374" s="379" t="s">
        <v>2290</v>
      </c>
      <c r="F374" s="353" t="s">
        <v>708</v>
      </c>
      <c r="G374" s="336">
        <v>153.6</v>
      </c>
      <c r="H374" s="337">
        <v>0.1</v>
      </c>
      <c r="I374" s="336">
        <f t="shared" si="36"/>
        <v>168.96</v>
      </c>
      <c r="J374" s="338">
        <f t="shared" si="37"/>
        <v>760</v>
      </c>
      <c r="K374" s="404" t="s">
        <v>237</v>
      </c>
      <c r="L374" s="404" t="s">
        <v>3</v>
      </c>
      <c r="M374" s="379" t="s">
        <v>850</v>
      </c>
      <c r="N374" s="355">
        <v>8517620000</v>
      </c>
      <c r="O374" s="404" t="s">
        <v>646</v>
      </c>
      <c r="P374" s="423">
        <v>50</v>
      </c>
      <c r="Q374" s="423" t="s">
        <v>2291</v>
      </c>
      <c r="R374" s="555"/>
      <c r="S374" s="404" t="s">
        <v>1161</v>
      </c>
      <c r="T374" s="494"/>
      <c r="U374" s="384">
        <v>8717332099252</v>
      </c>
    </row>
    <row r="375" spans="1:21" x14ac:dyDescent="0.2">
      <c r="A375" s="311"/>
      <c r="B375" s="349" t="s">
        <v>2292</v>
      </c>
      <c r="C375" s="349" t="s">
        <v>308</v>
      </c>
      <c r="D375" s="351" t="s">
        <v>307</v>
      </c>
      <c r="E375" s="379" t="s">
        <v>2293</v>
      </c>
      <c r="F375" s="353" t="s">
        <v>708</v>
      </c>
      <c r="G375" s="336">
        <v>153.6</v>
      </c>
      <c r="H375" s="337">
        <v>0.1</v>
      </c>
      <c r="I375" s="336">
        <f t="shared" si="36"/>
        <v>168.96</v>
      </c>
      <c r="J375" s="338">
        <f t="shared" si="37"/>
        <v>760</v>
      </c>
      <c r="K375" s="404" t="s">
        <v>237</v>
      </c>
      <c r="L375" s="423">
        <v>1</v>
      </c>
      <c r="M375" s="379" t="s">
        <v>850</v>
      </c>
      <c r="N375" s="355">
        <v>8517620000</v>
      </c>
      <c r="O375" s="404" t="s">
        <v>646</v>
      </c>
      <c r="P375" s="423">
        <v>120</v>
      </c>
      <c r="Q375" s="423" t="s">
        <v>2294</v>
      </c>
      <c r="R375" s="555"/>
      <c r="S375" s="404"/>
      <c r="T375" s="494"/>
      <c r="U375" s="384">
        <v>8717332250257</v>
      </c>
    </row>
    <row r="376" spans="1:21" x14ac:dyDescent="0.2">
      <c r="A376" s="311"/>
      <c r="B376" s="349" t="s">
        <v>2295</v>
      </c>
      <c r="C376" s="349" t="s">
        <v>310</v>
      </c>
      <c r="D376" s="351" t="s">
        <v>309</v>
      </c>
      <c r="E376" s="379" t="s">
        <v>2296</v>
      </c>
      <c r="F376" s="353" t="s">
        <v>708</v>
      </c>
      <c r="G376" s="336">
        <v>147.46</v>
      </c>
      <c r="H376" s="337">
        <v>0.1</v>
      </c>
      <c r="I376" s="336">
        <f t="shared" si="36"/>
        <v>162.20600000000002</v>
      </c>
      <c r="J376" s="338">
        <f t="shared" si="37"/>
        <v>730</v>
      </c>
      <c r="K376" s="404" t="s">
        <v>237</v>
      </c>
      <c r="L376" s="404" t="s">
        <v>3</v>
      </c>
      <c r="M376" s="379" t="s">
        <v>850</v>
      </c>
      <c r="N376" s="355">
        <v>8517620000</v>
      </c>
      <c r="O376" s="404" t="s">
        <v>646</v>
      </c>
      <c r="P376" s="423">
        <v>80</v>
      </c>
      <c r="Q376" s="423" t="s">
        <v>2297</v>
      </c>
      <c r="R376" s="555"/>
      <c r="S376" s="404"/>
      <c r="T376" s="494"/>
      <c r="U376" s="384">
        <v>8717332250264</v>
      </c>
    </row>
    <row r="377" spans="1:21" x14ac:dyDescent="0.2">
      <c r="A377" s="311"/>
      <c r="B377" s="349" t="s">
        <v>2298</v>
      </c>
      <c r="C377" s="349" t="s">
        <v>295</v>
      </c>
      <c r="D377" s="351" t="s">
        <v>294</v>
      </c>
      <c r="E377" s="379" t="s">
        <v>2299</v>
      </c>
      <c r="F377" s="353" t="s">
        <v>708</v>
      </c>
      <c r="G377" s="336">
        <v>72.78</v>
      </c>
      <c r="H377" s="337">
        <v>0.1</v>
      </c>
      <c r="I377" s="336">
        <f t="shared" si="36"/>
        <v>80.058000000000007</v>
      </c>
      <c r="J377" s="338">
        <f t="shared" si="37"/>
        <v>360</v>
      </c>
      <c r="K377" s="404" t="s">
        <v>237</v>
      </c>
      <c r="L377" s="404" t="s">
        <v>3</v>
      </c>
      <c r="M377" s="379" t="s">
        <v>1192</v>
      </c>
      <c r="N377" s="355">
        <v>8517620000</v>
      </c>
      <c r="O377" s="404" t="s">
        <v>646</v>
      </c>
      <c r="P377" s="423">
        <v>75</v>
      </c>
      <c r="Q377" s="423" t="s">
        <v>2300</v>
      </c>
      <c r="R377" s="555"/>
      <c r="S377" s="404" t="s">
        <v>1161</v>
      </c>
      <c r="T377" s="494"/>
      <c r="U377" s="384">
        <v>8717332256020</v>
      </c>
    </row>
    <row r="378" spans="1:21" x14ac:dyDescent="0.2">
      <c r="A378" s="311"/>
      <c r="B378" s="349" t="s">
        <v>2301</v>
      </c>
      <c r="C378" s="349" t="s">
        <v>298</v>
      </c>
      <c r="D378" s="351" t="s">
        <v>297</v>
      </c>
      <c r="E378" s="379" t="s">
        <v>2302</v>
      </c>
      <c r="F378" s="353" t="s">
        <v>708</v>
      </c>
      <c r="G378" s="336">
        <v>92.55</v>
      </c>
      <c r="H378" s="337">
        <v>0.1</v>
      </c>
      <c r="I378" s="336">
        <f t="shared" si="36"/>
        <v>101.80500000000001</v>
      </c>
      <c r="J378" s="338">
        <f t="shared" si="37"/>
        <v>458</v>
      </c>
      <c r="K378" s="404" t="s">
        <v>237</v>
      </c>
      <c r="L378" s="404" t="s">
        <v>3</v>
      </c>
      <c r="M378" s="379" t="s">
        <v>850</v>
      </c>
      <c r="N378" s="355">
        <v>8517620000</v>
      </c>
      <c r="O378" s="404" t="s">
        <v>646</v>
      </c>
      <c r="P378" s="423">
        <v>120</v>
      </c>
      <c r="Q378" s="423" t="s">
        <v>1539</v>
      </c>
      <c r="R378" s="555"/>
      <c r="S378" s="404" t="s">
        <v>1161</v>
      </c>
      <c r="T378" s="494"/>
      <c r="U378" s="384">
        <v>8717332250295</v>
      </c>
    </row>
    <row r="379" spans="1:21" x14ac:dyDescent="0.2">
      <c r="A379" s="311"/>
      <c r="B379" s="349" t="s">
        <v>2303</v>
      </c>
      <c r="C379" s="349" t="s">
        <v>300</v>
      </c>
      <c r="D379" s="351" t="s">
        <v>299</v>
      </c>
      <c r="E379" s="379" t="s">
        <v>2304</v>
      </c>
      <c r="F379" s="353" t="s">
        <v>708</v>
      </c>
      <c r="G379" s="336">
        <v>89.88</v>
      </c>
      <c r="H379" s="337">
        <v>0.1</v>
      </c>
      <c r="I379" s="336">
        <f t="shared" si="36"/>
        <v>98.868000000000009</v>
      </c>
      <c r="J379" s="338">
        <f t="shared" si="37"/>
        <v>445</v>
      </c>
      <c r="K379" s="404" t="s">
        <v>237</v>
      </c>
      <c r="L379" s="404" t="s">
        <v>3</v>
      </c>
      <c r="M379" s="379" t="s">
        <v>850</v>
      </c>
      <c r="N379" s="355">
        <v>8517620000</v>
      </c>
      <c r="O379" s="404" t="s">
        <v>646</v>
      </c>
      <c r="P379" s="423">
        <v>60</v>
      </c>
      <c r="Q379" s="423" t="s">
        <v>1639</v>
      </c>
      <c r="R379" s="555"/>
      <c r="S379" s="404" t="s">
        <v>1161</v>
      </c>
      <c r="T379" s="494"/>
      <c r="U379" s="384">
        <v>8717332250301</v>
      </c>
    </row>
    <row r="380" spans="1:21" x14ac:dyDescent="0.2">
      <c r="A380" s="311"/>
      <c r="B380" s="349" t="s">
        <v>2305</v>
      </c>
      <c r="C380" s="349" t="s">
        <v>302</v>
      </c>
      <c r="D380" s="351" t="s">
        <v>301</v>
      </c>
      <c r="E380" s="379" t="s">
        <v>2306</v>
      </c>
      <c r="F380" s="353" t="s">
        <v>708</v>
      </c>
      <c r="G380" s="336">
        <v>111.03</v>
      </c>
      <c r="H380" s="337">
        <v>0.1</v>
      </c>
      <c r="I380" s="336">
        <f t="shared" si="36"/>
        <v>122.13300000000001</v>
      </c>
      <c r="J380" s="338">
        <f t="shared" si="37"/>
        <v>550</v>
      </c>
      <c r="K380" s="404" t="s">
        <v>237</v>
      </c>
      <c r="L380" s="404" t="s">
        <v>3</v>
      </c>
      <c r="M380" s="379" t="s">
        <v>850</v>
      </c>
      <c r="N380" s="355">
        <v>8517620000</v>
      </c>
      <c r="O380" s="404" t="s">
        <v>646</v>
      </c>
      <c r="P380" s="423">
        <v>100</v>
      </c>
      <c r="Q380" s="423" t="s">
        <v>1167</v>
      </c>
      <c r="R380" s="555"/>
      <c r="S380" s="404" t="s">
        <v>1161</v>
      </c>
      <c r="T380" s="494"/>
      <c r="U380" s="384">
        <v>8717332250318</v>
      </c>
    </row>
    <row r="381" spans="1:21" x14ac:dyDescent="0.2">
      <c r="A381" s="311"/>
      <c r="B381" s="349" t="s">
        <v>2307</v>
      </c>
      <c r="C381" s="349" t="s">
        <v>304</v>
      </c>
      <c r="D381" s="351" t="s">
        <v>303</v>
      </c>
      <c r="E381" s="379" t="s">
        <v>2308</v>
      </c>
      <c r="F381" s="353" t="s">
        <v>708</v>
      </c>
      <c r="G381" s="336">
        <v>89.88</v>
      </c>
      <c r="H381" s="337">
        <v>0.1</v>
      </c>
      <c r="I381" s="336">
        <f t="shared" si="36"/>
        <v>98.868000000000009</v>
      </c>
      <c r="J381" s="338">
        <f t="shared" si="37"/>
        <v>445</v>
      </c>
      <c r="K381" s="404" t="s">
        <v>237</v>
      </c>
      <c r="L381" s="404" t="s">
        <v>3</v>
      </c>
      <c r="M381" s="379" t="s">
        <v>850</v>
      </c>
      <c r="N381" s="355">
        <v>8517620000</v>
      </c>
      <c r="O381" s="404" t="s">
        <v>646</v>
      </c>
      <c r="P381" s="423">
        <v>240</v>
      </c>
      <c r="Q381" s="423" t="s">
        <v>2309</v>
      </c>
      <c r="R381" s="555"/>
      <c r="S381" s="404" t="s">
        <v>1161</v>
      </c>
      <c r="T381" s="494"/>
      <c r="U381" s="384">
        <v>8717332250400</v>
      </c>
    </row>
    <row r="382" spans="1:21" x14ac:dyDescent="0.2">
      <c r="A382" s="311"/>
      <c r="B382" s="349" t="s">
        <v>2310</v>
      </c>
      <c r="C382" s="349" t="s">
        <v>306</v>
      </c>
      <c r="D382" s="351" t="s">
        <v>305</v>
      </c>
      <c r="E382" s="379" t="s">
        <v>2311</v>
      </c>
      <c r="F382" s="353" t="s">
        <v>708</v>
      </c>
      <c r="G382" s="336">
        <v>111.03</v>
      </c>
      <c r="H382" s="337">
        <v>0.1</v>
      </c>
      <c r="I382" s="336">
        <f t="shared" si="36"/>
        <v>122.13300000000001</v>
      </c>
      <c r="J382" s="338">
        <f t="shared" si="37"/>
        <v>550</v>
      </c>
      <c r="K382" s="404" t="s">
        <v>237</v>
      </c>
      <c r="L382" s="404" t="s">
        <v>3</v>
      </c>
      <c r="M382" s="379" t="s">
        <v>850</v>
      </c>
      <c r="N382" s="355">
        <v>8517620000</v>
      </c>
      <c r="O382" s="404" t="s">
        <v>646</v>
      </c>
      <c r="P382" s="423">
        <v>288</v>
      </c>
      <c r="Q382" s="423" t="s">
        <v>2312</v>
      </c>
      <c r="R382" s="555"/>
      <c r="S382" s="404" t="s">
        <v>1161</v>
      </c>
      <c r="T382" s="494"/>
      <c r="U382" s="384">
        <v>8717332250417</v>
      </c>
    </row>
    <row r="383" spans="1:21" x14ac:dyDescent="0.2">
      <c r="A383" s="311"/>
      <c r="B383" s="349" t="s">
        <v>2313</v>
      </c>
      <c r="C383" s="349" t="s">
        <v>320</v>
      </c>
      <c r="D383" s="351" t="s">
        <v>319</v>
      </c>
      <c r="E383" s="379" t="s">
        <v>2314</v>
      </c>
      <c r="F383" s="353" t="s">
        <v>708</v>
      </c>
      <c r="G383" s="336">
        <v>6.15</v>
      </c>
      <c r="H383" s="337">
        <v>0.1</v>
      </c>
      <c r="I383" s="336">
        <f t="shared" si="36"/>
        <v>6.7650000000000006</v>
      </c>
      <c r="J383" s="338">
        <f t="shared" si="37"/>
        <v>30</v>
      </c>
      <c r="K383" s="404" t="s">
        <v>237</v>
      </c>
      <c r="L383" s="404" t="s">
        <v>3</v>
      </c>
      <c r="M383" s="379" t="s">
        <v>1192</v>
      </c>
      <c r="N383" s="355">
        <v>3926909790</v>
      </c>
      <c r="O383" s="404" t="s">
        <v>646</v>
      </c>
      <c r="P383" s="423">
        <v>100</v>
      </c>
      <c r="Q383" s="423" t="s">
        <v>2315</v>
      </c>
      <c r="R383" s="555"/>
      <c r="S383" s="404" t="s">
        <v>615</v>
      </c>
      <c r="T383" s="494"/>
      <c r="U383" s="384">
        <v>8717332250424</v>
      </c>
    </row>
    <row r="384" spans="1:21" x14ac:dyDescent="0.2">
      <c r="A384" s="311"/>
      <c r="B384" s="349" t="s">
        <v>2316</v>
      </c>
      <c r="C384" s="349" t="s">
        <v>323</v>
      </c>
      <c r="D384" s="351" t="s">
        <v>322</v>
      </c>
      <c r="E384" s="379" t="s">
        <v>2317</v>
      </c>
      <c r="F384" s="353" t="s">
        <v>708</v>
      </c>
      <c r="G384" s="336">
        <v>18.440000000000001</v>
      </c>
      <c r="H384" s="337">
        <v>0.1</v>
      </c>
      <c r="I384" s="336">
        <f t="shared" si="36"/>
        <v>20.284000000000002</v>
      </c>
      <c r="J384" s="338">
        <f t="shared" si="37"/>
        <v>91</v>
      </c>
      <c r="K384" s="404" t="s">
        <v>237</v>
      </c>
      <c r="L384" s="423">
        <v>1</v>
      </c>
      <c r="M384" s="379" t="s">
        <v>1192</v>
      </c>
      <c r="N384" s="355">
        <v>3926909790</v>
      </c>
      <c r="O384" s="404" t="s">
        <v>646</v>
      </c>
      <c r="P384" s="423">
        <v>250</v>
      </c>
      <c r="Q384" s="423" t="s">
        <v>1379</v>
      </c>
      <c r="R384" s="555"/>
      <c r="S384" s="404" t="s">
        <v>615</v>
      </c>
      <c r="T384" s="494"/>
      <c r="U384" s="384">
        <v>8717332264636</v>
      </c>
    </row>
    <row r="385" spans="1:21" x14ac:dyDescent="0.2">
      <c r="A385" s="311"/>
      <c r="B385" s="349" t="s">
        <v>2318</v>
      </c>
      <c r="C385" s="349" t="s">
        <v>324</v>
      </c>
      <c r="D385" s="351" t="s">
        <v>325</v>
      </c>
      <c r="E385" s="379" t="s">
        <v>2319</v>
      </c>
      <c r="F385" s="353" t="s">
        <v>708</v>
      </c>
      <c r="G385" s="336">
        <v>71.58</v>
      </c>
      <c r="H385" s="337">
        <v>0.1</v>
      </c>
      <c r="I385" s="336">
        <f t="shared" si="36"/>
        <v>78.738</v>
      </c>
      <c r="J385" s="338">
        <f t="shared" si="37"/>
        <v>354</v>
      </c>
      <c r="K385" s="404" t="s">
        <v>237</v>
      </c>
      <c r="L385" s="404" t="s">
        <v>3</v>
      </c>
      <c r="M385" s="379" t="s">
        <v>1192</v>
      </c>
      <c r="N385" s="355">
        <v>8537109199</v>
      </c>
      <c r="O385" s="404" t="s">
        <v>646</v>
      </c>
      <c r="P385" s="423">
        <v>120</v>
      </c>
      <c r="Q385" s="423" t="s">
        <v>1875</v>
      </c>
      <c r="R385" s="555"/>
      <c r="S385" s="404"/>
      <c r="T385" s="494"/>
      <c r="U385" s="384">
        <v>8717332381395</v>
      </c>
    </row>
    <row r="386" spans="1:21" x14ac:dyDescent="0.2">
      <c r="A386" s="311"/>
      <c r="B386" s="349" t="s">
        <v>2320</v>
      </c>
      <c r="C386" s="349" t="s">
        <v>326</v>
      </c>
      <c r="D386" s="351" t="s">
        <v>327</v>
      </c>
      <c r="E386" s="379" t="s">
        <v>2321</v>
      </c>
      <c r="F386" s="353" t="s">
        <v>708</v>
      </c>
      <c r="G386" s="336">
        <v>143.16999999999999</v>
      </c>
      <c r="H386" s="337">
        <v>0.1</v>
      </c>
      <c r="I386" s="336">
        <f t="shared" si="36"/>
        <v>157.48699999999999</v>
      </c>
      <c r="J386" s="338">
        <f t="shared" si="37"/>
        <v>709</v>
      </c>
      <c r="K386" s="404" t="s">
        <v>237</v>
      </c>
      <c r="L386" s="404" t="s">
        <v>3</v>
      </c>
      <c r="M386" s="379" t="s">
        <v>850</v>
      </c>
      <c r="N386" s="355">
        <v>8536501999</v>
      </c>
      <c r="O386" s="404" t="s">
        <v>646</v>
      </c>
      <c r="P386" s="423">
        <v>120</v>
      </c>
      <c r="Q386" s="423" t="s">
        <v>1647</v>
      </c>
      <c r="R386" s="555"/>
      <c r="S386" s="404" t="s">
        <v>1161</v>
      </c>
      <c r="T386" s="494"/>
      <c r="U386" s="384">
        <v>8717332361090</v>
      </c>
    </row>
    <row r="387" spans="1:21" ht="13.5" thickBot="1" x14ac:dyDescent="0.25">
      <c r="A387" s="311"/>
      <c r="B387" s="349" t="s">
        <v>2322</v>
      </c>
      <c r="C387" s="349" t="s">
        <v>328</v>
      </c>
      <c r="D387" s="351" t="s">
        <v>329</v>
      </c>
      <c r="E387" s="379" t="s">
        <v>2323</v>
      </c>
      <c r="F387" s="353" t="s">
        <v>708</v>
      </c>
      <c r="G387" s="336">
        <v>131.22999999999999</v>
      </c>
      <c r="H387" s="337">
        <v>0.1</v>
      </c>
      <c r="I387" s="336">
        <f t="shared" si="36"/>
        <v>144.35300000000001</v>
      </c>
      <c r="J387" s="338">
        <f t="shared" si="37"/>
        <v>650</v>
      </c>
      <c r="K387" s="404" t="s">
        <v>237</v>
      </c>
      <c r="L387" s="404" t="s">
        <v>3</v>
      </c>
      <c r="M387" s="379" t="s">
        <v>850</v>
      </c>
      <c r="N387" s="355">
        <v>8536501999</v>
      </c>
      <c r="O387" s="404" t="s">
        <v>646</v>
      </c>
      <c r="P387" s="423">
        <v>120</v>
      </c>
      <c r="Q387" s="423" t="s">
        <v>2324</v>
      </c>
      <c r="R387" s="555"/>
      <c r="S387" s="404" t="s">
        <v>1161</v>
      </c>
      <c r="T387" s="494"/>
      <c r="U387" s="384">
        <v>8717332361106</v>
      </c>
    </row>
    <row r="388" spans="1:21" ht="13.5" thickBot="1" x14ac:dyDescent="0.25">
      <c r="A388" s="311"/>
      <c r="B388" s="468" t="s">
        <v>2325</v>
      </c>
      <c r="C388" s="469"/>
      <c r="D388" s="469" t="s">
        <v>1205</v>
      </c>
      <c r="E388" s="469"/>
      <c r="F388" s="470"/>
      <c r="G388" s="436" t="s">
        <v>1205</v>
      </c>
      <c r="H388" s="471"/>
      <c r="I388" s="471"/>
      <c r="J388" s="471"/>
      <c r="K388" s="496"/>
      <c r="L388" s="496"/>
      <c r="M388" s="469" t="s">
        <v>1205</v>
      </c>
      <c r="N388" s="496"/>
      <c r="O388" s="496"/>
      <c r="P388" s="496"/>
      <c r="Q388" s="496" t="s">
        <v>1205</v>
      </c>
      <c r="R388" s="497"/>
      <c r="S388" s="496"/>
      <c r="T388" s="496"/>
      <c r="U388" s="384"/>
    </row>
    <row r="389" spans="1:21" x14ac:dyDescent="0.2">
      <c r="A389" s="311"/>
      <c r="B389" s="475" t="s">
        <v>2326</v>
      </c>
      <c r="C389" s="476"/>
      <c r="D389" s="477" t="s">
        <v>1205</v>
      </c>
      <c r="E389" s="476"/>
      <c r="F389" s="478"/>
      <c r="G389" s="479" t="s">
        <v>1205</v>
      </c>
      <c r="H389" s="480"/>
      <c r="I389" s="480"/>
      <c r="J389" s="480"/>
      <c r="K389" s="556"/>
      <c r="L389" s="556"/>
      <c r="M389" s="476" t="s">
        <v>1205</v>
      </c>
      <c r="N389" s="556"/>
      <c r="O389" s="556"/>
      <c r="P389" s="556"/>
      <c r="Q389" s="556" t="s">
        <v>1205</v>
      </c>
      <c r="R389" s="557"/>
      <c r="S389" s="556"/>
      <c r="T389" s="556"/>
      <c r="U389" s="384"/>
    </row>
    <row r="390" spans="1:21" x14ac:dyDescent="0.2">
      <c r="A390" s="311"/>
      <c r="B390" s="525"/>
      <c r="C390" s="352" t="s">
        <v>2327</v>
      </c>
      <c r="D390" s="381" t="s">
        <v>2328</v>
      </c>
      <c r="E390" s="531" t="s">
        <v>2329</v>
      </c>
      <c r="F390" s="403" t="s">
        <v>708</v>
      </c>
      <c r="G390" s="558">
        <v>306.25</v>
      </c>
      <c r="H390" s="337">
        <v>0.05</v>
      </c>
      <c r="I390" s="336">
        <f t="shared" ref="I390:I396" si="38">G390*(100%+H390)</f>
        <v>321.5625</v>
      </c>
      <c r="J390" s="338">
        <f t="shared" ref="J390:J396" si="39">ROUND(ROUND(I390*4.5,2),0)</f>
        <v>1447</v>
      </c>
      <c r="K390" s="354" t="s">
        <v>1208</v>
      </c>
      <c r="L390" s="354" t="s">
        <v>3</v>
      </c>
      <c r="M390" s="531" t="s">
        <v>1192</v>
      </c>
      <c r="N390" s="528" t="s">
        <v>2330</v>
      </c>
      <c r="O390" s="506" t="s">
        <v>691</v>
      </c>
      <c r="P390" s="355"/>
      <c r="Q390" s="355" t="s">
        <v>2331</v>
      </c>
      <c r="R390" s="529" t="s">
        <v>2332</v>
      </c>
      <c r="S390" s="506"/>
      <c r="T390" s="360"/>
      <c r="U390" s="384" t="s">
        <v>2333</v>
      </c>
    </row>
    <row r="391" spans="1:21" x14ac:dyDescent="0.2">
      <c r="A391" s="311"/>
      <c r="B391" s="525"/>
      <c r="C391" s="352" t="s">
        <v>2334</v>
      </c>
      <c r="D391" s="381" t="s">
        <v>2335</v>
      </c>
      <c r="E391" s="531" t="s">
        <v>2336</v>
      </c>
      <c r="F391" s="403" t="s">
        <v>708</v>
      </c>
      <c r="G391" s="558">
        <v>306.25</v>
      </c>
      <c r="H391" s="337">
        <v>0.05</v>
      </c>
      <c r="I391" s="336">
        <f t="shared" si="38"/>
        <v>321.5625</v>
      </c>
      <c r="J391" s="338">
        <f t="shared" si="39"/>
        <v>1447</v>
      </c>
      <c r="K391" s="354" t="s">
        <v>1208</v>
      </c>
      <c r="L391" s="354" t="s">
        <v>3</v>
      </c>
      <c r="M391" s="531" t="s">
        <v>1192</v>
      </c>
      <c r="N391" s="528" t="s">
        <v>2330</v>
      </c>
      <c r="O391" s="506" t="s">
        <v>691</v>
      </c>
      <c r="P391" s="355"/>
      <c r="Q391" s="355" t="s">
        <v>2331</v>
      </c>
      <c r="R391" s="529" t="s">
        <v>2332</v>
      </c>
      <c r="S391" s="506"/>
      <c r="T391" s="360"/>
      <c r="U391" s="384" t="s">
        <v>2337</v>
      </c>
    </row>
    <row r="392" spans="1:21" x14ac:dyDescent="0.2">
      <c r="A392" s="311"/>
      <c r="B392" s="525"/>
      <c r="C392" s="352" t="s">
        <v>2338</v>
      </c>
      <c r="D392" s="381" t="s">
        <v>2339</v>
      </c>
      <c r="E392" s="531" t="s">
        <v>2340</v>
      </c>
      <c r="F392" s="403" t="s">
        <v>708</v>
      </c>
      <c r="G392" s="558">
        <v>306.25</v>
      </c>
      <c r="H392" s="337">
        <v>0.05</v>
      </c>
      <c r="I392" s="336">
        <f t="shared" si="38"/>
        <v>321.5625</v>
      </c>
      <c r="J392" s="338">
        <f t="shared" si="39"/>
        <v>1447</v>
      </c>
      <c r="K392" s="354" t="s">
        <v>1208</v>
      </c>
      <c r="L392" s="354" t="s">
        <v>3</v>
      </c>
      <c r="M392" s="531" t="s">
        <v>1192</v>
      </c>
      <c r="N392" s="528" t="s">
        <v>2330</v>
      </c>
      <c r="O392" s="506" t="s">
        <v>691</v>
      </c>
      <c r="P392" s="355"/>
      <c r="Q392" s="355" t="s">
        <v>2331</v>
      </c>
      <c r="R392" s="529" t="s">
        <v>2341</v>
      </c>
      <c r="S392" s="506"/>
      <c r="T392" s="360"/>
      <c r="U392" s="384" t="s">
        <v>2342</v>
      </c>
    </row>
    <row r="393" spans="1:21" x14ac:dyDescent="0.2">
      <c r="A393" s="311"/>
      <c r="B393" s="525"/>
      <c r="C393" s="352" t="s">
        <v>1021</v>
      </c>
      <c r="D393" s="381" t="s">
        <v>1027</v>
      </c>
      <c r="E393" s="531" t="s">
        <v>2343</v>
      </c>
      <c r="F393" s="403" t="s">
        <v>708</v>
      </c>
      <c r="G393" s="558">
        <v>306.25</v>
      </c>
      <c r="H393" s="337">
        <v>0.05</v>
      </c>
      <c r="I393" s="336">
        <f t="shared" si="38"/>
        <v>321.5625</v>
      </c>
      <c r="J393" s="338">
        <f t="shared" si="39"/>
        <v>1447</v>
      </c>
      <c r="K393" s="354" t="s">
        <v>1208</v>
      </c>
      <c r="L393" s="354" t="s">
        <v>3</v>
      </c>
      <c r="M393" s="531" t="s">
        <v>1192</v>
      </c>
      <c r="N393" s="528" t="s">
        <v>2330</v>
      </c>
      <c r="O393" s="506" t="s">
        <v>691</v>
      </c>
      <c r="P393" s="355"/>
      <c r="Q393" s="355" t="s">
        <v>2331</v>
      </c>
      <c r="R393" s="529" t="s">
        <v>2341</v>
      </c>
      <c r="S393" s="506"/>
      <c r="T393" s="360"/>
      <c r="U393" s="384" t="s">
        <v>2344</v>
      </c>
    </row>
    <row r="394" spans="1:21" x14ac:dyDescent="0.2">
      <c r="A394" s="311"/>
      <c r="B394" s="525"/>
      <c r="C394" s="352" t="s">
        <v>1022</v>
      </c>
      <c r="D394" s="381" t="s">
        <v>1028</v>
      </c>
      <c r="E394" s="531" t="s">
        <v>2345</v>
      </c>
      <c r="F394" s="403" t="s">
        <v>708</v>
      </c>
      <c r="G394" s="558">
        <v>2437.5</v>
      </c>
      <c r="H394" s="337">
        <v>0.05</v>
      </c>
      <c r="I394" s="336">
        <f t="shared" si="38"/>
        <v>2559.375</v>
      </c>
      <c r="J394" s="338">
        <f t="shared" si="39"/>
        <v>11517</v>
      </c>
      <c r="K394" s="354" t="s">
        <v>1208</v>
      </c>
      <c r="L394" s="354" t="s">
        <v>3</v>
      </c>
      <c r="M394" s="531" t="s">
        <v>1192</v>
      </c>
      <c r="N394" s="528" t="s">
        <v>2346</v>
      </c>
      <c r="O394" s="506" t="s">
        <v>691</v>
      </c>
      <c r="P394" s="355"/>
      <c r="Q394" s="355" t="s">
        <v>2347</v>
      </c>
      <c r="R394" s="529" t="s">
        <v>2348</v>
      </c>
      <c r="S394" s="506"/>
      <c r="T394" s="360"/>
      <c r="U394" s="384" t="s">
        <v>2349</v>
      </c>
    </row>
    <row r="395" spans="1:21" x14ac:dyDescent="0.2">
      <c r="A395" s="311"/>
      <c r="B395" s="525"/>
      <c r="C395" s="352" t="s">
        <v>2350</v>
      </c>
      <c r="D395" s="381" t="s">
        <v>2351</v>
      </c>
      <c r="E395" s="531" t="s">
        <v>2352</v>
      </c>
      <c r="F395" s="403" t="s">
        <v>708</v>
      </c>
      <c r="G395" s="558">
        <v>109.38</v>
      </c>
      <c r="H395" s="337">
        <v>0.05</v>
      </c>
      <c r="I395" s="336">
        <f t="shared" si="38"/>
        <v>114.849</v>
      </c>
      <c r="J395" s="338">
        <f t="shared" si="39"/>
        <v>517</v>
      </c>
      <c r="K395" s="354" t="s">
        <v>1208</v>
      </c>
      <c r="L395" s="354" t="s">
        <v>3</v>
      </c>
      <c r="M395" s="531" t="s">
        <v>1192</v>
      </c>
      <c r="N395" s="528" t="s">
        <v>2353</v>
      </c>
      <c r="O395" s="506" t="s">
        <v>691</v>
      </c>
      <c r="P395" s="355"/>
      <c r="Q395" s="355" t="s">
        <v>1688</v>
      </c>
      <c r="R395" s="529" t="s">
        <v>2354</v>
      </c>
      <c r="S395" s="506"/>
      <c r="T395" s="360"/>
      <c r="U395" s="384" t="s">
        <v>2355</v>
      </c>
    </row>
    <row r="396" spans="1:21" ht="13.5" thickBot="1" x14ac:dyDescent="0.25">
      <c r="A396" s="311"/>
      <c r="B396" s="525"/>
      <c r="C396" s="352" t="s">
        <v>2356</v>
      </c>
      <c r="D396" s="381" t="s">
        <v>2357</v>
      </c>
      <c r="E396" s="531" t="s">
        <v>2358</v>
      </c>
      <c r="F396" s="403" t="s">
        <v>708</v>
      </c>
      <c r="G396" s="558">
        <v>109.38</v>
      </c>
      <c r="H396" s="337">
        <v>0.05</v>
      </c>
      <c r="I396" s="336">
        <f t="shared" si="38"/>
        <v>114.849</v>
      </c>
      <c r="J396" s="338">
        <f t="shared" si="39"/>
        <v>517</v>
      </c>
      <c r="K396" s="354" t="s">
        <v>1208</v>
      </c>
      <c r="L396" s="354" t="s">
        <v>3</v>
      </c>
      <c r="M396" s="531" t="s">
        <v>1192</v>
      </c>
      <c r="N396" s="528" t="s">
        <v>2353</v>
      </c>
      <c r="O396" s="506" t="s">
        <v>691</v>
      </c>
      <c r="P396" s="355"/>
      <c r="Q396" s="355" t="s">
        <v>1688</v>
      </c>
      <c r="R396" s="529" t="s">
        <v>2354</v>
      </c>
      <c r="S396" s="506"/>
      <c r="T396" s="360"/>
      <c r="U396" s="384" t="s">
        <v>2359</v>
      </c>
    </row>
    <row r="397" spans="1:21" x14ac:dyDescent="0.2">
      <c r="A397" s="311"/>
      <c r="B397" s="475" t="s">
        <v>2360</v>
      </c>
      <c r="C397" s="476"/>
      <c r="D397" s="477" t="s">
        <v>1205</v>
      </c>
      <c r="E397" s="476"/>
      <c r="F397" s="478"/>
      <c r="G397" s="479" t="s">
        <v>1205</v>
      </c>
      <c r="H397" s="480"/>
      <c r="I397" s="480"/>
      <c r="J397" s="480"/>
      <c r="K397" s="556"/>
      <c r="L397" s="556"/>
      <c r="M397" s="476" t="s">
        <v>1205</v>
      </c>
      <c r="N397" s="556"/>
      <c r="O397" s="556"/>
      <c r="P397" s="556"/>
      <c r="Q397" s="556" t="s">
        <v>1205</v>
      </c>
      <c r="R397" s="557"/>
      <c r="S397" s="556"/>
      <c r="T397" s="556"/>
      <c r="U397" s="384"/>
    </row>
    <row r="398" spans="1:21" ht="16.5" x14ac:dyDescent="0.2">
      <c r="A398" s="311"/>
      <c r="B398" s="349" t="s">
        <v>2361</v>
      </c>
      <c r="C398" s="350" t="s">
        <v>352</v>
      </c>
      <c r="D398" s="351" t="s">
        <v>351</v>
      </c>
      <c r="E398" s="352" t="s">
        <v>2362</v>
      </c>
      <c r="F398" s="353" t="s">
        <v>708</v>
      </c>
      <c r="G398" s="382">
        <v>164.64</v>
      </c>
      <c r="H398" s="337">
        <v>0.05</v>
      </c>
      <c r="I398" s="336">
        <f t="shared" ref="I398:I423" si="40">G398*(100%+H398)</f>
        <v>172.87199999999999</v>
      </c>
      <c r="J398" s="338">
        <f>ROUND(ROUND(I398*4.5,2),0)</f>
        <v>778</v>
      </c>
      <c r="K398" s="354" t="s">
        <v>237</v>
      </c>
      <c r="L398" s="354" t="s">
        <v>3</v>
      </c>
      <c r="M398" s="352" t="s">
        <v>1192</v>
      </c>
      <c r="N398" s="355">
        <v>8531103000</v>
      </c>
      <c r="O398" s="354" t="s">
        <v>646</v>
      </c>
      <c r="P398" s="355">
        <v>15</v>
      </c>
      <c r="Q398" s="355" t="s">
        <v>2153</v>
      </c>
      <c r="R398" s="517" t="s">
        <v>2363</v>
      </c>
      <c r="S398" s="354"/>
      <c r="T398" s="506"/>
      <c r="U398" s="384">
        <v>8717332880942</v>
      </c>
    </row>
    <row r="399" spans="1:21" ht="16.5" x14ac:dyDescent="0.2">
      <c r="A399" s="311"/>
      <c r="B399" s="349" t="s">
        <v>2364</v>
      </c>
      <c r="C399" s="350" t="s">
        <v>355</v>
      </c>
      <c r="D399" s="351" t="s">
        <v>354</v>
      </c>
      <c r="E399" s="352" t="s">
        <v>2365</v>
      </c>
      <c r="F399" s="353" t="s">
        <v>708</v>
      </c>
      <c r="G399" s="382">
        <v>164.64</v>
      </c>
      <c r="H399" s="337">
        <v>0.05</v>
      </c>
      <c r="I399" s="336">
        <f t="shared" si="40"/>
        <v>172.87199999999999</v>
      </c>
      <c r="J399" s="338">
        <f>ROUND(ROUND(I399*4.5,2),0)</f>
        <v>778</v>
      </c>
      <c r="K399" s="354" t="s">
        <v>237</v>
      </c>
      <c r="L399" s="354" t="s">
        <v>3</v>
      </c>
      <c r="M399" s="352" t="s">
        <v>1192</v>
      </c>
      <c r="N399" s="355">
        <v>8531103000</v>
      </c>
      <c r="O399" s="354" t="s">
        <v>646</v>
      </c>
      <c r="P399" s="355">
        <v>32</v>
      </c>
      <c r="Q399" s="355" t="s">
        <v>2153</v>
      </c>
      <c r="R399" s="517" t="s">
        <v>2363</v>
      </c>
      <c r="S399" s="354"/>
      <c r="T399" s="506"/>
      <c r="U399" s="384">
        <v>8717332880942</v>
      </c>
    </row>
    <row r="400" spans="1:21" x14ac:dyDescent="0.2">
      <c r="A400" s="311"/>
      <c r="B400" s="349" t="s">
        <v>2366</v>
      </c>
      <c r="C400" s="350" t="s">
        <v>361</v>
      </c>
      <c r="D400" s="351" t="s">
        <v>360</v>
      </c>
      <c r="E400" s="352" t="s">
        <v>2367</v>
      </c>
      <c r="F400" s="353" t="s">
        <v>708</v>
      </c>
      <c r="G400" s="382">
        <v>139.22999999999999</v>
      </c>
      <c r="H400" s="337">
        <v>0.05</v>
      </c>
      <c r="I400" s="336">
        <f t="shared" si="40"/>
        <v>146.19149999999999</v>
      </c>
      <c r="J400" s="338">
        <f>ROUND(ROUND(I400*4.5,2),0)</f>
        <v>658</v>
      </c>
      <c r="K400" s="354" t="s">
        <v>237</v>
      </c>
      <c r="L400" s="354" t="s">
        <v>3</v>
      </c>
      <c r="M400" s="352" t="s">
        <v>1192</v>
      </c>
      <c r="N400" s="355">
        <v>8531103000</v>
      </c>
      <c r="O400" s="354" t="s">
        <v>646</v>
      </c>
      <c r="P400" s="355">
        <v>250</v>
      </c>
      <c r="Q400" s="355" t="s">
        <v>2368</v>
      </c>
      <c r="R400" s="517" t="s">
        <v>2369</v>
      </c>
      <c r="S400" s="354"/>
      <c r="T400" s="506"/>
      <c r="U400" s="384">
        <v>8717332770762</v>
      </c>
    </row>
    <row r="401" spans="1:21" x14ac:dyDescent="0.2">
      <c r="A401" s="311"/>
      <c r="B401" s="349" t="s">
        <v>2370</v>
      </c>
      <c r="C401" s="350" t="s">
        <v>358</v>
      </c>
      <c r="D401" s="351" t="s">
        <v>357</v>
      </c>
      <c r="E401" s="352" t="s">
        <v>2371</v>
      </c>
      <c r="F401" s="353" t="s">
        <v>708</v>
      </c>
      <c r="G401" s="382">
        <v>139.22999999999999</v>
      </c>
      <c r="H401" s="337">
        <v>0.05</v>
      </c>
      <c r="I401" s="336">
        <f t="shared" si="40"/>
        <v>146.19149999999999</v>
      </c>
      <c r="J401" s="338">
        <f t="shared" ref="J401:J464" si="41">ROUND(ROUND(I401*4.5,2),0)</f>
        <v>658</v>
      </c>
      <c r="K401" s="354" t="s">
        <v>237</v>
      </c>
      <c r="L401" s="354" t="s">
        <v>3</v>
      </c>
      <c r="M401" s="352" t="s">
        <v>1192</v>
      </c>
      <c r="N401" s="355">
        <v>8531103000</v>
      </c>
      <c r="O401" s="354" t="s">
        <v>646</v>
      </c>
      <c r="P401" s="355">
        <v>50</v>
      </c>
      <c r="Q401" s="355" t="s">
        <v>2368</v>
      </c>
      <c r="R401" s="517" t="s">
        <v>2372</v>
      </c>
      <c r="S401" s="354"/>
      <c r="T401" s="506"/>
      <c r="U401" s="384">
        <v>8717332770779</v>
      </c>
    </row>
    <row r="402" spans="1:21" x14ac:dyDescent="0.2">
      <c r="A402" s="311"/>
      <c r="B402" s="349" t="s">
        <v>2373</v>
      </c>
      <c r="C402" s="350" t="s">
        <v>364</v>
      </c>
      <c r="D402" s="351" t="s">
        <v>363</v>
      </c>
      <c r="E402" s="352" t="s">
        <v>2374</v>
      </c>
      <c r="F402" s="353" t="s">
        <v>708</v>
      </c>
      <c r="G402" s="382">
        <v>146.15</v>
      </c>
      <c r="H402" s="337">
        <v>0.05</v>
      </c>
      <c r="I402" s="336">
        <f t="shared" si="40"/>
        <v>153.45750000000001</v>
      </c>
      <c r="J402" s="338">
        <f t="shared" si="41"/>
        <v>691</v>
      </c>
      <c r="K402" s="354" t="s">
        <v>237</v>
      </c>
      <c r="L402" s="354" t="s">
        <v>3</v>
      </c>
      <c r="M402" s="352" t="s">
        <v>1192</v>
      </c>
      <c r="N402" s="355">
        <v>8531103000</v>
      </c>
      <c r="O402" s="354" t="s">
        <v>646</v>
      </c>
      <c r="P402" s="355">
        <v>175</v>
      </c>
      <c r="Q402" s="355" t="s">
        <v>2375</v>
      </c>
      <c r="R402" s="517"/>
      <c r="S402" s="354"/>
      <c r="T402" s="506"/>
      <c r="U402" s="384">
        <v>8717332770786</v>
      </c>
    </row>
    <row r="403" spans="1:21" x14ac:dyDescent="0.2">
      <c r="A403" s="311"/>
      <c r="B403" s="349" t="s">
        <v>2376</v>
      </c>
      <c r="C403" s="350" t="s">
        <v>367</v>
      </c>
      <c r="D403" s="351" t="s">
        <v>366</v>
      </c>
      <c r="E403" s="352" t="s">
        <v>2377</v>
      </c>
      <c r="F403" s="353" t="s">
        <v>708</v>
      </c>
      <c r="G403" s="382">
        <v>146.15</v>
      </c>
      <c r="H403" s="337">
        <v>0.05</v>
      </c>
      <c r="I403" s="336">
        <f t="shared" si="40"/>
        <v>153.45750000000001</v>
      </c>
      <c r="J403" s="338">
        <f t="shared" si="41"/>
        <v>691</v>
      </c>
      <c r="K403" s="354" t="s">
        <v>237</v>
      </c>
      <c r="L403" s="355">
        <v>1</v>
      </c>
      <c r="M403" s="352" t="s">
        <v>1192</v>
      </c>
      <c r="N403" s="355">
        <v>8531103000</v>
      </c>
      <c r="O403" s="354" t="s">
        <v>646</v>
      </c>
      <c r="P403" s="355">
        <v>90</v>
      </c>
      <c r="Q403" s="355" t="s">
        <v>2375</v>
      </c>
      <c r="R403" s="517"/>
      <c r="S403" s="354"/>
      <c r="T403" s="506"/>
      <c r="U403" s="384">
        <v>8717332770793</v>
      </c>
    </row>
    <row r="404" spans="1:21" x14ac:dyDescent="0.2">
      <c r="A404" s="311"/>
      <c r="B404" s="349" t="s">
        <v>2378</v>
      </c>
      <c r="C404" s="350" t="s">
        <v>370</v>
      </c>
      <c r="D404" s="351" t="s">
        <v>369</v>
      </c>
      <c r="E404" s="352" t="s">
        <v>2379</v>
      </c>
      <c r="F404" s="353" t="s">
        <v>708</v>
      </c>
      <c r="G404" s="382">
        <v>161.07</v>
      </c>
      <c r="H404" s="337">
        <v>0.05</v>
      </c>
      <c r="I404" s="336">
        <f t="shared" si="40"/>
        <v>169.12350000000001</v>
      </c>
      <c r="J404" s="338">
        <f t="shared" si="41"/>
        <v>761</v>
      </c>
      <c r="K404" s="354" t="s">
        <v>237</v>
      </c>
      <c r="L404" s="354" t="s">
        <v>3</v>
      </c>
      <c r="M404" s="352" t="s">
        <v>1192</v>
      </c>
      <c r="N404" s="355">
        <v>8531103000</v>
      </c>
      <c r="O404" s="354" t="s">
        <v>646</v>
      </c>
      <c r="P404" s="355">
        <v>50</v>
      </c>
      <c r="Q404" s="355" t="s">
        <v>2380</v>
      </c>
      <c r="R404" s="517"/>
      <c r="S404" s="354"/>
      <c r="T404" s="506"/>
      <c r="U404" s="384">
        <v>8717332770809</v>
      </c>
    </row>
    <row r="405" spans="1:21" x14ac:dyDescent="0.2">
      <c r="A405" s="311"/>
      <c r="B405" s="349" t="s">
        <v>2381</v>
      </c>
      <c r="C405" s="350" t="s">
        <v>373</v>
      </c>
      <c r="D405" s="351" t="s">
        <v>372</v>
      </c>
      <c r="E405" s="352" t="s">
        <v>2382</v>
      </c>
      <c r="F405" s="353" t="s">
        <v>708</v>
      </c>
      <c r="G405" s="382">
        <v>292.3</v>
      </c>
      <c r="H405" s="337">
        <v>0.05</v>
      </c>
      <c r="I405" s="336">
        <f t="shared" si="40"/>
        <v>306.91500000000002</v>
      </c>
      <c r="J405" s="338">
        <f t="shared" si="41"/>
        <v>1381</v>
      </c>
      <c r="K405" s="354" t="s">
        <v>237</v>
      </c>
      <c r="L405" s="354" t="s">
        <v>3</v>
      </c>
      <c r="M405" s="352" t="s">
        <v>1192</v>
      </c>
      <c r="N405" s="355">
        <v>8531103000</v>
      </c>
      <c r="O405" s="354" t="s">
        <v>2383</v>
      </c>
      <c r="P405" s="355">
        <v>3</v>
      </c>
      <c r="Q405" s="355" t="s">
        <v>1200</v>
      </c>
      <c r="R405" s="381" t="s">
        <v>2384</v>
      </c>
      <c r="S405" s="354"/>
      <c r="T405" s="506"/>
      <c r="U405" s="384">
        <v>8717332770823</v>
      </c>
    </row>
    <row r="406" spans="1:21" x14ac:dyDescent="0.2">
      <c r="A406" s="311"/>
      <c r="B406" s="349" t="s">
        <v>2385</v>
      </c>
      <c r="C406" s="350" t="s">
        <v>2386</v>
      </c>
      <c r="D406" s="351" t="s">
        <v>2387</v>
      </c>
      <c r="E406" s="352" t="s">
        <v>2388</v>
      </c>
      <c r="F406" s="353" t="s">
        <v>708</v>
      </c>
      <c r="G406" s="382">
        <v>115.73</v>
      </c>
      <c r="H406" s="337">
        <v>0.05</v>
      </c>
      <c r="I406" s="336">
        <f t="shared" si="40"/>
        <v>121.51650000000001</v>
      </c>
      <c r="J406" s="338">
        <f t="shared" si="41"/>
        <v>547</v>
      </c>
      <c r="K406" s="354" t="s">
        <v>237</v>
      </c>
      <c r="L406" s="355">
        <v>1</v>
      </c>
      <c r="M406" s="352" t="s">
        <v>1192</v>
      </c>
      <c r="N406" s="355">
        <v>8531103000</v>
      </c>
      <c r="O406" s="354" t="s">
        <v>646</v>
      </c>
      <c r="P406" s="355">
        <v>0</v>
      </c>
      <c r="Q406" s="355" t="s">
        <v>1316</v>
      </c>
      <c r="R406" s="517" t="s">
        <v>2389</v>
      </c>
      <c r="S406" s="354"/>
      <c r="T406" s="506"/>
      <c r="U406" s="384">
        <v>8717332311323</v>
      </c>
    </row>
    <row r="407" spans="1:21" x14ac:dyDescent="0.2">
      <c r="A407" s="311"/>
      <c r="B407" s="349" t="s">
        <v>2390</v>
      </c>
      <c r="C407" s="350" t="s">
        <v>2391</v>
      </c>
      <c r="D407" s="351" t="s">
        <v>2392</v>
      </c>
      <c r="E407" s="352" t="s">
        <v>2393</v>
      </c>
      <c r="F407" s="353" t="s">
        <v>708</v>
      </c>
      <c r="G407" s="382">
        <v>115.73</v>
      </c>
      <c r="H407" s="337">
        <v>0.05</v>
      </c>
      <c r="I407" s="336">
        <f t="shared" si="40"/>
        <v>121.51650000000001</v>
      </c>
      <c r="J407" s="338">
        <f t="shared" si="41"/>
        <v>547</v>
      </c>
      <c r="K407" s="354" t="s">
        <v>237</v>
      </c>
      <c r="L407" s="355">
        <v>1</v>
      </c>
      <c r="M407" s="352" t="s">
        <v>1192</v>
      </c>
      <c r="N407" s="355">
        <v>8531103000</v>
      </c>
      <c r="O407" s="354" t="s">
        <v>646</v>
      </c>
      <c r="P407" s="355">
        <v>100</v>
      </c>
      <c r="Q407" s="355" t="s">
        <v>1581</v>
      </c>
      <c r="R407" s="517" t="s">
        <v>2394</v>
      </c>
      <c r="S407" s="354"/>
      <c r="T407" s="506"/>
      <c r="U407" s="384">
        <v>8717332311330</v>
      </c>
    </row>
    <row r="408" spans="1:21" x14ac:dyDescent="0.2">
      <c r="A408" s="311"/>
      <c r="B408" s="349" t="s">
        <v>2395</v>
      </c>
      <c r="C408" s="350" t="s">
        <v>2396</v>
      </c>
      <c r="D408" s="351" t="s">
        <v>2397</v>
      </c>
      <c r="E408" s="352" t="s">
        <v>2398</v>
      </c>
      <c r="F408" s="353" t="s">
        <v>708</v>
      </c>
      <c r="G408" s="382">
        <v>120.5</v>
      </c>
      <c r="H408" s="337">
        <v>0.05</v>
      </c>
      <c r="I408" s="336">
        <f t="shared" si="40"/>
        <v>126.52500000000001</v>
      </c>
      <c r="J408" s="338">
        <f t="shared" si="41"/>
        <v>569</v>
      </c>
      <c r="K408" s="354" t="s">
        <v>237</v>
      </c>
      <c r="L408" s="354" t="s">
        <v>3</v>
      </c>
      <c r="M408" s="352" t="s">
        <v>1192</v>
      </c>
      <c r="N408" s="355">
        <v>8531103000</v>
      </c>
      <c r="O408" s="354" t="s">
        <v>646</v>
      </c>
      <c r="P408" s="355">
        <v>30</v>
      </c>
      <c r="Q408" s="355" t="s">
        <v>1524</v>
      </c>
      <c r="R408" s="517"/>
      <c r="S408" s="354"/>
      <c r="T408" s="506"/>
      <c r="U408" s="384">
        <v>8717332311347</v>
      </c>
    </row>
    <row r="409" spans="1:21" x14ac:dyDescent="0.2">
      <c r="A409" s="311"/>
      <c r="B409" s="349" t="s">
        <v>2399</v>
      </c>
      <c r="C409" s="350" t="s">
        <v>2400</v>
      </c>
      <c r="D409" s="351" t="s">
        <v>2401</v>
      </c>
      <c r="E409" s="352" t="s">
        <v>2402</v>
      </c>
      <c r="F409" s="353" t="s">
        <v>708</v>
      </c>
      <c r="G409" s="382">
        <v>120.5</v>
      </c>
      <c r="H409" s="337">
        <v>0.05</v>
      </c>
      <c r="I409" s="336">
        <f t="shared" si="40"/>
        <v>126.52500000000001</v>
      </c>
      <c r="J409" s="338">
        <f t="shared" si="41"/>
        <v>569</v>
      </c>
      <c r="K409" s="354" t="s">
        <v>237</v>
      </c>
      <c r="L409" s="355">
        <v>1</v>
      </c>
      <c r="M409" s="352" t="s">
        <v>1192</v>
      </c>
      <c r="N409" s="355">
        <v>8531103000</v>
      </c>
      <c r="O409" s="354" t="s">
        <v>646</v>
      </c>
      <c r="P409" s="355">
        <v>120</v>
      </c>
      <c r="Q409" s="355" t="s">
        <v>1561</v>
      </c>
      <c r="R409" s="517"/>
      <c r="S409" s="354"/>
      <c r="T409" s="506"/>
      <c r="U409" s="384">
        <v>8717332311354</v>
      </c>
    </row>
    <row r="410" spans="1:21" x14ac:dyDescent="0.2">
      <c r="A410" s="311"/>
      <c r="B410" s="349" t="s">
        <v>2403</v>
      </c>
      <c r="C410" s="350" t="s">
        <v>2404</v>
      </c>
      <c r="D410" s="351" t="s">
        <v>2405</v>
      </c>
      <c r="E410" s="352" t="s">
        <v>2406</v>
      </c>
      <c r="F410" s="353" t="s">
        <v>708</v>
      </c>
      <c r="G410" s="382">
        <v>140.9</v>
      </c>
      <c r="H410" s="337">
        <v>0.05</v>
      </c>
      <c r="I410" s="336">
        <f t="shared" si="40"/>
        <v>147.94500000000002</v>
      </c>
      <c r="J410" s="338">
        <f t="shared" si="41"/>
        <v>666</v>
      </c>
      <c r="K410" s="354" t="s">
        <v>237</v>
      </c>
      <c r="L410" s="355">
        <v>1</v>
      </c>
      <c r="M410" s="352" t="s">
        <v>1192</v>
      </c>
      <c r="N410" s="355">
        <v>8531103000</v>
      </c>
      <c r="O410" s="354" t="s">
        <v>646</v>
      </c>
      <c r="P410" s="355">
        <v>55</v>
      </c>
      <c r="Q410" s="355" t="s">
        <v>1176</v>
      </c>
      <c r="R410" s="517"/>
      <c r="S410" s="354"/>
      <c r="T410" s="506"/>
      <c r="U410" s="384">
        <v>8717332311361</v>
      </c>
    </row>
    <row r="411" spans="1:21" x14ac:dyDescent="0.2">
      <c r="A411" s="311"/>
      <c r="B411" s="349" t="s">
        <v>2407</v>
      </c>
      <c r="C411" s="350" t="s">
        <v>375</v>
      </c>
      <c r="D411" s="351" t="s">
        <v>374</v>
      </c>
      <c r="E411" s="352" t="s">
        <v>2408</v>
      </c>
      <c r="F411" s="353" t="s">
        <v>708</v>
      </c>
      <c r="G411" s="382">
        <v>93.21</v>
      </c>
      <c r="H411" s="337">
        <v>0.05</v>
      </c>
      <c r="I411" s="336">
        <f t="shared" si="40"/>
        <v>97.870499999999993</v>
      </c>
      <c r="J411" s="338">
        <f t="shared" si="41"/>
        <v>440</v>
      </c>
      <c r="K411" s="354" t="s">
        <v>237</v>
      </c>
      <c r="L411" s="354" t="s">
        <v>3</v>
      </c>
      <c r="M411" s="352" t="s">
        <v>1192</v>
      </c>
      <c r="N411" s="355">
        <v>8531103000</v>
      </c>
      <c r="O411" s="354" t="s">
        <v>2409</v>
      </c>
      <c r="P411" s="355">
        <v>0</v>
      </c>
      <c r="Q411" s="355" t="s">
        <v>1524</v>
      </c>
      <c r="R411" s="381" t="s">
        <v>2222</v>
      </c>
      <c r="S411" s="354"/>
      <c r="T411" s="506"/>
      <c r="U411" s="384">
        <v>8717332311392</v>
      </c>
    </row>
    <row r="412" spans="1:21" x14ac:dyDescent="0.2">
      <c r="A412" s="311"/>
      <c r="B412" s="349" t="s">
        <v>2410</v>
      </c>
      <c r="C412" s="350" t="s">
        <v>377</v>
      </c>
      <c r="D412" s="351" t="s">
        <v>376</v>
      </c>
      <c r="E412" s="352" t="s">
        <v>2411</v>
      </c>
      <c r="F412" s="353" t="s">
        <v>708</v>
      </c>
      <c r="G412" s="382">
        <v>93.21</v>
      </c>
      <c r="H412" s="337">
        <v>0.05</v>
      </c>
      <c r="I412" s="336">
        <f t="shared" si="40"/>
        <v>97.870499999999993</v>
      </c>
      <c r="J412" s="338">
        <f t="shared" si="41"/>
        <v>440</v>
      </c>
      <c r="K412" s="354" t="s">
        <v>237</v>
      </c>
      <c r="L412" s="354" t="s">
        <v>3</v>
      </c>
      <c r="M412" s="352" t="s">
        <v>1192</v>
      </c>
      <c r="N412" s="355">
        <v>8531103000</v>
      </c>
      <c r="O412" s="354" t="s">
        <v>2409</v>
      </c>
      <c r="P412" s="355">
        <v>50</v>
      </c>
      <c r="Q412" s="355" t="s">
        <v>1524</v>
      </c>
      <c r="R412" s="381" t="s">
        <v>2222</v>
      </c>
      <c r="S412" s="354"/>
      <c r="T412" s="506"/>
      <c r="U412" s="384">
        <v>8717332311408</v>
      </c>
    </row>
    <row r="413" spans="1:21" x14ac:dyDescent="0.2">
      <c r="A413" s="311"/>
      <c r="B413" s="349" t="s">
        <v>2412</v>
      </c>
      <c r="C413" s="350" t="s">
        <v>379</v>
      </c>
      <c r="D413" s="351" t="s">
        <v>378</v>
      </c>
      <c r="E413" s="352" t="s">
        <v>2413</v>
      </c>
      <c r="F413" s="353" t="s">
        <v>708</v>
      </c>
      <c r="G413" s="382">
        <v>145.4</v>
      </c>
      <c r="H413" s="337">
        <v>0.05</v>
      </c>
      <c r="I413" s="336">
        <f t="shared" si="40"/>
        <v>152.67000000000002</v>
      </c>
      <c r="J413" s="338">
        <f t="shared" si="41"/>
        <v>687</v>
      </c>
      <c r="K413" s="354" t="s">
        <v>237</v>
      </c>
      <c r="L413" s="355">
        <v>1</v>
      </c>
      <c r="M413" s="352" t="s">
        <v>1192</v>
      </c>
      <c r="N413" s="355">
        <v>8531103000</v>
      </c>
      <c r="O413" s="354" t="s">
        <v>646</v>
      </c>
      <c r="P413" s="355">
        <v>20</v>
      </c>
      <c r="Q413" s="355" t="s">
        <v>2414</v>
      </c>
      <c r="R413" s="381" t="s">
        <v>2222</v>
      </c>
      <c r="S413" s="354"/>
      <c r="T413" s="506"/>
      <c r="U413" s="384">
        <v>8717332311378</v>
      </c>
    </row>
    <row r="414" spans="1:21" x14ac:dyDescent="0.2">
      <c r="A414" s="311"/>
      <c r="B414" s="349" t="s">
        <v>2415</v>
      </c>
      <c r="C414" s="350" t="s">
        <v>381</v>
      </c>
      <c r="D414" s="351" t="s">
        <v>380</v>
      </c>
      <c r="E414" s="352" t="s">
        <v>2416</v>
      </c>
      <c r="F414" s="353" t="s">
        <v>708</v>
      </c>
      <c r="G414" s="382">
        <v>145.4</v>
      </c>
      <c r="H414" s="337">
        <v>0.05</v>
      </c>
      <c r="I414" s="336">
        <f t="shared" si="40"/>
        <v>152.67000000000002</v>
      </c>
      <c r="J414" s="338">
        <f t="shared" si="41"/>
        <v>687</v>
      </c>
      <c r="K414" s="354" t="s">
        <v>237</v>
      </c>
      <c r="L414" s="354" t="s">
        <v>3</v>
      </c>
      <c r="M414" s="352" t="s">
        <v>1192</v>
      </c>
      <c r="N414" s="355">
        <v>8531103000</v>
      </c>
      <c r="O414" s="354" t="s">
        <v>646</v>
      </c>
      <c r="P414" s="355">
        <v>0</v>
      </c>
      <c r="Q414" s="355" t="s">
        <v>2414</v>
      </c>
      <c r="R414" s="381" t="s">
        <v>2222</v>
      </c>
      <c r="S414" s="354"/>
      <c r="T414" s="506"/>
      <c r="U414" s="384">
        <v>8717332311385</v>
      </c>
    </row>
    <row r="415" spans="1:21" ht="16.5" x14ac:dyDescent="0.2">
      <c r="A415" s="311"/>
      <c r="B415" s="349" t="s">
        <v>2417</v>
      </c>
      <c r="C415" s="350" t="s">
        <v>2418</v>
      </c>
      <c r="D415" s="351" t="s">
        <v>2419</v>
      </c>
      <c r="E415" s="352" t="s">
        <v>2420</v>
      </c>
      <c r="F415" s="353" t="s">
        <v>708</v>
      </c>
      <c r="G415" s="382">
        <v>497.14</v>
      </c>
      <c r="H415" s="337">
        <v>0.05</v>
      </c>
      <c r="I415" s="336">
        <f t="shared" si="40"/>
        <v>521.99699999999996</v>
      </c>
      <c r="J415" s="338">
        <f t="shared" si="41"/>
        <v>2349</v>
      </c>
      <c r="K415" s="354" t="s">
        <v>237</v>
      </c>
      <c r="L415" s="354" t="s">
        <v>3</v>
      </c>
      <c r="M415" s="352" t="s">
        <v>2421</v>
      </c>
      <c r="N415" s="355">
        <v>8531900000</v>
      </c>
      <c r="O415" s="354" t="s">
        <v>692</v>
      </c>
      <c r="P415" s="355">
        <v>20</v>
      </c>
      <c r="Q415" s="355" t="s">
        <v>2422</v>
      </c>
      <c r="R415" s="517"/>
      <c r="S415" s="354" t="s">
        <v>1161</v>
      </c>
      <c r="T415" s="506"/>
      <c r="U415" s="384">
        <v>8717332019199</v>
      </c>
    </row>
    <row r="416" spans="1:21" ht="16.5" x14ac:dyDescent="0.2">
      <c r="A416" s="311"/>
      <c r="B416" s="349" t="s">
        <v>2423</v>
      </c>
      <c r="C416" s="350" t="s">
        <v>2424</v>
      </c>
      <c r="D416" s="351" t="s">
        <v>2425</v>
      </c>
      <c r="E416" s="352" t="s">
        <v>2426</v>
      </c>
      <c r="F416" s="353" t="s">
        <v>708</v>
      </c>
      <c r="G416" s="382">
        <v>531.20000000000005</v>
      </c>
      <c r="H416" s="337">
        <v>0.05</v>
      </c>
      <c r="I416" s="336">
        <f t="shared" si="40"/>
        <v>557.7600000000001</v>
      </c>
      <c r="J416" s="338">
        <f t="shared" si="41"/>
        <v>2510</v>
      </c>
      <c r="K416" s="354" t="s">
        <v>237</v>
      </c>
      <c r="L416" s="420" t="s">
        <v>237</v>
      </c>
      <c r="M416" s="352" t="s">
        <v>2421</v>
      </c>
      <c r="N416" s="355">
        <v>8531900000</v>
      </c>
      <c r="O416" s="354" t="s">
        <v>692</v>
      </c>
      <c r="P416" s="355">
        <v>3</v>
      </c>
      <c r="Q416" s="355" t="s">
        <v>2427</v>
      </c>
      <c r="R416" s="517"/>
      <c r="S416" s="354" t="s">
        <v>1161</v>
      </c>
      <c r="T416" s="506"/>
      <c r="U416" s="384">
        <v>8717332019205</v>
      </c>
    </row>
    <row r="417" spans="1:21" x14ac:dyDescent="0.2">
      <c r="A417" s="311"/>
      <c r="B417" s="349" t="s">
        <v>2428</v>
      </c>
      <c r="C417" s="349" t="s">
        <v>334</v>
      </c>
      <c r="D417" s="521" t="s">
        <v>333</v>
      </c>
      <c r="E417" s="349" t="s">
        <v>2429</v>
      </c>
      <c r="F417" s="353" t="s">
        <v>708</v>
      </c>
      <c r="G417" s="382">
        <v>54.06</v>
      </c>
      <c r="H417" s="337">
        <v>0.05</v>
      </c>
      <c r="I417" s="336">
        <f t="shared" si="40"/>
        <v>56.763000000000005</v>
      </c>
      <c r="J417" s="338">
        <f t="shared" si="41"/>
        <v>255</v>
      </c>
      <c r="K417" s="420" t="s">
        <v>237</v>
      </c>
      <c r="L417" s="559" t="s">
        <v>3</v>
      </c>
      <c r="M417" s="349" t="s">
        <v>1192</v>
      </c>
      <c r="N417" s="355">
        <v>8531103000</v>
      </c>
      <c r="O417" s="559" t="s">
        <v>646</v>
      </c>
      <c r="P417" s="559">
        <v>300</v>
      </c>
      <c r="Q417" s="559" t="s">
        <v>2062</v>
      </c>
      <c r="R417" s="560"/>
      <c r="S417" s="559"/>
      <c r="T417" s="506"/>
      <c r="U417" s="384">
        <v>8717332494477</v>
      </c>
    </row>
    <row r="418" spans="1:21" x14ac:dyDescent="0.2">
      <c r="A418" s="311"/>
      <c r="B418" s="349" t="s">
        <v>2430</v>
      </c>
      <c r="C418" s="349" t="s">
        <v>337</v>
      </c>
      <c r="D418" s="521" t="s">
        <v>336</v>
      </c>
      <c r="E418" s="349" t="s">
        <v>2431</v>
      </c>
      <c r="F418" s="353" t="s">
        <v>708</v>
      </c>
      <c r="G418" s="382">
        <v>50.7</v>
      </c>
      <c r="H418" s="337">
        <v>0.05</v>
      </c>
      <c r="I418" s="336">
        <f t="shared" si="40"/>
        <v>53.235000000000007</v>
      </c>
      <c r="J418" s="338">
        <f t="shared" si="41"/>
        <v>240</v>
      </c>
      <c r="K418" s="420" t="s">
        <v>237</v>
      </c>
      <c r="L418" s="559" t="s">
        <v>3</v>
      </c>
      <c r="M418" s="349" t="s">
        <v>1192</v>
      </c>
      <c r="N418" s="355">
        <v>8531103000</v>
      </c>
      <c r="O418" s="559" t="s">
        <v>646</v>
      </c>
      <c r="P418" s="559">
        <v>135</v>
      </c>
      <c r="Q418" s="559" t="s">
        <v>2432</v>
      </c>
      <c r="R418" s="560"/>
      <c r="S418" s="559"/>
      <c r="T418" s="506"/>
      <c r="U418" s="384">
        <v>8717332494484</v>
      </c>
    </row>
    <row r="419" spans="1:21" x14ac:dyDescent="0.2">
      <c r="A419" s="311"/>
      <c r="B419" s="349" t="s">
        <v>2433</v>
      </c>
      <c r="C419" s="349" t="s">
        <v>340</v>
      </c>
      <c r="D419" s="521" t="s">
        <v>339</v>
      </c>
      <c r="E419" s="349" t="s">
        <v>2434</v>
      </c>
      <c r="F419" s="353" t="s">
        <v>708</v>
      </c>
      <c r="G419" s="382">
        <v>54.06</v>
      </c>
      <c r="H419" s="337">
        <v>0.05</v>
      </c>
      <c r="I419" s="336">
        <f t="shared" si="40"/>
        <v>56.763000000000005</v>
      </c>
      <c r="J419" s="338">
        <f t="shared" si="41"/>
        <v>255</v>
      </c>
      <c r="K419" s="420" t="s">
        <v>237</v>
      </c>
      <c r="L419" s="559" t="s">
        <v>3</v>
      </c>
      <c r="M419" s="349" t="s">
        <v>1192</v>
      </c>
      <c r="N419" s="355">
        <v>8531103000</v>
      </c>
      <c r="O419" s="559" t="s">
        <v>646</v>
      </c>
      <c r="P419" s="559">
        <v>0</v>
      </c>
      <c r="Q419" s="559" t="s">
        <v>2435</v>
      </c>
      <c r="R419" s="560"/>
      <c r="S419" s="559"/>
      <c r="T419" s="506"/>
      <c r="U419" s="384">
        <v>8717332494491</v>
      </c>
    </row>
    <row r="420" spans="1:21" x14ac:dyDescent="0.2">
      <c r="A420" s="311"/>
      <c r="B420" s="349" t="s">
        <v>2436</v>
      </c>
      <c r="C420" s="349" t="s">
        <v>343</v>
      </c>
      <c r="D420" s="521" t="s">
        <v>342</v>
      </c>
      <c r="E420" s="349" t="s">
        <v>2437</v>
      </c>
      <c r="F420" s="353" t="s">
        <v>708</v>
      </c>
      <c r="G420" s="382">
        <v>50.7</v>
      </c>
      <c r="H420" s="337">
        <v>0.05</v>
      </c>
      <c r="I420" s="336">
        <f t="shared" si="40"/>
        <v>53.235000000000007</v>
      </c>
      <c r="J420" s="338">
        <f t="shared" si="41"/>
        <v>240</v>
      </c>
      <c r="K420" s="420" t="s">
        <v>237</v>
      </c>
      <c r="L420" s="559" t="s">
        <v>3</v>
      </c>
      <c r="M420" s="349" t="s">
        <v>1192</v>
      </c>
      <c r="N420" s="355">
        <v>8531103000</v>
      </c>
      <c r="O420" s="559" t="s">
        <v>646</v>
      </c>
      <c r="P420" s="559">
        <v>60</v>
      </c>
      <c r="Q420" s="559" t="s">
        <v>2432</v>
      </c>
      <c r="R420" s="560"/>
      <c r="S420" s="559"/>
      <c r="T420" s="506"/>
      <c r="U420" s="384">
        <v>8717332494507</v>
      </c>
    </row>
    <row r="421" spans="1:21" x14ac:dyDescent="0.2">
      <c r="A421" s="311"/>
      <c r="B421" s="349" t="s">
        <v>2438</v>
      </c>
      <c r="C421" s="349" t="s">
        <v>2439</v>
      </c>
      <c r="D421" s="521" t="s">
        <v>345</v>
      </c>
      <c r="E421" s="349" t="s">
        <v>2440</v>
      </c>
      <c r="F421" s="353" t="s">
        <v>708</v>
      </c>
      <c r="G421" s="382">
        <v>116.32</v>
      </c>
      <c r="H421" s="337">
        <v>0.05</v>
      </c>
      <c r="I421" s="336">
        <f t="shared" si="40"/>
        <v>122.136</v>
      </c>
      <c r="J421" s="338">
        <f t="shared" si="41"/>
        <v>550</v>
      </c>
      <c r="K421" s="420" t="s">
        <v>237</v>
      </c>
      <c r="L421" s="559" t="s">
        <v>3</v>
      </c>
      <c r="M421" s="349" t="s">
        <v>1192</v>
      </c>
      <c r="N421" s="355">
        <v>8531103000</v>
      </c>
      <c r="O421" s="559" t="s">
        <v>646</v>
      </c>
      <c r="P421" s="559">
        <v>75</v>
      </c>
      <c r="Q421" s="559" t="s">
        <v>2441</v>
      </c>
      <c r="R421" s="560"/>
      <c r="S421" s="559"/>
      <c r="T421" s="506"/>
      <c r="U421" s="384">
        <v>8717332494514</v>
      </c>
    </row>
    <row r="422" spans="1:21" x14ac:dyDescent="0.2">
      <c r="A422" s="311"/>
      <c r="B422" s="349" t="s">
        <v>2442</v>
      </c>
      <c r="C422" s="349" t="s">
        <v>1117</v>
      </c>
      <c r="D422" s="521" t="s">
        <v>1115</v>
      </c>
      <c r="E422" s="349" t="s">
        <v>2443</v>
      </c>
      <c r="F422" s="353" t="s">
        <v>708</v>
      </c>
      <c r="G422" s="382">
        <v>473.03</v>
      </c>
      <c r="H422" s="337">
        <v>0.05</v>
      </c>
      <c r="I422" s="336">
        <f t="shared" si="40"/>
        <v>496.68149999999997</v>
      </c>
      <c r="J422" s="338">
        <f t="shared" si="41"/>
        <v>2235</v>
      </c>
      <c r="K422" s="420" t="s">
        <v>237</v>
      </c>
      <c r="L422" s="559" t="s">
        <v>3</v>
      </c>
      <c r="M422" s="349" t="s">
        <v>1192</v>
      </c>
      <c r="N422" s="355">
        <v>85318070</v>
      </c>
      <c r="O422" s="559" t="s">
        <v>691</v>
      </c>
      <c r="P422" s="559"/>
      <c r="Q422" s="559" t="s">
        <v>2444</v>
      </c>
      <c r="R422" s="560"/>
      <c r="S422" s="559"/>
      <c r="T422" s="506"/>
      <c r="U422" s="384">
        <v>4060039128270</v>
      </c>
    </row>
    <row r="423" spans="1:21" x14ac:dyDescent="0.2">
      <c r="A423" s="311"/>
      <c r="B423" s="349" t="s">
        <v>2445</v>
      </c>
      <c r="C423" s="349" t="s">
        <v>1118</v>
      </c>
      <c r="D423" s="521" t="s">
        <v>1116</v>
      </c>
      <c r="E423" s="349" t="s">
        <v>2446</v>
      </c>
      <c r="F423" s="353" t="s">
        <v>708</v>
      </c>
      <c r="G423" s="382">
        <v>294.99</v>
      </c>
      <c r="H423" s="337">
        <v>0.05</v>
      </c>
      <c r="I423" s="336">
        <f t="shared" si="40"/>
        <v>309.73950000000002</v>
      </c>
      <c r="J423" s="338">
        <f t="shared" si="41"/>
        <v>1394</v>
      </c>
      <c r="K423" s="420" t="s">
        <v>237</v>
      </c>
      <c r="L423" s="559" t="s">
        <v>3</v>
      </c>
      <c r="M423" s="349" t="s">
        <v>1192</v>
      </c>
      <c r="N423" s="355">
        <v>85318070</v>
      </c>
      <c r="O423" s="559" t="s">
        <v>691</v>
      </c>
      <c r="P423" s="559"/>
      <c r="Q423" s="559" t="s">
        <v>2447</v>
      </c>
      <c r="R423" s="560"/>
      <c r="S423" s="559"/>
      <c r="T423" s="506"/>
      <c r="U423" s="384">
        <v>4060039128287</v>
      </c>
    </row>
    <row r="424" spans="1:21" x14ac:dyDescent="0.2">
      <c r="A424" s="311"/>
      <c r="B424" s="366" t="s">
        <v>2448</v>
      </c>
      <c r="C424" s="367"/>
      <c r="D424" s="368" t="s">
        <v>1205</v>
      </c>
      <c r="E424" s="367"/>
      <c r="F424" s="369"/>
      <c r="G424" s="370" t="s">
        <v>1205</v>
      </c>
      <c r="H424" s="371"/>
      <c r="I424" s="371"/>
      <c r="J424" s="371"/>
      <c r="K424" s="372"/>
      <c r="L424" s="372"/>
      <c r="M424" s="367" t="s">
        <v>1205</v>
      </c>
      <c r="N424" s="372"/>
      <c r="O424" s="372"/>
      <c r="P424" s="372"/>
      <c r="Q424" s="372" t="s">
        <v>1205</v>
      </c>
      <c r="R424" s="375"/>
      <c r="S424" s="376"/>
      <c r="T424" s="377"/>
      <c r="U424" s="377"/>
    </row>
    <row r="425" spans="1:21" x14ac:dyDescent="0.2">
      <c r="A425" s="311"/>
      <c r="B425" s="349" t="s">
        <v>2449</v>
      </c>
      <c r="C425" s="350" t="s">
        <v>2450</v>
      </c>
      <c r="D425" s="521" t="s">
        <v>2451</v>
      </c>
      <c r="E425" s="561" t="s">
        <v>2452</v>
      </c>
      <c r="F425" s="353" t="s">
        <v>708</v>
      </c>
      <c r="G425" s="382">
        <v>91.86</v>
      </c>
      <c r="H425" s="337">
        <v>0.05</v>
      </c>
      <c r="I425" s="336">
        <f t="shared" ref="I425:I447" si="42">G425*(100%+H425)</f>
        <v>96.453000000000003</v>
      </c>
      <c r="J425" s="338">
        <f t="shared" si="41"/>
        <v>434</v>
      </c>
      <c r="K425" s="354" t="s">
        <v>237</v>
      </c>
      <c r="L425" s="354" t="s">
        <v>3</v>
      </c>
      <c r="M425" s="561" t="s">
        <v>1192</v>
      </c>
      <c r="N425" s="355">
        <v>8531103000</v>
      </c>
      <c r="O425" s="559" t="s">
        <v>646</v>
      </c>
      <c r="P425" s="355">
        <v>10</v>
      </c>
      <c r="Q425" s="355" t="s">
        <v>2453</v>
      </c>
      <c r="R425" s="517"/>
      <c r="S425" s="354"/>
      <c r="T425" s="506"/>
      <c r="U425" s="384">
        <v>8717332925155</v>
      </c>
    </row>
    <row r="426" spans="1:21" x14ac:dyDescent="0.2">
      <c r="A426" s="311"/>
      <c r="B426" s="349" t="s">
        <v>2454</v>
      </c>
      <c r="C426" s="350" t="s">
        <v>2455</v>
      </c>
      <c r="D426" s="521" t="s">
        <v>2456</v>
      </c>
      <c r="E426" s="561" t="s">
        <v>2457</v>
      </c>
      <c r="F426" s="353" t="s">
        <v>708</v>
      </c>
      <c r="G426" s="382">
        <v>91.86</v>
      </c>
      <c r="H426" s="337">
        <v>0.05</v>
      </c>
      <c r="I426" s="336">
        <f t="shared" si="42"/>
        <v>96.453000000000003</v>
      </c>
      <c r="J426" s="338">
        <f t="shared" si="41"/>
        <v>434</v>
      </c>
      <c r="K426" s="354" t="s">
        <v>237</v>
      </c>
      <c r="L426" s="354" t="s">
        <v>3</v>
      </c>
      <c r="M426" s="561" t="s">
        <v>1192</v>
      </c>
      <c r="N426" s="355">
        <v>8531103000</v>
      </c>
      <c r="O426" s="559" t="s">
        <v>646</v>
      </c>
      <c r="P426" s="355">
        <v>10</v>
      </c>
      <c r="Q426" s="355" t="s">
        <v>2453</v>
      </c>
      <c r="R426" s="517"/>
      <c r="S426" s="354"/>
      <c r="T426" s="506"/>
      <c r="U426" s="384">
        <v>8717332925162</v>
      </c>
    </row>
    <row r="427" spans="1:21" x14ac:dyDescent="0.2">
      <c r="A427" s="311"/>
      <c r="B427" s="349" t="s">
        <v>2458</v>
      </c>
      <c r="C427" s="350" t="s">
        <v>2459</v>
      </c>
      <c r="D427" s="521" t="s">
        <v>2460</v>
      </c>
      <c r="E427" s="561" t="s">
        <v>2461</v>
      </c>
      <c r="F427" s="353" t="s">
        <v>708</v>
      </c>
      <c r="G427" s="382">
        <v>91.86</v>
      </c>
      <c r="H427" s="337">
        <v>0.05</v>
      </c>
      <c r="I427" s="336">
        <f t="shared" si="42"/>
        <v>96.453000000000003</v>
      </c>
      <c r="J427" s="338">
        <f t="shared" si="41"/>
        <v>434</v>
      </c>
      <c r="K427" s="354" t="s">
        <v>237</v>
      </c>
      <c r="L427" s="420" t="s">
        <v>237</v>
      </c>
      <c r="M427" s="561" t="s">
        <v>1192</v>
      </c>
      <c r="N427" s="355">
        <v>8531103000</v>
      </c>
      <c r="O427" s="559" t="s">
        <v>646</v>
      </c>
      <c r="P427" s="355">
        <v>10</v>
      </c>
      <c r="Q427" s="355" t="s">
        <v>2462</v>
      </c>
      <c r="R427" s="517"/>
      <c r="S427" s="354"/>
      <c r="T427" s="506"/>
      <c r="U427" s="384">
        <v>8717332925179</v>
      </c>
    </row>
    <row r="428" spans="1:21" x14ac:dyDescent="0.2">
      <c r="A428" s="311"/>
      <c r="B428" s="349" t="s">
        <v>2463</v>
      </c>
      <c r="C428" s="350" t="s">
        <v>2464</v>
      </c>
      <c r="D428" s="521" t="s">
        <v>2465</v>
      </c>
      <c r="E428" s="561" t="s">
        <v>2466</v>
      </c>
      <c r="F428" s="353" t="s">
        <v>708</v>
      </c>
      <c r="G428" s="382">
        <v>91.86</v>
      </c>
      <c r="H428" s="337">
        <v>0.05</v>
      </c>
      <c r="I428" s="336">
        <f t="shared" si="42"/>
        <v>96.453000000000003</v>
      </c>
      <c r="J428" s="338">
        <f t="shared" si="41"/>
        <v>434</v>
      </c>
      <c r="K428" s="354" t="s">
        <v>237</v>
      </c>
      <c r="L428" s="354" t="s">
        <v>3</v>
      </c>
      <c r="M428" s="561" t="s">
        <v>1192</v>
      </c>
      <c r="N428" s="355">
        <v>8531103000</v>
      </c>
      <c r="O428" s="559" t="s">
        <v>646</v>
      </c>
      <c r="P428" s="355">
        <v>10</v>
      </c>
      <c r="Q428" s="355" t="s">
        <v>2462</v>
      </c>
      <c r="R428" s="517"/>
      <c r="S428" s="354"/>
      <c r="T428" s="506"/>
      <c r="U428" s="384">
        <v>8717332925186</v>
      </c>
    </row>
    <row r="429" spans="1:21" x14ac:dyDescent="0.2">
      <c r="A429" s="311"/>
      <c r="B429" s="349" t="s">
        <v>2467</v>
      </c>
      <c r="C429" s="350" t="s">
        <v>2468</v>
      </c>
      <c r="D429" s="521" t="s">
        <v>2469</v>
      </c>
      <c r="E429" s="561" t="s">
        <v>2470</v>
      </c>
      <c r="F429" s="353" t="s">
        <v>708</v>
      </c>
      <c r="G429" s="382">
        <v>91.86</v>
      </c>
      <c r="H429" s="337">
        <v>0.05</v>
      </c>
      <c r="I429" s="336">
        <f t="shared" si="42"/>
        <v>96.453000000000003</v>
      </c>
      <c r="J429" s="338">
        <f t="shared" si="41"/>
        <v>434</v>
      </c>
      <c r="K429" s="354" t="s">
        <v>237</v>
      </c>
      <c r="L429" s="354" t="s">
        <v>3</v>
      </c>
      <c r="M429" s="561" t="s">
        <v>1192</v>
      </c>
      <c r="N429" s="355">
        <v>8531103000</v>
      </c>
      <c r="O429" s="559" t="s">
        <v>646</v>
      </c>
      <c r="P429" s="355">
        <v>10</v>
      </c>
      <c r="Q429" s="355" t="s">
        <v>2453</v>
      </c>
      <c r="R429" s="517"/>
      <c r="S429" s="354"/>
      <c r="T429" s="506"/>
      <c r="U429" s="384">
        <v>8717332925193</v>
      </c>
    </row>
    <row r="430" spans="1:21" x14ac:dyDescent="0.2">
      <c r="A430" s="311"/>
      <c r="B430" s="349" t="s">
        <v>2471</v>
      </c>
      <c r="C430" s="350" t="s">
        <v>2472</v>
      </c>
      <c r="D430" s="521" t="s">
        <v>2473</v>
      </c>
      <c r="E430" s="561" t="s">
        <v>2474</v>
      </c>
      <c r="F430" s="353" t="s">
        <v>708</v>
      </c>
      <c r="G430" s="382">
        <v>91.86</v>
      </c>
      <c r="H430" s="337">
        <v>0.05</v>
      </c>
      <c r="I430" s="336">
        <f t="shared" si="42"/>
        <v>96.453000000000003</v>
      </c>
      <c r="J430" s="338">
        <f t="shared" si="41"/>
        <v>434</v>
      </c>
      <c r="K430" s="354" t="s">
        <v>237</v>
      </c>
      <c r="L430" s="354" t="s">
        <v>3</v>
      </c>
      <c r="M430" s="561" t="s">
        <v>1192</v>
      </c>
      <c r="N430" s="355">
        <v>8531103000</v>
      </c>
      <c r="O430" s="559" t="s">
        <v>646</v>
      </c>
      <c r="P430" s="355">
        <v>10</v>
      </c>
      <c r="Q430" s="355" t="s">
        <v>2453</v>
      </c>
      <c r="R430" s="517"/>
      <c r="S430" s="354"/>
      <c r="T430" s="506"/>
      <c r="U430" s="384">
        <v>8717332925209</v>
      </c>
    </row>
    <row r="431" spans="1:21" x14ac:dyDescent="0.2">
      <c r="A431" s="311"/>
      <c r="B431" s="349" t="s">
        <v>2475</v>
      </c>
      <c r="C431" s="350" t="s">
        <v>2476</v>
      </c>
      <c r="D431" s="521" t="s">
        <v>2477</v>
      </c>
      <c r="E431" s="561" t="s">
        <v>2478</v>
      </c>
      <c r="F431" s="353" t="s">
        <v>708</v>
      </c>
      <c r="G431" s="382">
        <v>91.86</v>
      </c>
      <c r="H431" s="337">
        <v>0.05</v>
      </c>
      <c r="I431" s="336">
        <f t="shared" si="42"/>
        <v>96.453000000000003</v>
      </c>
      <c r="J431" s="338">
        <f t="shared" si="41"/>
        <v>434</v>
      </c>
      <c r="K431" s="354" t="s">
        <v>237</v>
      </c>
      <c r="L431" s="354" t="s">
        <v>3</v>
      </c>
      <c r="M431" s="561" t="s">
        <v>1192</v>
      </c>
      <c r="N431" s="355">
        <v>8531103000</v>
      </c>
      <c r="O431" s="559" t="s">
        <v>646</v>
      </c>
      <c r="P431" s="355">
        <v>10</v>
      </c>
      <c r="Q431" s="355" t="s">
        <v>2462</v>
      </c>
      <c r="R431" s="517"/>
      <c r="S431" s="354"/>
      <c r="T431" s="506"/>
      <c r="U431" s="384">
        <v>8717332925216</v>
      </c>
    </row>
    <row r="432" spans="1:21" x14ac:dyDescent="0.2">
      <c r="A432" s="311"/>
      <c r="B432" s="349" t="s">
        <v>2479</v>
      </c>
      <c r="C432" s="350" t="s">
        <v>2480</v>
      </c>
      <c r="D432" s="521" t="s">
        <v>2481</v>
      </c>
      <c r="E432" s="561" t="s">
        <v>2482</v>
      </c>
      <c r="F432" s="353" t="s">
        <v>708</v>
      </c>
      <c r="G432" s="382">
        <v>91.86</v>
      </c>
      <c r="H432" s="337">
        <v>0.05</v>
      </c>
      <c r="I432" s="336">
        <f t="shared" si="42"/>
        <v>96.453000000000003</v>
      </c>
      <c r="J432" s="338">
        <f t="shared" si="41"/>
        <v>434</v>
      </c>
      <c r="K432" s="354" t="s">
        <v>237</v>
      </c>
      <c r="L432" s="354" t="s">
        <v>3</v>
      </c>
      <c r="M432" s="561" t="s">
        <v>1192</v>
      </c>
      <c r="N432" s="355">
        <v>8531103000</v>
      </c>
      <c r="O432" s="559" t="s">
        <v>646</v>
      </c>
      <c r="P432" s="355">
        <v>10</v>
      </c>
      <c r="Q432" s="355" t="s">
        <v>2462</v>
      </c>
      <c r="R432" s="517"/>
      <c r="S432" s="354"/>
      <c r="T432" s="506"/>
      <c r="U432" s="384">
        <v>8717332925223</v>
      </c>
    </row>
    <row r="433" spans="1:21" x14ac:dyDescent="0.2">
      <c r="A433" s="311"/>
      <c r="B433" s="349" t="s">
        <v>2483</v>
      </c>
      <c r="C433" s="350" t="s">
        <v>2484</v>
      </c>
      <c r="D433" s="521" t="s">
        <v>2485</v>
      </c>
      <c r="E433" s="561" t="s">
        <v>2486</v>
      </c>
      <c r="F433" s="353" t="s">
        <v>708</v>
      </c>
      <c r="G433" s="382">
        <v>91.86</v>
      </c>
      <c r="H433" s="337">
        <v>0.05</v>
      </c>
      <c r="I433" s="336">
        <f t="shared" si="42"/>
        <v>96.453000000000003</v>
      </c>
      <c r="J433" s="338">
        <f t="shared" si="41"/>
        <v>434</v>
      </c>
      <c r="K433" s="354" t="s">
        <v>237</v>
      </c>
      <c r="L433" s="354" t="s">
        <v>3</v>
      </c>
      <c r="M433" s="561" t="s">
        <v>1192</v>
      </c>
      <c r="N433" s="355">
        <v>8531103000</v>
      </c>
      <c r="O433" s="559" t="s">
        <v>646</v>
      </c>
      <c r="P433" s="355">
        <v>10</v>
      </c>
      <c r="Q433" s="355" t="s">
        <v>2453</v>
      </c>
      <c r="R433" s="517"/>
      <c r="S433" s="354"/>
      <c r="T433" s="506"/>
      <c r="U433" s="384">
        <v>8717332925230</v>
      </c>
    </row>
    <row r="434" spans="1:21" x14ac:dyDescent="0.2">
      <c r="A434" s="311"/>
      <c r="B434" s="349" t="s">
        <v>2487</v>
      </c>
      <c r="C434" s="350" t="s">
        <v>391</v>
      </c>
      <c r="D434" s="521" t="s">
        <v>390</v>
      </c>
      <c r="E434" s="561" t="s">
        <v>2488</v>
      </c>
      <c r="F434" s="353" t="s">
        <v>708</v>
      </c>
      <c r="G434" s="382">
        <v>91.86</v>
      </c>
      <c r="H434" s="337">
        <v>0.05</v>
      </c>
      <c r="I434" s="336">
        <f t="shared" si="42"/>
        <v>96.453000000000003</v>
      </c>
      <c r="J434" s="338">
        <f t="shared" si="41"/>
        <v>434</v>
      </c>
      <c r="K434" s="354" t="s">
        <v>237</v>
      </c>
      <c r="L434" s="354" t="s">
        <v>3</v>
      </c>
      <c r="M434" s="561" t="s">
        <v>1192</v>
      </c>
      <c r="N434" s="355">
        <v>8531103000</v>
      </c>
      <c r="O434" s="559" t="s">
        <v>646</v>
      </c>
      <c r="P434" s="355">
        <v>10</v>
      </c>
      <c r="Q434" s="355" t="s">
        <v>2453</v>
      </c>
      <c r="R434" s="517"/>
      <c r="S434" s="354"/>
      <c r="T434" s="506"/>
      <c r="U434" s="384">
        <v>8717332925247</v>
      </c>
    </row>
    <row r="435" spans="1:21" x14ac:dyDescent="0.2">
      <c r="A435" s="311"/>
      <c r="B435" s="349" t="s">
        <v>2489</v>
      </c>
      <c r="C435" s="350" t="s">
        <v>2490</v>
      </c>
      <c r="D435" s="521" t="s">
        <v>2491</v>
      </c>
      <c r="E435" s="561" t="s">
        <v>2492</v>
      </c>
      <c r="F435" s="353" t="s">
        <v>708</v>
      </c>
      <c r="G435" s="382">
        <v>91.86</v>
      </c>
      <c r="H435" s="337">
        <v>0.05</v>
      </c>
      <c r="I435" s="336">
        <f t="shared" si="42"/>
        <v>96.453000000000003</v>
      </c>
      <c r="J435" s="338">
        <f t="shared" si="41"/>
        <v>434</v>
      </c>
      <c r="K435" s="354" t="s">
        <v>237</v>
      </c>
      <c r="L435" s="354" t="s">
        <v>3</v>
      </c>
      <c r="M435" s="561" t="s">
        <v>1192</v>
      </c>
      <c r="N435" s="355">
        <v>8531103000</v>
      </c>
      <c r="O435" s="559" t="s">
        <v>646</v>
      </c>
      <c r="P435" s="355">
        <v>10</v>
      </c>
      <c r="Q435" s="355" t="s">
        <v>2453</v>
      </c>
      <c r="R435" s="517"/>
      <c r="S435" s="354"/>
      <c r="T435" s="506"/>
      <c r="U435" s="384">
        <v>8717332925254</v>
      </c>
    </row>
    <row r="436" spans="1:21" x14ac:dyDescent="0.2">
      <c r="A436" s="311"/>
      <c r="B436" s="349" t="s">
        <v>2493</v>
      </c>
      <c r="C436" s="350" t="s">
        <v>394</v>
      </c>
      <c r="D436" s="521" t="s">
        <v>393</v>
      </c>
      <c r="E436" s="561" t="s">
        <v>2494</v>
      </c>
      <c r="F436" s="353" t="s">
        <v>708</v>
      </c>
      <c r="G436" s="382">
        <v>91.86</v>
      </c>
      <c r="H436" s="337">
        <v>0.05</v>
      </c>
      <c r="I436" s="336">
        <f t="shared" si="42"/>
        <v>96.453000000000003</v>
      </c>
      <c r="J436" s="338">
        <f t="shared" si="41"/>
        <v>434</v>
      </c>
      <c r="K436" s="354" t="s">
        <v>237</v>
      </c>
      <c r="L436" s="354" t="s">
        <v>3</v>
      </c>
      <c r="M436" s="561" t="s">
        <v>1192</v>
      </c>
      <c r="N436" s="355">
        <v>8531103000</v>
      </c>
      <c r="O436" s="559" t="s">
        <v>646</v>
      </c>
      <c r="P436" s="355">
        <v>10</v>
      </c>
      <c r="Q436" s="355" t="s">
        <v>2462</v>
      </c>
      <c r="R436" s="517"/>
      <c r="S436" s="354"/>
      <c r="T436" s="506"/>
      <c r="U436" s="384">
        <v>8717332925261</v>
      </c>
    </row>
    <row r="437" spans="1:21" x14ac:dyDescent="0.2">
      <c r="A437" s="311"/>
      <c r="B437" s="349" t="s">
        <v>2495</v>
      </c>
      <c r="C437" s="350" t="s">
        <v>2496</v>
      </c>
      <c r="D437" s="351" t="s">
        <v>2497</v>
      </c>
      <c r="E437" s="352" t="s">
        <v>2498</v>
      </c>
      <c r="F437" s="353" t="s">
        <v>708</v>
      </c>
      <c r="G437" s="382">
        <v>319.14999999999998</v>
      </c>
      <c r="H437" s="337">
        <v>0.05</v>
      </c>
      <c r="I437" s="336">
        <f t="shared" si="42"/>
        <v>335.10750000000002</v>
      </c>
      <c r="J437" s="338">
        <f t="shared" si="41"/>
        <v>1508</v>
      </c>
      <c r="K437" s="354" t="s">
        <v>237</v>
      </c>
      <c r="L437" s="354" t="s">
        <v>3</v>
      </c>
      <c r="M437" s="352" t="s">
        <v>1192</v>
      </c>
      <c r="N437" s="355">
        <v>85318070</v>
      </c>
      <c r="O437" s="354" t="s">
        <v>691</v>
      </c>
      <c r="P437" s="355">
        <v>20</v>
      </c>
      <c r="Q437" s="355" t="s">
        <v>1264</v>
      </c>
      <c r="R437" s="517"/>
      <c r="S437" s="354" t="s">
        <v>1161</v>
      </c>
      <c r="T437" s="506" t="s">
        <v>2499</v>
      </c>
      <c r="U437" s="384">
        <v>8717332019298</v>
      </c>
    </row>
    <row r="438" spans="1:21" x14ac:dyDescent="0.2">
      <c r="A438" s="311"/>
      <c r="B438" s="349" t="s">
        <v>2500</v>
      </c>
      <c r="C438" s="350" t="s">
        <v>2501</v>
      </c>
      <c r="D438" s="351" t="s">
        <v>2502</v>
      </c>
      <c r="E438" s="352" t="s">
        <v>2503</v>
      </c>
      <c r="F438" s="353" t="s">
        <v>708</v>
      </c>
      <c r="G438" s="382">
        <v>211.17</v>
      </c>
      <c r="H438" s="337">
        <v>0.05</v>
      </c>
      <c r="I438" s="336">
        <f t="shared" si="42"/>
        <v>221.7285</v>
      </c>
      <c r="J438" s="338">
        <f t="shared" si="41"/>
        <v>998</v>
      </c>
      <c r="K438" s="354" t="s">
        <v>237</v>
      </c>
      <c r="L438" s="354" t="s">
        <v>3</v>
      </c>
      <c r="M438" s="352" t="s">
        <v>1192</v>
      </c>
      <c r="N438" s="355">
        <v>85318070</v>
      </c>
      <c r="O438" s="354" t="s">
        <v>692</v>
      </c>
      <c r="P438" s="355">
        <v>5</v>
      </c>
      <c r="Q438" s="355" t="s">
        <v>2504</v>
      </c>
      <c r="R438" s="517"/>
      <c r="S438" s="354"/>
      <c r="T438" s="506"/>
      <c r="U438" s="384">
        <v>8717332402854</v>
      </c>
    </row>
    <row r="439" spans="1:21" x14ac:dyDescent="0.2">
      <c r="A439" s="311"/>
      <c r="B439" s="349" t="s">
        <v>2505</v>
      </c>
      <c r="C439" s="350" t="s">
        <v>2506</v>
      </c>
      <c r="D439" s="351" t="s">
        <v>2507</v>
      </c>
      <c r="E439" s="352" t="s">
        <v>2508</v>
      </c>
      <c r="F439" s="353" t="s">
        <v>708</v>
      </c>
      <c r="G439" s="382">
        <v>211.17</v>
      </c>
      <c r="H439" s="337">
        <v>0.05</v>
      </c>
      <c r="I439" s="336">
        <f t="shared" si="42"/>
        <v>221.7285</v>
      </c>
      <c r="J439" s="338">
        <f t="shared" si="41"/>
        <v>998</v>
      </c>
      <c r="K439" s="354" t="s">
        <v>237</v>
      </c>
      <c r="L439" s="354" t="s">
        <v>3</v>
      </c>
      <c r="M439" s="352" t="s">
        <v>1192</v>
      </c>
      <c r="N439" s="355">
        <v>85318070</v>
      </c>
      <c r="O439" s="354" t="s">
        <v>692</v>
      </c>
      <c r="P439" s="355">
        <v>5</v>
      </c>
      <c r="Q439" s="355" t="s">
        <v>2509</v>
      </c>
      <c r="R439" s="517"/>
      <c r="S439" s="354"/>
      <c r="T439" s="506"/>
      <c r="U439" s="384">
        <v>8717332402861</v>
      </c>
    </row>
    <row r="440" spans="1:21" x14ac:dyDescent="0.2">
      <c r="A440" s="311"/>
      <c r="B440" s="349" t="s">
        <v>2510</v>
      </c>
      <c r="C440" s="350" t="s">
        <v>385</v>
      </c>
      <c r="D440" s="351" t="s">
        <v>384</v>
      </c>
      <c r="E440" s="352" t="s">
        <v>2511</v>
      </c>
      <c r="F440" s="353" t="s">
        <v>708</v>
      </c>
      <c r="G440" s="382">
        <v>65.25</v>
      </c>
      <c r="H440" s="337">
        <v>0.05</v>
      </c>
      <c r="I440" s="336">
        <f t="shared" si="42"/>
        <v>68.512500000000003</v>
      </c>
      <c r="J440" s="338">
        <f t="shared" si="41"/>
        <v>308</v>
      </c>
      <c r="K440" s="354" t="s">
        <v>237</v>
      </c>
      <c r="L440" s="354" t="s">
        <v>3</v>
      </c>
      <c r="M440" s="352" t="s">
        <v>1192</v>
      </c>
      <c r="N440" s="355">
        <v>8531103000</v>
      </c>
      <c r="O440" s="559" t="s">
        <v>646</v>
      </c>
      <c r="P440" s="355">
        <v>180</v>
      </c>
      <c r="Q440" s="355" t="s">
        <v>1561</v>
      </c>
      <c r="R440" s="562"/>
      <c r="S440" s="354"/>
      <c r="T440" s="506"/>
      <c r="U440" s="384">
        <v>8717332494521</v>
      </c>
    </row>
    <row r="441" spans="1:21" x14ac:dyDescent="0.2">
      <c r="A441" s="311"/>
      <c r="B441" s="349" t="s">
        <v>2512</v>
      </c>
      <c r="C441" s="350" t="s">
        <v>2513</v>
      </c>
      <c r="D441" s="351" t="s">
        <v>2514</v>
      </c>
      <c r="E441" s="352" t="s">
        <v>2515</v>
      </c>
      <c r="F441" s="353" t="s">
        <v>708</v>
      </c>
      <c r="G441" s="382">
        <v>65.25</v>
      </c>
      <c r="H441" s="337">
        <v>0.05</v>
      </c>
      <c r="I441" s="336">
        <f t="shared" si="42"/>
        <v>68.512500000000003</v>
      </c>
      <c r="J441" s="338">
        <f t="shared" si="41"/>
        <v>308</v>
      </c>
      <c r="K441" s="354" t="s">
        <v>237</v>
      </c>
      <c r="L441" s="354" t="s">
        <v>3</v>
      </c>
      <c r="M441" s="352" t="s">
        <v>1192</v>
      </c>
      <c r="N441" s="355">
        <v>8531103000</v>
      </c>
      <c r="O441" s="559" t="s">
        <v>646</v>
      </c>
      <c r="P441" s="355">
        <v>0</v>
      </c>
      <c r="Q441" s="355" t="s">
        <v>2516</v>
      </c>
      <c r="R441" s="562"/>
      <c r="S441" s="354"/>
      <c r="T441" s="506"/>
      <c r="U441" s="384">
        <v>8717332494538</v>
      </c>
    </row>
    <row r="442" spans="1:21" x14ac:dyDescent="0.2">
      <c r="A442" s="311"/>
      <c r="B442" s="349" t="s">
        <v>2517</v>
      </c>
      <c r="C442" s="350" t="s">
        <v>388</v>
      </c>
      <c r="D442" s="351" t="s">
        <v>387</v>
      </c>
      <c r="E442" s="352" t="s">
        <v>2518</v>
      </c>
      <c r="F442" s="353" t="s">
        <v>708</v>
      </c>
      <c r="G442" s="382">
        <v>65.25</v>
      </c>
      <c r="H442" s="337">
        <v>0.05</v>
      </c>
      <c r="I442" s="336">
        <f t="shared" si="42"/>
        <v>68.512500000000003</v>
      </c>
      <c r="J442" s="338">
        <f t="shared" si="41"/>
        <v>308</v>
      </c>
      <c r="K442" s="354" t="s">
        <v>237</v>
      </c>
      <c r="L442" s="354" t="s">
        <v>3</v>
      </c>
      <c r="M442" s="352" t="s">
        <v>1192</v>
      </c>
      <c r="N442" s="355">
        <v>8531103000</v>
      </c>
      <c r="O442" s="559" t="s">
        <v>646</v>
      </c>
      <c r="P442" s="355">
        <v>20</v>
      </c>
      <c r="Q442" s="355" t="s">
        <v>2519</v>
      </c>
      <c r="R442" s="517"/>
      <c r="S442" s="354"/>
      <c r="T442" s="506"/>
      <c r="U442" s="384">
        <v>8717332494545</v>
      </c>
    </row>
    <row r="443" spans="1:21" x14ac:dyDescent="0.2">
      <c r="A443" s="311"/>
      <c r="B443" s="349" t="s">
        <v>2520</v>
      </c>
      <c r="C443" s="350" t="s">
        <v>2521</v>
      </c>
      <c r="D443" s="351" t="s">
        <v>2522</v>
      </c>
      <c r="E443" s="352" t="s">
        <v>2523</v>
      </c>
      <c r="F443" s="353" t="s">
        <v>708</v>
      </c>
      <c r="G443" s="382">
        <v>65.25</v>
      </c>
      <c r="H443" s="337">
        <v>0.05</v>
      </c>
      <c r="I443" s="336">
        <f t="shared" si="42"/>
        <v>68.512500000000003</v>
      </c>
      <c r="J443" s="338">
        <f t="shared" si="41"/>
        <v>308</v>
      </c>
      <c r="K443" s="354" t="s">
        <v>237</v>
      </c>
      <c r="L443" s="354" t="s">
        <v>3</v>
      </c>
      <c r="M443" s="352" t="s">
        <v>1192</v>
      </c>
      <c r="N443" s="355">
        <v>8531103000</v>
      </c>
      <c r="O443" s="559" t="s">
        <v>646</v>
      </c>
      <c r="P443" s="355">
        <v>7</v>
      </c>
      <c r="Q443" s="355" t="s">
        <v>2519</v>
      </c>
      <c r="R443" s="517"/>
      <c r="S443" s="354"/>
      <c r="T443" s="506"/>
      <c r="U443" s="384">
        <v>8717332494552</v>
      </c>
    </row>
    <row r="444" spans="1:21" x14ac:dyDescent="0.2">
      <c r="A444" s="311"/>
      <c r="B444" s="349" t="s">
        <v>2524</v>
      </c>
      <c r="C444" s="350" t="s">
        <v>398</v>
      </c>
      <c r="D444" s="351" t="s">
        <v>397</v>
      </c>
      <c r="E444" s="352" t="s">
        <v>2525</v>
      </c>
      <c r="F444" s="353" t="s">
        <v>708</v>
      </c>
      <c r="G444" s="382">
        <v>116.92</v>
      </c>
      <c r="H444" s="337">
        <v>0.05</v>
      </c>
      <c r="I444" s="336">
        <f t="shared" si="42"/>
        <v>122.76600000000001</v>
      </c>
      <c r="J444" s="338">
        <f t="shared" si="41"/>
        <v>552</v>
      </c>
      <c r="K444" s="354" t="s">
        <v>237</v>
      </c>
      <c r="L444" s="354" t="s">
        <v>3</v>
      </c>
      <c r="M444" s="352" t="s">
        <v>850</v>
      </c>
      <c r="N444" s="355">
        <v>8531900000</v>
      </c>
      <c r="O444" s="354" t="s">
        <v>646</v>
      </c>
      <c r="P444" s="355">
        <v>180</v>
      </c>
      <c r="Q444" s="355" t="s">
        <v>1495</v>
      </c>
      <c r="R444" s="517"/>
      <c r="S444" s="354"/>
      <c r="T444" s="506" t="s">
        <v>2526</v>
      </c>
      <c r="U444" s="384">
        <v>8717332282999</v>
      </c>
    </row>
    <row r="445" spans="1:21" x14ac:dyDescent="0.2">
      <c r="A445" s="311"/>
      <c r="B445" s="349" t="s">
        <v>2527</v>
      </c>
      <c r="C445" s="349" t="s">
        <v>2528</v>
      </c>
      <c r="D445" s="351" t="s">
        <v>2529</v>
      </c>
      <c r="E445" s="379" t="s">
        <v>2530</v>
      </c>
      <c r="F445" s="353" t="s">
        <v>708</v>
      </c>
      <c r="G445" s="336">
        <v>54.34</v>
      </c>
      <c r="H445" s="337">
        <v>0.05</v>
      </c>
      <c r="I445" s="336">
        <f t="shared" si="42"/>
        <v>57.057000000000009</v>
      </c>
      <c r="J445" s="338">
        <f t="shared" si="41"/>
        <v>257</v>
      </c>
      <c r="K445" s="354" t="s">
        <v>237</v>
      </c>
      <c r="L445" s="559" t="s">
        <v>3</v>
      </c>
      <c r="M445" s="379" t="s">
        <v>1192</v>
      </c>
      <c r="N445" s="355">
        <v>3926909790</v>
      </c>
      <c r="O445" s="559" t="s">
        <v>691</v>
      </c>
      <c r="P445" s="559">
        <v>5</v>
      </c>
      <c r="Q445" s="559" t="s">
        <v>2531</v>
      </c>
      <c r="R445" s="560"/>
      <c r="S445" s="559"/>
      <c r="T445" s="559"/>
      <c r="U445" s="384">
        <v>8717332457519</v>
      </c>
    </row>
    <row r="446" spans="1:21" x14ac:dyDescent="0.2">
      <c r="A446" s="311"/>
      <c r="B446" s="349" t="s">
        <v>2532</v>
      </c>
      <c r="C446" s="349" t="s">
        <v>1128</v>
      </c>
      <c r="D446" s="351" t="s">
        <v>1127</v>
      </c>
      <c r="E446" s="379" t="s">
        <v>2533</v>
      </c>
      <c r="F446" s="353" t="s">
        <v>708</v>
      </c>
      <c r="G446" s="336">
        <v>328.13</v>
      </c>
      <c r="H446" s="337">
        <v>0.05</v>
      </c>
      <c r="I446" s="336">
        <f t="shared" si="42"/>
        <v>344.53649999999999</v>
      </c>
      <c r="J446" s="338">
        <f t="shared" si="41"/>
        <v>1550</v>
      </c>
      <c r="K446" s="354"/>
      <c r="L446" s="559" t="s">
        <v>3</v>
      </c>
      <c r="M446" s="379" t="s">
        <v>1192</v>
      </c>
      <c r="N446" s="355">
        <v>85318070</v>
      </c>
      <c r="O446" s="559" t="s">
        <v>691</v>
      </c>
      <c r="P446" s="559"/>
      <c r="Q446" s="559" t="s">
        <v>2534</v>
      </c>
      <c r="R446" s="560"/>
      <c r="S446" s="559"/>
      <c r="T446" s="559"/>
      <c r="U446" s="384">
        <v>4060039128256</v>
      </c>
    </row>
    <row r="447" spans="1:21" x14ac:dyDescent="0.2">
      <c r="A447" s="311"/>
      <c r="B447" s="349" t="s">
        <v>2535</v>
      </c>
      <c r="C447" s="349" t="s">
        <v>2536</v>
      </c>
      <c r="D447" s="351" t="s">
        <v>2537</v>
      </c>
      <c r="E447" s="379" t="s">
        <v>2538</v>
      </c>
      <c r="F447" s="353" t="s">
        <v>708</v>
      </c>
      <c r="G447" s="336">
        <v>328.13</v>
      </c>
      <c r="H447" s="337">
        <v>0.05</v>
      </c>
      <c r="I447" s="336">
        <f t="shared" si="42"/>
        <v>344.53649999999999</v>
      </c>
      <c r="J447" s="338">
        <f t="shared" si="41"/>
        <v>1550</v>
      </c>
      <c r="K447" s="354"/>
      <c r="L447" s="559" t="s">
        <v>3</v>
      </c>
      <c r="M447" s="379" t="s">
        <v>1192</v>
      </c>
      <c r="N447" s="355">
        <v>85318070</v>
      </c>
      <c r="O447" s="559" t="s">
        <v>691</v>
      </c>
      <c r="P447" s="559"/>
      <c r="Q447" s="559" t="s">
        <v>2534</v>
      </c>
      <c r="R447" s="560"/>
      <c r="S447" s="559"/>
      <c r="T447" s="559"/>
      <c r="U447" s="384">
        <v>4060039128263</v>
      </c>
    </row>
    <row r="448" spans="1:21" x14ac:dyDescent="0.2">
      <c r="A448" s="311"/>
      <c r="B448" s="366" t="s">
        <v>2539</v>
      </c>
      <c r="C448" s="367"/>
      <c r="D448" s="368" t="s">
        <v>1205</v>
      </c>
      <c r="E448" s="367"/>
      <c r="F448" s="369"/>
      <c r="G448" s="370" t="s">
        <v>1205</v>
      </c>
      <c r="H448" s="371"/>
      <c r="I448" s="371"/>
      <c r="J448" s="371"/>
      <c r="K448" s="372"/>
      <c r="L448" s="372"/>
      <c r="M448" s="367" t="s">
        <v>1205</v>
      </c>
      <c r="N448" s="372"/>
      <c r="O448" s="372"/>
      <c r="P448" s="372"/>
      <c r="Q448" s="372" t="s">
        <v>1205</v>
      </c>
      <c r="R448" s="375"/>
      <c r="S448" s="376"/>
      <c r="T448" s="377"/>
      <c r="U448" s="377"/>
    </row>
    <row r="449" spans="1:21" x14ac:dyDescent="0.2">
      <c r="A449" s="311"/>
      <c r="B449" s="349" t="s">
        <v>2540</v>
      </c>
      <c r="C449" s="350" t="s">
        <v>2541</v>
      </c>
      <c r="D449" s="351" t="s">
        <v>2542</v>
      </c>
      <c r="E449" s="352" t="s">
        <v>2543</v>
      </c>
      <c r="F449" s="353" t="s">
        <v>708</v>
      </c>
      <c r="G449" s="382">
        <v>133.61000000000001</v>
      </c>
      <c r="H449" s="337">
        <v>0.05</v>
      </c>
      <c r="I449" s="336">
        <f>G449*(100%+H449)</f>
        <v>140.29050000000001</v>
      </c>
      <c r="J449" s="338">
        <f t="shared" si="41"/>
        <v>631</v>
      </c>
      <c r="K449" s="354" t="s">
        <v>237</v>
      </c>
      <c r="L449" s="354" t="s">
        <v>3</v>
      </c>
      <c r="M449" s="352" t="s">
        <v>1192</v>
      </c>
      <c r="N449" s="355">
        <v>8531103000</v>
      </c>
      <c r="O449" s="559" t="s">
        <v>646</v>
      </c>
      <c r="P449" s="355">
        <v>10</v>
      </c>
      <c r="Q449" s="355" t="s">
        <v>2544</v>
      </c>
      <c r="R449" s="562"/>
      <c r="S449" s="354"/>
      <c r="T449" s="506"/>
      <c r="U449" s="384">
        <v>8717332925278</v>
      </c>
    </row>
    <row r="450" spans="1:21" x14ac:dyDescent="0.2">
      <c r="A450" s="311"/>
      <c r="B450" s="349" t="s">
        <v>2545</v>
      </c>
      <c r="C450" s="350" t="s">
        <v>2546</v>
      </c>
      <c r="D450" s="351" t="s">
        <v>2547</v>
      </c>
      <c r="E450" s="352" t="s">
        <v>2548</v>
      </c>
      <c r="F450" s="353" t="s">
        <v>708</v>
      </c>
      <c r="G450" s="382">
        <v>133.61000000000001</v>
      </c>
      <c r="H450" s="337">
        <v>0.05</v>
      </c>
      <c r="I450" s="336">
        <f>G450*(100%+H450)</f>
        <v>140.29050000000001</v>
      </c>
      <c r="J450" s="338">
        <f t="shared" si="41"/>
        <v>631</v>
      </c>
      <c r="K450" s="354" t="s">
        <v>237</v>
      </c>
      <c r="L450" s="354" t="s">
        <v>3</v>
      </c>
      <c r="M450" s="352" t="s">
        <v>1192</v>
      </c>
      <c r="N450" s="355">
        <v>8531103000</v>
      </c>
      <c r="O450" s="559" t="s">
        <v>646</v>
      </c>
      <c r="P450" s="355">
        <v>10</v>
      </c>
      <c r="Q450" s="355" t="s">
        <v>2544</v>
      </c>
      <c r="R450" s="562"/>
      <c r="S450" s="354"/>
      <c r="T450" s="506"/>
      <c r="U450" s="384">
        <v>8717332925285</v>
      </c>
    </row>
    <row r="451" spans="1:21" x14ac:dyDescent="0.2">
      <c r="A451" s="311"/>
      <c r="B451" s="349" t="s">
        <v>2549</v>
      </c>
      <c r="C451" s="350" t="s">
        <v>2550</v>
      </c>
      <c r="D451" s="351" t="s">
        <v>2551</v>
      </c>
      <c r="E451" s="352" t="s">
        <v>2552</v>
      </c>
      <c r="F451" s="353" t="s">
        <v>708</v>
      </c>
      <c r="G451" s="382">
        <v>133.61000000000001</v>
      </c>
      <c r="H451" s="337">
        <v>0.05</v>
      </c>
      <c r="I451" s="336">
        <f>G451*(100%+H451)</f>
        <v>140.29050000000001</v>
      </c>
      <c r="J451" s="338">
        <f t="shared" si="41"/>
        <v>631</v>
      </c>
      <c r="K451" s="354" t="s">
        <v>237</v>
      </c>
      <c r="L451" s="354" t="s">
        <v>3</v>
      </c>
      <c r="M451" s="352" t="s">
        <v>1192</v>
      </c>
      <c r="N451" s="355">
        <v>8531103000</v>
      </c>
      <c r="O451" s="559" t="s">
        <v>646</v>
      </c>
      <c r="P451" s="355">
        <v>10</v>
      </c>
      <c r="Q451" s="355" t="s">
        <v>2544</v>
      </c>
      <c r="R451" s="562"/>
      <c r="S451" s="354"/>
      <c r="T451" s="506"/>
      <c r="U451" s="384">
        <v>8717332925292</v>
      </c>
    </row>
    <row r="452" spans="1:21" ht="13.5" thickBot="1" x14ac:dyDescent="0.25">
      <c r="A452" s="311"/>
      <c r="B452" s="349" t="s">
        <v>2553</v>
      </c>
      <c r="C452" s="350" t="s">
        <v>349</v>
      </c>
      <c r="D452" s="351" t="s">
        <v>348</v>
      </c>
      <c r="E452" s="352" t="s">
        <v>2554</v>
      </c>
      <c r="F452" s="353" t="s">
        <v>708</v>
      </c>
      <c r="G452" s="382">
        <v>133.61000000000001</v>
      </c>
      <c r="H452" s="337">
        <v>0.05</v>
      </c>
      <c r="I452" s="336">
        <f>G452*(100%+H452)</f>
        <v>140.29050000000001</v>
      </c>
      <c r="J452" s="338">
        <f t="shared" si="41"/>
        <v>631</v>
      </c>
      <c r="K452" s="354" t="s">
        <v>237</v>
      </c>
      <c r="L452" s="354" t="s">
        <v>3</v>
      </c>
      <c r="M452" s="352" t="s">
        <v>1192</v>
      </c>
      <c r="N452" s="355">
        <v>8531103000</v>
      </c>
      <c r="O452" s="559" t="s">
        <v>646</v>
      </c>
      <c r="P452" s="355">
        <v>10</v>
      </c>
      <c r="Q452" s="355" t="s">
        <v>2544</v>
      </c>
      <c r="R452" s="562"/>
      <c r="S452" s="354"/>
      <c r="T452" s="506"/>
      <c r="U452" s="384">
        <v>8717332925308</v>
      </c>
    </row>
    <row r="453" spans="1:21" ht="13.5" thickBot="1" x14ac:dyDescent="0.25">
      <c r="A453" s="311"/>
      <c r="B453" s="468" t="s">
        <v>2555</v>
      </c>
      <c r="C453" s="469"/>
      <c r="D453" s="469" t="s">
        <v>1205</v>
      </c>
      <c r="E453" s="469"/>
      <c r="F453" s="470"/>
      <c r="G453" s="436" t="s">
        <v>1205</v>
      </c>
      <c r="H453" s="471"/>
      <c r="I453" s="471"/>
      <c r="J453" s="471"/>
      <c r="K453" s="496"/>
      <c r="L453" s="496"/>
      <c r="M453" s="469" t="s">
        <v>1205</v>
      </c>
      <c r="N453" s="496"/>
      <c r="O453" s="496"/>
      <c r="P453" s="496"/>
      <c r="Q453" s="496" t="s">
        <v>1205</v>
      </c>
      <c r="R453" s="497"/>
      <c r="S453" s="496"/>
      <c r="T453" s="472"/>
      <c r="U453" s="472"/>
    </row>
    <row r="454" spans="1:21" x14ac:dyDescent="0.2">
      <c r="A454" s="311"/>
      <c r="B454" s="349" t="s">
        <v>2556</v>
      </c>
      <c r="C454" s="350" t="s">
        <v>402</v>
      </c>
      <c r="D454" s="351" t="s">
        <v>401</v>
      </c>
      <c r="E454" s="352" t="s">
        <v>2557</v>
      </c>
      <c r="F454" s="353" t="s">
        <v>708</v>
      </c>
      <c r="G454" s="336">
        <v>972.27</v>
      </c>
      <c r="H454" s="337">
        <v>0.05</v>
      </c>
      <c r="I454" s="336">
        <f t="shared" ref="I454:I467" si="43">G454*(100%+H454)</f>
        <v>1020.8835</v>
      </c>
      <c r="J454" s="338">
        <f t="shared" si="41"/>
        <v>4594</v>
      </c>
      <c r="K454" s="354" t="s">
        <v>237</v>
      </c>
      <c r="L454" s="354" t="s">
        <v>3</v>
      </c>
      <c r="M454" s="352" t="s">
        <v>1192</v>
      </c>
      <c r="N454" s="355">
        <v>8205598000</v>
      </c>
      <c r="O454" s="354" t="s">
        <v>692</v>
      </c>
      <c r="P454" s="355">
        <v>3</v>
      </c>
      <c r="Q454" s="355" t="s">
        <v>2558</v>
      </c>
      <c r="R454" s="504"/>
      <c r="S454" s="354" t="s">
        <v>1161</v>
      </c>
      <c r="T454" s="358"/>
      <c r="U454" s="384" t="s">
        <v>2559</v>
      </c>
    </row>
    <row r="455" spans="1:21" x14ac:dyDescent="0.2">
      <c r="A455" s="311"/>
      <c r="B455" s="349" t="s">
        <v>2560</v>
      </c>
      <c r="C455" s="350" t="s">
        <v>405</v>
      </c>
      <c r="D455" s="351" t="s">
        <v>404</v>
      </c>
      <c r="E455" s="352" t="s">
        <v>2561</v>
      </c>
      <c r="F455" s="353" t="s">
        <v>708</v>
      </c>
      <c r="G455" s="336">
        <v>431.52</v>
      </c>
      <c r="H455" s="337">
        <v>0.05</v>
      </c>
      <c r="I455" s="336">
        <f t="shared" si="43"/>
        <v>453.096</v>
      </c>
      <c r="J455" s="338">
        <f t="shared" si="41"/>
        <v>2039</v>
      </c>
      <c r="K455" s="354" t="s">
        <v>237</v>
      </c>
      <c r="L455" s="354" t="s">
        <v>3</v>
      </c>
      <c r="M455" s="352" t="s">
        <v>1192</v>
      </c>
      <c r="N455" s="355">
        <v>3926909790</v>
      </c>
      <c r="O455" s="354" t="s">
        <v>692</v>
      </c>
      <c r="P455" s="355">
        <v>5</v>
      </c>
      <c r="Q455" s="355" t="s">
        <v>1539</v>
      </c>
      <c r="R455" s="504"/>
      <c r="S455" s="354" t="s">
        <v>1161</v>
      </c>
      <c r="T455" s="358"/>
      <c r="U455" s="384" t="s">
        <v>2562</v>
      </c>
    </row>
    <row r="456" spans="1:21" x14ac:dyDescent="0.2">
      <c r="A456" s="518"/>
      <c r="B456" s="349" t="s">
        <v>2563</v>
      </c>
      <c r="C456" s="350" t="s">
        <v>407</v>
      </c>
      <c r="D456" s="351" t="s">
        <v>818</v>
      </c>
      <c r="E456" s="352" t="s">
        <v>2564</v>
      </c>
      <c r="F456" s="353" t="s">
        <v>708</v>
      </c>
      <c r="G456" s="336">
        <v>1729.32</v>
      </c>
      <c r="H456" s="337">
        <v>0.05</v>
      </c>
      <c r="I456" s="336">
        <f t="shared" si="43"/>
        <v>1815.7860000000001</v>
      </c>
      <c r="J456" s="338">
        <f t="shared" si="41"/>
        <v>8171</v>
      </c>
      <c r="K456" s="354" t="s">
        <v>237</v>
      </c>
      <c r="L456" s="354" t="s">
        <v>3</v>
      </c>
      <c r="M456" s="352" t="s">
        <v>1192</v>
      </c>
      <c r="N456" s="355">
        <v>3926909790</v>
      </c>
      <c r="O456" s="354" t="s">
        <v>692</v>
      </c>
      <c r="P456" s="355">
        <v>4</v>
      </c>
      <c r="Q456" s="355" t="s">
        <v>2565</v>
      </c>
      <c r="R456" s="563"/>
      <c r="S456" s="354" t="s">
        <v>1161</v>
      </c>
      <c r="T456" s="506"/>
      <c r="U456" s="384">
        <v>4060039081209</v>
      </c>
    </row>
    <row r="457" spans="1:21" x14ac:dyDescent="0.2">
      <c r="A457" s="311"/>
      <c r="B457" s="349" t="s">
        <v>2566</v>
      </c>
      <c r="C457" s="350" t="s">
        <v>410</v>
      </c>
      <c r="D457" s="351" t="s">
        <v>409</v>
      </c>
      <c r="E457" s="352" t="s">
        <v>2567</v>
      </c>
      <c r="F457" s="353" t="s">
        <v>708</v>
      </c>
      <c r="G457" s="336">
        <v>485.59</v>
      </c>
      <c r="H457" s="337">
        <v>0.05</v>
      </c>
      <c r="I457" s="336">
        <f t="shared" si="43"/>
        <v>509.86950000000002</v>
      </c>
      <c r="J457" s="338">
        <f t="shared" si="41"/>
        <v>2294</v>
      </c>
      <c r="K457" s="354" t="s">
        <v>237</v>
      </c>
      <c r="L457" s="354" t="s">
        <v>3</v>
      </c>
      <c r="M457" s="352" t="s">
        <v>1192</v>
      </c>
      <c r="N457" s="355">
        <v>3926909790</v>
      </c>
      <c r="O457" s="354" t="s">
        <v>692</v>
      </c>
      <c r="P457" s="355">
        <v>5</v>
      </c>
      <c r="Q457" s="355" t="s">
        <v>2568</v>
      </c>
      <c r="R457" s="517"/>
      <c r="S457" s="354" t="s">
        <v>1161</v>
      </c>
      <c r="T457" s="506"/>
      <c r="U457" s="384">
        <v>8717332003600</v>
      </c>
    </row>
    <row r="458" spans="1:21" x14ac:dyDescent="0.2">
      <c r="A458" s="348"/>
      <c r="B458" s="415" t="s">
        <v>2569</v>
      </c>
      <c r="C458" s="350" t="s">
        <v>1029</v>
      </c>
      <c r="D458" s="351" t="s">
        <v>803</v>
      </c>
      <c r="E458" s="352" t="s">
        <v>2570</v>
      </c>
      <c r="F458" s="353" t="s">
        <v>708</v>
      </c>
      <c r="G458" s="336">
        <v>66.52</v>
      </c>
      <c r="H458" s="337">
        <v>0.05</v>
      </c>
      <c r="I458" s="336">
        <f t="shared" si="43"/>
        <v>69.846000000000004</v>
      </c>
      <c r="J458" s="338">
        <f t="shared" si="41"/>
        <v>314</v>
      </c>
      <c r="K458" s="354" t="s">
        <v>237</v>
      </c>
      <c r="L458" s="355" t="s">
        <v>3</v>
      </c>
      <c r="M458" s="352" t="s">
        <v>1192</v>
      </c>
      <c r="N458" s="355">
        <v>4911990000</v>
      </c>
      <c r="O458" s="354" t="s">
        <v>692</v>
      </c>
      <c r="P458" s="355">
        <v>480</v>
      </c>
      <c r="Q458" s="355" t="s">
        <v>1544</v>
      </c>
      <c r="R458" s="517" t="s">
        <v>2571</v>
      </c>
      <c r="S458" s="354" t="s">
        <v>615</v>
      </c>
      <c r="T458" s="506"/>
      <c r="U458" s="384">
        <v>4060039009142</v>
      </c>
    </row>
    <row r="459" spans="1:21" ht="16.5" x14ac:dyDescent="0.2">
      <c r="A459" s="311"/>
      <c r="B459" s="349" t="s">
        <v>2572</v>
      </c>
      <c r="C459" s="350" t="s">
        <v>2573</v>
      </c>
      <c r="D459" s="351" t="s">
        <v>412</v>
      </c>
      <c r="E459" s="352" t="s">
        <v>2574</v>
      </c>
      <c r="F459" s="353" t="s">
        <v>708</v>
      </c>
      <c r="G459" s="336">
        <v>71.38</v>
      </c>
      <c r="H459" s="337">
        <v>0.05</v>
      </c>
      <c r="I459" s="336">
        <f t="shared" si="43"/>
        <v>74.948999999999998</v>
      </c>
      <c r="J459" s="338">
        <f t="shared" si="41"/>
        <v>337</v>
      </c>
      <c r="K459" s="354" t="s">
        <v>237</v>
      </c>
      <c r="L459" s="354" t="s">
        <v>3</v>
      </c>
      <c r="M459" s="352" t="s">
        <v>1192</v>
      </c>
      <c r="N459" s="355">
        <v>3824840000</v>
      </c>
      <c r="O459" s="354" t="s">
        <v>692</v>
      </c>
      <c r="P459" s="355">
        <v>72</v>
      </c>
      <c r="Q459" s="355" t="s">
        <v>2244</v>
      </c>
      <c r="R459" s="517"/>
      <c r="S459" s="354" t="s">
        <v>615</v>
      </c>
      <c r="T459" s="506"/>
      <c r="U459" s="384">
        <v>8717332955183</v>
      </c>
    </row>
    <row r="460" spans="1:21" x14ac:dyDescent="0.2">
      <c r="A460" s="311"/>
      <c r="B460" s="349" t="s">
        <v>2575</v>
      </c>
      <c r="C460" s="350" t="s">
        <v>672</v>
      </c>
      <c r="D460" s="351" t="s">
        <v>671</v>
      </c>
      <c r="E460" s="352" t="s">
        <v>2576</v>
      </c>
      <c r="F460" s="353" t="s">
        <v>708</v>
      </c>
      <c r="G460" s="336">
        <v>323.37</v>
      </c>
      <c r="H460" s="337">
        <v>0.05</v>
      </c>
      <c r="I460" s="336">
        <f t="shared" si="43"/>
        <v>339.5385</v>
      </c>
      <c r="J460" s="338">
        <f t="shared" si="41"/>
        <v>1528</v>
      </c>
      <c r="K460" s="354" t="s">
        <v>237</v>
      </c>
      <c r="L460" s="354" t="s">
        <v>3</v>
      </c>
      <c r="M460" s="352" t="s">
        <v>1192</v>
      </c>
      <c r="N460" s="355">
        <v>4202929890</v>
      </c>
      <c r="O460" s="354" t="s">
        <v>692</v>
      </c>
      <c r="P460" s="355">
        <v>3</v>
      </c>
      <c r="Q460" s="355" t="s">
        <v>2577</v>
      </c>
      <c r="R460" s="517"/>
      <c r="S460" s="354" t="s">
        <v>615</v>
      </c>
      <c r="T460" s="506"/>
      <c r="U460" s="384">
        <v>8717332020447</v>
      </c>
    </row>
    <row r="461" spans="1:21" x14ac:dyDescent="0.2">
      <c r="A461" s="518"/>
      <c r="B461" s="349" t="s">
        <v>2578</v>
      </c>
      <c r="C461" s="350" t="s">
        <v>2579</v>
      </c>
      <c r="D461" s="351" t="s">
        <v>821</v>
      </c>
      <c r="E461" s="352" t="s">
        <v>2580</v>
      </c>
      <c r="F461" s="353" t="s">
        <v>708</v>
      </c>
      <c r="G461" s="336">
        <v>351.49</v>
      </c>
      <c r="H461" s="337">
        <v>0.05</v>
      </c>
      <c r="I461" s="336">
        <f t="shared" si="43"/>
        <v>369.06450000000001</v>
      </c>
      <c r="J461" s="338">
        <f t="shared" si="41"/>
        <v>1661</v>
      </c>
      <c r="K461" s="354" t="s">
        <v>237</v>
      </c>
      <c r="L461" s="354" t="s">
        <v>3</v>
      </c>
      <c r="M461" s="352" t="s">
        <v>1192</v>
      </c>
      <c r="N461" s="355">
        <v>3926909790</v>
      </c>
      <c r="O461" s="354" t="s">
        <v>692</v>
      </c>
      <c r="P461" s="355">
        <v>5</v>
      </c>
      <c r="Q461" s="355" t="s">
        <v>2300</v>
      </c>
      <c r="R461" s="517"/>
      <c r="S461" s="354" t="s">
        <v>1161</v>
      </c>
      <c r="T461" s="506"/>
      <c r="U461" s="384">
        <v>4060039081216</v>
      </c>
    </row>
    <row r="462" spans="1:21" x14ac:dyDescent="0.2">
      <c r="A462" s="311"/>
      <c r="B462" s="349" t="s">
        <v>2581</v>
      </c>
      <c r="C462" s="350" t="s">
        <v>416</v>
      </c>
      <c r="D462" s="351" t="s">
        <v>415</v>
      </c>
      <c r="E462" s="352" t="s">
        <v>2582</v>
      </c>
      <c r="F462" s="353" t="s">
        <v>708</v>
      </c>
      <c r="G462" s="336">
        <v>647.82000000000005</v>
      </c>
      <c r="H462" s="337">
        <v>0.05</v>
      </c>
      <c r="I462" s="336">
        <f t="shared" si="43"/>
        <v>680.21100000000013</v>
      </c>
      <c r="J462" s="338">
        <f t="shared" si="41"/>
        <v>3061</v>
      </c>
      <c r="K462" s="354" t="s">
        <v>237</v>
      </c>
      <c r="L462" s="354" t="s">
        <v>3</v>
      </c>
      <c r="M462" s="352" t="s">
        <v>1192</v>
      </c>
      <c r="N462" s="355">
        <v>8205598000</v>
      </c>
      <c r="O462" s="354" t="s">
        <v>692</v>
      </c>
      <c r="P462" s="355">
        <v>5</v>
      </c>
      <c r="Q462" s="355" t="s">
        <v>2583</v>
      </c>
      <c r="R462" s="517"/>
      <c r="S462" s="354" t="s">
        <v>1161</v>
      </c>
      <c r="T462" s="506"/>
      <c r="U462" s="384">
        <v>8717332003679</v>
      </c>
    </row>
    <row r="463" spans="1:21" x14ac:dyDescent="0.2">
      <c r="A463" s="311"/>
      <c r="B463" s="349" t="s">
        <v>2584</v>
      </c>
      <c r="C463" s="350" t="s">
        <v>2585</v>
      </c>
      <c r="D463" s="351" t="s">
        <v>418</v>
      </c>
      <c r="E463" s="352" t="s">
        <v>2586</v>
      </c>
      <c r="F463" s="353" t="s">
        <v>708</v>
      </c>
      <c r="G463" s="336">
        <v>1188.57</v>
      </c>
      <c r="H463" s="337">
        <v>0.05</v>
      </c>
      <c r="I463" s="336">
        <f t="shared" si="43"/>
        <v>1247.9984999999999</v>
      </c>
      <c r="J463" s="338">
        <f t="shared" si="41"/>
        <v>5616</v>
      </c>
      <c r="K463" s="354" t="s">
        <v>237</v>
      </c>
      <c r="L463" s="354" t="s">
        <v>3</v>
      </c>
      <c r="M463" s="352" t="s">
        <v>1192</v>
      </c>
      <c r="N463" s="355">
        <v>3926909790</v>
      </c>
      <c r="O463" s="354" t="s">
        <v>692</v>
      </c>
      <c r="P463" s="355">
        <v>12</v>
      </c>
      <c r="Q463" s="355" t="s">
        <v>2587</v>
      </c>
      <c r="R463" s="517" t="s">
        <v>2588</v>
      </c>
      <c r="S463" s="354" t="s">
        <v>1161</v>
      </c>
      <c r="T463" s="506"/>
      <c r="U463" s="384">
        <v>8717332003587</v>
      </c>
    </row>
    <row r="464" spans="1:21" x14ac:dyDescent="0.2">
      <c r="A464" s="311"/>
      <c r="B464" s="349" t="s">
        <v>2589</v>
      </c>
      <c r="C464" s="350" t="s">
        <v>678</v>
      </c>
      <c r="D464" s="351" t="s">
        <v>669</v>
      </c>
      <c r="E464" s="352" t="s">
        <v>2590</v>
      </c>
      <c r="F464" s="353" t="s">
        <v>708</v>
      </c>
      <c r="G464" s="336">
        <v>247.66</v>
      </c>
      <c r="H464" s="337">
        <v>0.05</v>
      </c>
      <c r="I464" s="336">
        <f t="shared" si="43"/>
        <v>260.04300000000001</v>
      </c>
      <c r="J464" s="338">
        <f t="shared" si="41"/>
        <v>1170</v>
      </c>
      <c r="K464" s="354" t="s">
        <v>237</v>
      </c>
      <c r="L464" s="354" t="s">
        <v>3</v>
      </c>
      <c r="M464" s="352" t="s">
        <v>1192</v>
      </c>
      <c r="N464" s="355">
        <v>3926909790</v>
      </c>
      <c r="O464" s="354" t="s">
        <v>692</v>
      </c>
      <c r="P464" s="355">
        <v>10</v>
      </c>
      <c r="Q464" s="355" t="s">
        <v>2591</v>
      </c>
      <c r="R464" s="517"/>
      <c r="S464" s="354" t="s">
        <v>1161</v>
      </c>
      <c r="T464" s="506"/>
      <c r="U464" s="384">
        <v>8717332003594</v>
      </c>
    </row>
    <row r="465" spans="1:21" x14ac:dyDescent="0.2">
      <c r="A465" s="311"/>
      <c r="B465" s="349" t="s">
        <v>2592</v>
      </c>
      <c r="C465" s="350" t="s">
        <v>420</v>
      </c>
      <c r="D465" s="351" t="s">
        <v>419</v>
      </c>
      <c r="E465" s="352" t="s">
        <v>2593</v>
      </c>
      <c r="F465" s="353" t="s">
        <v>708</v>
      </c>
      <c r="G465" s="336">
        <v>28.12</v>
      </c>
      <c r="H465" s="337">
        <v>0.05</v>
      </c>
      <c r="I465" s="336">
        <f t="shared" si="43"/>
        <v>29.526000000000003</v>
      </c>
      <c r="J465" s="338">
        <f t="shared" ref="J465:J467" si="44">ROUND(ROUND(I465*4.5,2),0)</f>
        <v>133</v>
      </c>
      <c r="K465" s="354" t="s">
        <v>237</v>
      </c>
      <c r="L465" s="354" t="s">
        <v>3</v>
      </c>
      <c r="M465" s="352" t="s">
        <v>1192</v>
      </c>
      <c r="N465" s="355">
        <v>3926909790</v>
      </c>
      <c r="O465" s="354" t="s">
        <v>692</v>
      </c>
      <c r="P465" s="355">
        <v>3</v>
      </c>
      <c r="Q465" s="355" t="s">
        <v>2594</v>
      </c>
      <c r="R465" s="517"/>
      <c r="S465" s="354" t="s">
        <v>615</v>
      </c>
      <c r="T465" s="506"/>
      <c r="U465" s="384">
        <v>8717332020089</v>
      </c>
    </row>
    <row r="466" spans="1:21" x14ac:dyDescent="0.2">
      <c r="A466" s="311"/>
      <c r="B466" s="349" t="s">
        <v>2595</v>
      </c>
      <c r="C466" s="350" t="s">
        <v>2596</v>
      </c>
      <c r="D466" s="351" t="s">
        <v>2597</v>
      </c>
      <c r="E466" s="352" t="s">
        <v>2598</v>
      </c>
      <c r="F466" s="353" t="s">
        <v>708</v>
      </c>
      <c r="G466" s="336">
        <v>691.08</v>
      </c>
      <c r="H466" s="337">
        <v>0.05</v>
      </c>
      <c r="I466" s="336">
        <f t="shared" si="43"/>
        <v>725.63400000000013</v>
      </c>
      <c r="J466" s="338">
        <f t="shared" si="44"/>
        <v>3265</v>
      </c>
      <c r="K466" s="354" t="s">
        <v>237</v>
      </c>
      <c r="L466" s="354" t="s">
        <v>3</v>
      </c>
      <c r="M466" s="352" t="s">
        <v>1192</v>
      </c>
      <c r="N466" s="355">
        <v>8205598000</v>
      </c>
      <c r="O466" s="354" t="s">
        <v>692</v>
      </c>
      <c r="P466" s="355">
        <v>3</v>
      </c>
      <c r="Q466" s="355" t="s">
        <v>1561</v>
      </c>
      <c r="R466" s="516"/>
      <c r="S466" s="354" t="s">
        <v>615</v>
      </c>
      <c r="T466" s="506"/>
      <c r="U466" s="384">
        <v>8717332098064</v>
      </c>
    </row>
    <row r="467" spans="1:21" ht="13.5" thickBot="1" x14ac:dyDescent="0.25">
      <c r="A467" s="311"/>
      <c r="B467" s="349">
        <v>705000169803</v>
      </c>
      <c r="C467" s="350" t="s">
        <v>815</v>
      </c>
      <c r="D467" s="351" t="s">
        <v>422</v>
      </c>
      <c r="E467" s="352" t="s">
        <v>2599</v>
      </c>
      <c r="F467" s="353" t="s">
        <v>708</v>
      </c>
      <c r="G467" s="336">
        <v>4440.71</v>
      </c>
      <c r="H467" s="337">
        <v>0.05</v>
      </c>
      <c r="I467" s="336">
        <f t="shared" si="43"/>
        <v>4662.7455</v>
      </c>
      <c r="J467" s="338">
        <f t="shared" si="44"/>
        <v>20982</v>
      </c>
      <c r="K467" s="354" t="s">
        <v>237</v>
      </c>
      <c r="L467" s="354" t="s">
        <v>237</v>
      </c>
      <c r="M467" s="352" t="s">
        <v>1192</v>
      </c>
      <c r="N467" s="355">
        <v>90303900</v>
      </c>
      <c r="O467" s="354" t="s">
        <v>691</v>
      </c>
      <c r="P467" s="355">
        <v>5</v>
      </c>
      <c r="Q467" s="355" t="s">
        <v>2600</v>
      </c>
      <c r="R467" s="516"/>
      <c r="S467" s="354"/>
      <c r="T467" s="506"/>
      <c r="U467" s="384">
        <v>8717332774494</v>
      </c>
    </row>
    <row r="468" spans="1:21" ht="13.5" thickBot="1" x14ac:dyDescent="0.25">
      <c r="A468" s="311"/>
      <c r="B468" s="564" t="s">
        <v>2601</v>
      </c>
      <c r="C468" s="469"/>
      <c r="D468" s="565" t="s">
        <v>1205</v>
      </c>
      <c r="E468" s="469"/>
      <c r="F468" s="470"/>
      <c r="G468" s="436" t="s">
        <v>1205</v>
      </c>
      <c r="H468" s="471"/>
      <c r="I468" s="471"/>
      <c r="J468" s="471"/>
      <c r="K468" s="472"/>
      <c r="L468" s="472"/>
      <c r="M468" s="469" t="s">
        <v>1205</v>
      </c>
      <c r="N468" s="472"/>
      <c r="O468" s="472"/>
      <c r="P468" s="472"/>
      <c r="Q468" s="472" t="s">
        <v>1205</v>
      </c>
      <c r="R468" s="473"/>
      <c r="S468" s="472"/>
      <c r="T468" s="474"/>
      <c r="U468" s="474"/>
    </row>
    <row r="469" spans="1:21" x14ac:dyDescent="0.2">
      <c r="A469" s="311"/>
      <c r="B469" s="366" t="s">
        <v>2602</v>
      </c>
      <c r="C469" s="367"/>
      <c r="D469" s="368" t="s">
        <v>1205</v>
      </c>
      <c r="E469" s="367"/>
      <c r="F469" s="369"/>
      <c r="G469" s="370" t="s">
        <v>1205</v>
      </c>
      <c r="H469" s="371"/>
      <c r="I469" s="371"/>
      <c r="J469" s="371"/>
      <c r="K469" s="376"/>
      <c r="L469" s="376"/>
      <c r="M469" s="367" t="s">
        <v>1205</v>
      </c>
      <c r="N469" s="376"/>
      <c r="O469" s="376"/>
      <c r="P469" s="376"/>
      <c r="Q469" s="376" t="s">
        <v>1205</v>
      </c>
      <c r="R469" s="566"/>
      <c r="S469" s="376"/>
      <c r="T469" s="377"/>
      <c r="U469" s="377"/>
    </row>
    <row r="470" spans="1:21" x14ac:dyDescent="0.2">
      <c r="A470" s="311"/>
      <c r="B470" s="349" t="s">
        <v>2603</v>
      </c>
      <c r="C470" s="350" t="s">
        <v>2604</v>
      </c>
      <c r="D470" s="351" t="s">
        <v>2605</v>
      </c>
      <c r="E470" s="352" t="s">
        <v>2606</v>
      </c>
      <c r="F470" s="353" t="s">
        <v>708</v>
      </c>
      <c r="G470" s="336">
        <v>460.8</v>
      </c>
      <c r="H470" s="337">
        <v>0.05</v>
      </c>
      <c r="I470" s="336">
        <f t="shared" ref="I470:I482" si="45">G470*(100%+H470)</f>
        <v>483.84000000000003</v>
      </c>
      <c r="J470" s="338">
        <f t="shared" ref="J470:J496" si="46">ROUND(ROUND(I470*4.5,2),0)</f>
        <v>2177</v>
      </c>
      <c r="K470" s="354" t="s">
        <v>237</v>
      </c>
      <c r="L470" s="355">
        <v>1</v>
      </c>
      <c r="M470" s="352" t="s">
        <v>1192</v>
      </c>
      <c r="N470" s="355">
        <v>8531202090</v>
      </c>
      <c r="O470" s="354" t="s">
        <v>691</v>
      </c>
      <c r="P470" s="355">
        <v>15</v>
      </c>
      <c r="Q470" s="355" t="s">
        <v>2607</v>
      </c>
      <c r="R470" s="517"/>
      <c r="S470" s="354"/>
      <c r="T470" s="506" t="s">
        <v>2608</v>
      </c>
      <c r="U470" s="384">
        <v>8717332020768</v>
      </c>
    </row>
    <row r="471" spans="1:21" x14ac:dyDescent="0.2">
      <c r="A471" s="311"/>
      <c r="B471" s="349" t="s">
        <v>2609</v>
      </c>
      <c r="C471" s="350" t="s">
        <v>2610</v>
      </c>
      <c r="D471" s="351" t="s">
        <v>2611</v>
      </c>
      <c r="E471" s="352" t="s">
        <v>2612</v>
      </c>
      <c r="F471" s="353" t="s">
        <v>708</v>
      </c>
      <c r="G471" s="336">
        <v>1198.0999999999999</v>
      </c>
      <c r="H471" s="337">
        <v>0.05</v>
      </c>
      <c r="I471" s="336">
        <f t="shared" si="45"/>
        <v>1258.0049999999999</v>
      </c>
      <c r="J471" s="338">
        <f t="shared" si="46"/>
        <v>5661</v>
      </c>
      <c r="K471" s="354" t="s">
        <v>237</v>
      </c>
      <c r="L471" s="354" t="s">
        <v>3</v>
      </c>
      <c r="M471" s="352" t="s">
        <v>1192</v>
      </c>
      <c r="N471" s="355">
        <v>8531202090</v>
      </c>
      <c r="O471" s="354" t="s">
        <v>691</v>
      </c>
      <c r="P471" s="355">
        <v>9</v>
      </c>
      <c r="Q471" s="355" t="s">
        <v>2607</v>
      </c>
      <c r="R471" s="517"/>
      <c r="S471" s="354"/>
      <c r="T471" s="506" t="s">
        <v>2608</v>
      </c>
      <c r="U471" s="384">
        <v>8717332020751</v>
      </c>
    </row>
    <row r="472" spans="1:21" x14ac:dyDescent="0.2">
      <c r="A472" s="518"/>
      <c r="B472" s="349" t="s">
        <v>1375</v>
      </c>
      <c r="C472" s="350" t="s">
        <v>2613</v>
      </c>
      <c r="D472" s="351" t="s">
        <v>2614</v>
      </c>
      <c r="E472" s="352" t="s">
        <v>2615</v>
      </c>
      <c r="F472" s="353" t="s">
        <v>708</v>
      </c>
      <c r="G472" s="336">
        <v>1741.87</v>
      </c>
      <c r="H472" s="337">
        <v>0.05</v>
      </c>
      <c r="I472" s="336">
        <f t="shared" si="45"/>
        <v>1828.9635000000001</v>
      </c>
      <c r="J472" s="338">
        <f t="shared" si="46"/>
        <v>8230</v>
      </c>
      <c r="K472" s="354" t="s">
        <v>237</v>
      </c>
      <c r="L472" s="354" t="s">
        <v>3</v>
      </c>
      <c r="M472" s="352" t="s">
        <v>1192</v>
      </c>
      <c r="N472" s="355">
        <v>8531202090</v>
      </c>
      <c r="O472" s="354" t="s">
        <v>691</v>
      </c>
      <c r="P472" s="355">
        <v>10</v>
      </c>
      <c r="Q472" s="355" t="s">
        <v>2616</v>
      </c>
      <c r="R472" s="516"/>
      <c r="S472" s="354"/>
      <c r="T472" s="506" t="s">
        <v>2608</v>
      </c>
      <c r="U472" s="384" t="s">
        <v>1205</v>
      </c>
    </row>
    <row r="473" spans="1:21" x14ac:dyDescent="0.2">
      <c r="A473" s="311"/>
      <c r="B473" s="349" t="s">
        <v>2617</v>
      </c>
      <c r="C473" s="350" t="s">
        <v>2618</v>
      </c>
      <c r="D473" s="351" t="s">
        <v>2619</v>
      </c>
      <c r="E473" s="352" t="s">
        <v>2620</v>
      </c>
      <c r="F473" s="353" t="s">
        <v>708</v>
      </c>
      <c r="G473" s="336">
        <v>3394.64</v>
      </c>
      <c r="H473" s="337">
        <v>0.05</v>
      </c>
      <c r="I473" s="336">
        <f t="shared" si="45"/>
        <v>3564.3719999999998</v>
      </c>
      <c r="J473" s="338">
        <f t="shared" si="46"/>
        <v>16040</v>
      </c>
      <c r="K473" s="354" t="s">
        <v>237</v>
      </c>
      <c r="L473" s="355">
        <v>1</v>
      </c>
      <c r="M473" s="352" t="s">
        <v>1192</v>
      </c>
      <c r="N473" s="355">
        <v>8531103000</v>
      </c>
      <c r="O473" s="354" t="s">
        <v>691</v>
      </c>
      <c r="P473" s="355">
        <v>0</v>
      </c>
      <c r="Q473" s="355" t="s">
        <v>2621</v>
      </c>
      <c r="R473" s="517"/>
      <c r="S473" s="354"/>
      <c r="T473" s="506" t="s">
        <v>2608</v>
      </c>
      <c r="U473" s="384">
        <v>8717332099702</v>
      </c>
    </row>
    <row r="474" spans="1:21" x14ac:dyDescent="0.2">
      <c r="A474" s="311"/>
      <c r="B474" s="349" t="s">
        <v>2622</v>
      </c>
      <c r="C474" s="350" t="s">
        <v>2623</v>
      </c>
      <c r="D474" s="351" t="s">
        <v>2624</v>
      </c>
      <c r="E474" s="352" t="s">
        <v>2620</v>
      </c>
      <c r="F474" s="353" t="s">
        <v>708</v>
      </c>
      <c r="G474" s="336">
        <v>3394.64</v>
      </c>
      <c r="H474" s="337">
        <v>0.05</v>
      </c>
      <c r="I474" s="336">
        <f t="shared" si="45"/>
        <v>3564.3719999999998</v>
      </c>
      <c r="J474" s="338">
        <f t="shared" si="46"/>
        <v>16040</v>
      </c>
      <c r="K474" s="354" t="s">
        <v>237</v>
      </c>
      <c r="L474" s="355">
        <v>1</v>
      </c>
      <c r="M474" s="352" t="s">
        <v>1192</v>
      </c>
      <c r="N474" s="355">
        <v>8531103000</v>
      </c>
      <c r="O474" s="354" t="s">
        <v>691</v>
      </c>
      <c r="P474" s="355">
        <v>5</v>
      </c>
      <c r="Q474" s="355" t="s">
        <v>2625</v>
      </c>
      <c r="R474" s="517"/>
      <c r="S474" s="354"/>
      <c r="T474" s="506" t="s">
        <v>2608</v>
      </c>
      <c r="U474" s="384">
        <v>8717332099719</v>
      </c>
    </row>
    <row r="475" spans="1:21" x14ac:dyDescent="0.2">
      <c r="A475" s="311"/>
      <c r="B475" s="349" t="s">
        <v>2626</v>
      </c>
      <c r="C475" s="350" t="s">
        <v>2627</v>
      </c>
      <c r="D475" s="351" t="s">
        <v>2628</v>
      </c>
      <c r="E475" s="352" t="s">
        <v>2629</v>
      </c>
      <c r="F475" s="353" t="s">
        <v>708</v>
      </c>
      <c r="G475" s="336">
        <v>583.04999999999995</v>
      </c>
      <c r="H475" s="337">
        <v>0.05</v>
      </c>
      <c r="I475" s="336">
        <f t="shared" si="45"/>
        <v>612.20249999999999</v>
      </c>
      <c r="J475" s="338">
        <f t="shared" si="46"/>
        <v>2755</v>
      </c>
      <c r="K475" s="354" t="s">
        <v>237</v>
      </c>
      <c r="L475" s="354" t="s">
        <v>3</v>
      </c>
      <c r="M475" s="352" t="s">
        <v>1192</v>
      </c>
      <c r="N475" s="355">
        <v>8303009000</v>
      </c>
      <c r="O475" s="354" t="s">
        <v>691</v>
      </c>
      <c r="P475" s="355">
        <v>0</v>
      </c>
      <c r="Q475" s="355" t="s">
        <v>2630</v>
      </c>
      <c r="R475" s="539"/>
      <c r="S475" s="567"/>
      <c r="T475" s="506" t="s">
        <v>2631</v>
      </c>
      <c r="U475" s="384">
        <v>8717332773879</v>
      </c>
    </row>
    <row r="476" spans="1:21" ht="16.5" x14ac:dyDescent="0.2">
      <c r="A476" s="311"/>
      <c r="B476" s="349">
        <v>705000288669</v>
      </c>
      <c r="C476" s="350" t="s">
        <v>2632</v>
      </c>
      <c r="D476" s="381" t="s">
        <v>2633</v>
      </c>
      <c r="E476" s="531" t="s">
        <v>2634</v>
      </c>
      <c r="F476" s="403" t="s">
        <v>708</v>
      </c>
      <c r="G476" s="336">
        <v>491.28</v>
      </c>
      <c r="H476" s="337">
        <v>0.05</v>
      </c>
      <c r="I476" s="336">
        <f t="shared" si="45"/>
        <v>515.84399999999994</v>
      </c>
      <c r="J476" s="338">
        <f t="shared" si="46"/>
        <v>2321</v>
      </c>
      <c r="K476" s="354" t="s">
        <v>237</v>
      </c>
      <c r="L476" s="354" t="s">
        <v>237</v>
      </c>
      <c r="M476" s="531" t="s">
        <v>1192</v>
      </c>
      <c r="N476" s="528">
        <v>8538909999</v>
      </c>
      <c r="O476" s="506" t="s">
        <v>691</v>
      </c>
      <c r="P476" s="355">
        <v>0</v>
      </c>
      <c r="Q476" s="355" t="s">
        <v>2635</v>
      </c>
      <c r="R476" s="529"/>
      <c r="S476" s="506" t="s">
        <v>615</v>
      </c>
      <c r="T476" s="506"/>
      <c r="U476" s="384">
        <v>8717332925537</v>
      </c>
    </row>
    <row r="477" spans="1:21" ht="16.5" x14ac:dyDescent="0.2">
      <c r="A477" s="311"/>
      <c r="B477" s="349">
        <v>705000317733</v>
      </c>
      <c r="C477" s="350" t="s">
        <v>2636</v>
      </c>
      <c r="D477" s="381" t="s">
        <v>2637</v>
      </c>
      <c r="E477" s="352" t="s">
        <v>2638</v>
      </c>
      <c r="F477" s="403" t="s">
        <v>708</v>
      </c>
      <c r="G477" s="336">
        <v>670.53</v>
      </c>
      <c r="H477" s="337">
        <v>0.05</v>
      </c>
      <c r="I477" s="336">
        <f t="shared" si="45"/>
        <v>704.05650000000003</v>
      </c>
      <c r="J477" s="338">
        <f t="shared" si="46"/>
        <v>3168</v>
      </c>
      <c r="K477" s="354" t="s">
        <v>237</v>
      </c>
      <c r="L477" s="354" t="s">
        <v>237</v>
      </c>
      <c r="M477" s="352" t="s">
        <v>1192</v>
      </c>
      <c r="N477" s="528">
        <v>8538909999</v>
      </c>
      <c r="O477" s="506" t="s">
        <v>691</v>
      </c>
      <c r="P477" s="355">
        <v>0</v>
      </c>
      <c r="Q477" s="532">
        <v>0.2</v>
      </c>
      <c r="R477" s="529"/>
      <c r="S477" s="506" t="s">
        <v>615</v>
      </c>
      <c r="T477" s="506"/>
      <c r="U477" s="384">
        <v>8717332541201</v>
      </c>
    </row>
    <row r="478" spans="1:21" x14ac:dyDescent="0.2">
      <c r="A478" s="518"/>
      <c r="B478" s="349" t="s">
        <v>2639</v>
      </c>
      <c r="C478" s="349" t="s">
        <v>2640</v>
      </c>
      <c r="D478" s="351" t="s">
        <v>2639</v>
      </c>
      <c r="E478" s="379" t="s">
        <v>2641</v>
      </c>
      <c r="F478" s="353" t="s">
        <v>708</v>
      </c>
      <c r="G478" s="568">
        <v>1355</v>
      </c>
      <c r="H478" s="337">
        <v>0.05</v>
      </c>
      <c r="I478" s="336">
        <f t="shared" si="45"/>
        <v>1422.75</v>
      </c>
      <c r="J478" s="338">
        <f t="shared" si="46"/>
        <v>6402</v>
      </c>
      <c r="K478" s="354" t="s">
        <v>237</v>
      </c>
      <c r="L478" s="404" t="s">
        <v>237</v>
      </c>
      <c r="M478" s="379" t="s">
        <v>1192</v>
      </c>
      <c r="N478" s="423">
        <v>8531103000</v>
      </c>
      <c r="O478" s="354" t="s">
        <v>691</v>
      </c>
      <c r="P478" s="355">
        <v>0</v>
      </c>
      <c r="Q478" s="532">
        <v>3.72</v>
      </c>
      <c r="R478" s="539"/>
      <c r="S478" s="567" t="s">
        <v>615</v>
      </c>
      <c r="T478" s="506" t="s">
        <v>2608</v>
      </c>
      <c r="U478" s="384">
        <v>8717332925582</v>
      </c>
    </row>
    <row r="479" spans="1:21" x14ac:dyDescent="0.2">
      <c r="A479" s="518"/>
      <c r="B479" s="349" t="s">
        <v>2642</v>
      </c>
      <c r="C479" s="349" t="s">
        <v>2643</v>
      </c>
      <c r="D479" s="351" t="s">
        <v>2642</v>
      </c>
      <c r="E479" s="379" t="s">
        <v>2644</v>
      </c>
      <c r="F479" s="353" t="s">
        <v>708</v>
      </c>
      <c r="G479" s="568">
        <v>203.43</v>
      </c>
      <c r="H479" s="337">
        <v>0.05</v>
      </c>
      <c r="I479" s="336">
        <f t="shared" si="45"/>
        <v>213.60150000000002</v>
      </c>
      <c r="J479" s="338">
        <f t="shared" si="46"/>
        <v>961</v>
      </c>
      <c r="K479" s="354" t="s">
        <v>237</v>
      </c>
      <c r="L479" s="404" t="s">
        <v>237</v>
      </c>
      <c r="M479" s="379" t="s">
        <v>1192</v>
      </c>
      <c r="N479" s="423">
        <v>8531103000</v>
      </c>
      <c r="O479" s="354" t="s">
        <v>691</v>
      </c>
      <c r="P479" s="355">
        <v>0</v>
      </c>
      <c r="Q479" s="532">
        <v>0.14000000000000001</v>
      </c>
      <c r="R479" s="539"/>
      <c r="S479" s="567" t="s">
        <v>615</v>
      </c>
      <c r="T479" s="506"/>
      <c r="U479" s="384">
        <v>8717332925599</v>
      </c>
    </row>
    <row r="480" spans="1:21" x14ac:dyDescent="0.2">
      <c r="A480" s="518"/>
      <c r="B480" s="349" t="s">
        <v>2645</v>
      </c>
      <c r="C480" s="349" t="s">
        <v>2646</v>
      </c>
      <c r="D480" s="351" t="s">
        <v>2645</v>
      </c>
      <c r="E480" s="379" t="s">
        <v>2647</v>
      </c>
      <c r="F480" s="353" t="s">
        <v>708</v>
      </c>
      <c r="G480" s="568">
        <v>2354.1</v>
      </c>
      <c r="H480" s="337">
        <v>0.05</v>
      </c>
      <c r="I480" s="336">
        <f t="shared" si="45"/>
        <v>2471.8049999999998</v>
      </c>
      <c r="J480" s="338">
        <f t="shared" si="46"/>
        <v>11123</v>
      </c>
      <c r="K480" s="354" t="s">
        <v>237</v>
      </c>
      <c r="L480" s="404" t="s">
        <v>237</v>
      </c>
      <c r="M480" s="379" t="s">
        <v>1192</v>
      </c>
      <c r="N480" s="423">
        <v>8531103000</v>
      </c>
      <c r="O480" s="354" t="s">
        <v>691</v>
      </c>
      <c r="P480" s="355">
        <v>0</v>
      </c>
      <c r="Q480" s="532">
        <v>17.739999999999998</v>
      </c>
      <c r="R480" s="539"/>
      <c r="S480" s="567" t="s">
        <v>615</v>
      </c>
      <c r="T480" s="506" t="s">
        <v>2608</v>
      </c>
      <c r="U480" s="384">
        <v>8717332925605</v>
      </c>
    </row>
    <row r="481" spans="1:21" x14ac:dyDescent="0.2">
      <c r="A481" s="518"/>
      <c r="B481" s="349" t="s">
        <v>2648</v>
      </c>
      <c r="C481" s="349" t="s">
        <v>2649</v>
      </c>
      <c r="D481" s="351" t="s">
        <v>2648</v>
      </c>
      <c r="E481" s="379" t="s">
        <v>2650</v>
      </c>
      <c r="F481" s="353" t="s">
        <v>708</v>
      </c>
      <c r="G481" s="568">
        <v>2354.1</v>
      </c>
      <c r="H481" s="337">
        <v>0.05</v>
      </c>
      <c r="I481" s="336">
        <f t="shared" si="45"/>
        <v>2471.8049999999998</v>
      </c>
      <c r="J481" s="338">
        <f t="shared" si="46"/>
        <v>11123</v>
      </c>
      <c r="K481" s="354" t="s">
        <v>237</v>
      </c>
      <c r="L481" s="404" t="s">
        <v>237</v>
      </c>
      <c r="M481" s="379" t="s">
        <v>1192</v>
      </c>
      <c r="N481" s="423">
        <v>8531103000</v>
      </c>
      <c r="O481" s="354" t="s">
        <v>691</v>
      </c>
      <c r="P481" s="355">
        <v>0</v>
      </c>
      <c r="Q481" s="532">
        <v>24</v>
      </c>
      <c r="R481" s="539"/>
      <c r="S481" s="567" t="s">
        <v>615</v>
      </c>
      <c r="T481" s="506" t="s">
        <v>2608</v>
      </c>
      <c r="U481" s="384">
        <v>8717332925612</v>
      </c>
    </row>
    <row r="482" spans="1:21" x14ac:dyDescent="0.2">
      <c r="A482" s="518"/>
      <c r="B482" s="349" t="s">
        <v>2651</v>
      </c>
      <c r="C482" s="349" t="s">
        <v>2652</v>
      </c>
      <c r="D482" s="351" t="s">
        <v>2651</v>
      </c>
      <c r="E482" s="379" t="s">
        <v>2653</v>
      </c>
      <c r="F482" s="353" t="s">
        <v>708</v>
      </c>
      <c r="G482" s="568">
        <v>968.74</v>
      </c>
      <c r="H482" s="337">
        <v>0.05</v>
      </c>
      <c r="I482" s="336">
        <f t="shared" si="45"/>
        <v>1017.177</v>
      </c>
      <c r="J482" s="338">
        <f t="shared" si="46"/>
        <v>4577</v>
      </c>
      <c r="K482" s="354" t="s">
        <v>237</v>
      </c>
      <c r="L482" s="404" t="s">
        <v>237</v>
      </c>
      <c r="M482" s="379" t="s">
        <v>1192</v>
      </c>
      <c r="N482" s="423">
        <v>8531103000</v>
      </c>
      <c r="O482" s="354" t="s">
        <v>691</v>
      </c>
      <c r="P482" s="355">
        <v>0</v>
      </c>
      <c r="Q482" s="532">
        <v>2.2000000000000002</v>
      </c>
      <c r="R482" s="539"/>
      <c r="S482" s="567" t="s">
        <v>615</v>
      </c>
      <c r="T482" s="506" t="s">
        <v>2608</v>
      </c>
      <c r="U482" s="359">
        <v>8717332925735</v>
      </c>
    </row>
    <row r="483" spans="1:21" x14ac:dyDescent="0.2">
      <c r="A483" s="311"/>
      <c r="B483" s="366" t="s">
        <v>2654</v>
      </c>
      <c r="C483" s="367"/>
      <c r="D483" s="368" t="s">
        <v>1205</v>
      </c>
      <c r="E483" s="367"/>
      <c r="F483" s="369"/>
      <c r="G483" s="370" t="s">
        <v>1205</v>
      </c>
      <c r="H483" s="371"/>
      <c r="I483" s="371"/>
      <c r="J483" s="371"/>
      <c r="K483" s="372"/>
      <c r="L483" s="372"/>
      <c r="M483" s="367" t="s">
        <v>1205</v>
      </c>
      <c r="N483" s="372"/>
      <c r="O483" s="372"/>
      <c r="P483" s="372"/>
      <c r="Q483" s="372" t="s">
        <v>1205</v>
      </c>
      <c r="R483" s="566"/>
      <c r="S483" s="376"/>
      <c r="T483" s="377"/>
      <c r="U483" s="378"/>
    </row>
    <row r="484" spans="1:21" x14ac:dyDescent="0.2">
      <c r="A484" s="311"/>
      <c r="B484" s="349" t="s">
        <v>1375</v>
      </c>
      <c r="C484" s="350" t="s">
        <v>2655</v>
      </c>
      <c r="D484" s="351" t="s">
        <v>2656</v>
      </c>
      <c r="E484" s="352" t="s">
        <v>2657</v>
      </c>
      <c r="F484" s="353" t="s">
        <v>708</v>
      </c>
      <c r="G484" s="336">
        <v>447.65</v>
      </c>
      <c r="H484" s="337">
        <v>0.05</v>
      </c>
      <c r="I484" s="336">
        <f>G484*(100%+H484)</f>
        <v>470.03249999999997</v>
      </c>
      <c r="J484" s="338">
        <f t="shared" si="46"/>
        <v>2115</v>
      </c>
      <c r="K484" s="354" t="s">
        <v>237</v>
      </c>
      <c r="L484" s="354" t="s">
        <v>237</v>
      </c>
      <c r="M484" s="352" t="s">
        <v>1192</v>
      </c>
      <c r="N484" s="355">
        <v>8531900000</v>
      </c>
      <c r="O484" s="354" t="s">
        <v>1331</v>
      </c>
      <c r="P484" s="355">
        <v>0</v>
      </c>
      <c r="Q484" s="355" t="s">
        <v>2658</v>
      </c>
      <c r="R484" s="516"/>
      <c r="S484" s="354"/>
      <c r="T484" s="506" t="s">
        <v>2608</v>
      </c>
      <c r="U484" s="359"/>
    </row>
    <row r="485" spans="1:21" x14ac:dyDescent="0.2">
      <c r="A485" s="311"/>
      <c r="B485" s="349">
        <v>665000033702</v>
      </c>
      <c r="C485" s="349" t="s">
        <v>2659</v>
      </c>
      <c r="D485" s="351" t="s">
        <v>2660</v>
      </c>
      <c r="E485" s="380" t="s">
        <v>2661</v>
      </c>
      <c r="F485" s="353" t="s">
        <v>708</v>
      </c>
      <c r="G485" s="336">
        <v>1928.55</v>
      </c>
      <c r="H485" s="337">
        <v>0.05</v>
      </c>
      <c r="I485" s="336">
        <f>G485*(100%+H485)</f>
        <v>2024.9775</v>
      </c>
      <c r="J485" s="338">
        <f t="shared" si="46"/>
        <v>9112</v>
      </c>
      <c r="K485" s="503" t="s">
        <v>237</v>
      </c>
      <c r="L485" s="503" t="s">
        <v>680</v>
      </c>
      <c r="M485" s="380" t="s">
        <v>1192</v>
      </c>
      <c r="N485" s="355">
        <v>8303009000</v>
      </c>
      <c r="O485" s="503" t="s">
        <v>691</v>
      </c>
      <c r="P485" s="522">
        <v>0</v>
      </c>
      <c r="Q485" s="522" t="s">
        <v>2662</v>
      </c>
      <c r="R485" s="569"/>
      <c r="S485" s="503"/>
      <c r="T485" s="570" t="s">
        <v>2608</v>
      </c>
      <c r="U485" s="359">
        <v>8717332289899</v>
      </c>
    </row>
    <row r="486" spans="1:21" x14ac:dyDescent="0.2">
      <c r="A486" s="311"/>
      <c r="B486" s="349" t="s">
        <v>2663</v>
      </c>
      <c r="C486" s="350" t="s">
        <v>2664</v>
      </c>
      <c r="D486" s="351" t="s">
        <v>2665</v>
      </c>
      <c r="E486" s="352" t="s">
        <v>2666</v>
      </c>
      <c r="F486" s="353" t="s">
        <v>708</v>
      </c>
      <c r="G486" s="336">
        <v>1560.49</v>
      </c>
      <c r="H486" s="337">
        <v>0.05</v>
      </c>
      <c r="I486" s="336">
        <f>G486*(100%+H486)</f>
        <v>1638.5145</v>
      </c>
      <c r="J486" s="338">
        <f t="shared" si="46"/>
        <v>7373</v>
      </c>
      <c r="K486" s="354" t="s">
        <v>237</v>
      </c>
      <c r="L486" s="354" t="s">
        <v>680</v>
      </c>
      <c r="M486" s="352" t="s">
        <v>1192</v>
      </c>
      <c r="N486" s="355">
        <v>8303009000</v>
      </c>
      <c r="O486" s="354" t="s">
        <v>691</v>
      </c>
      <c r="P486" s="355">
        <v>0</v>
      </c>
      <c r="Q486" s="355" t="s">
        <v>2667</v>
      </c>
      <c r="R486" s="516"/>
      <c r="S486" s="354"/>
      <c r="T486" s="506" t="s">
        <v>2608</v>
      </c>
      <c r="U486" s="359">
        <v>8717332289905</v>
      </c>
    </row>
    <row r="487" spans="1:21" x14ac:dyDescent="0.2">
      <c r="A487" s="311"/>
      <c r="B487" s="349" t="s">
        <v>1375</v>
      </c>
      <c r="C487" s="350" t="s">
        <v>2668</v>
      </c>
      <c r="D487" s="351" t="s">
        <v>2669</v>
      </c>
      <c r="E487" s="352" t="s">
        <v>2670</v>
      </c>
      <c r="F487" s="353" t="s">
        <v>708</v>
      </c>
      <c r="G487" s="336">
        <v>64.52</v>
      </c>
      <c r="H487" s="337">
        <v>0.05</v>
      </c>
      <c r="I487" s="336">
        <f>G487*(100%+H487)</f>
        <v>67.745999999999995</v>
      </c>
      <c r="J487" s="338">
        <f t="shared" si="46"/>
        <v>305</v>
      </c>
      <c r="K487" s="354" t="s">
        <v>237</v>
      </c>
      <c r="L487" s="354" t="s">
        <v>3</v>
      </c>
      <c r="M487" s="352" t="s">
        <v>1192</v>
      </c>
      <c r="N487" s="355">
        <v>7326909890</v>
      </c>
      <c r="O487" s="354" t="s">
        <v>691</v>
      </c>
      <c r="P487" s="355">
        <v>20</v>
      </c>
      <c r="Q487" s="355" t="s">
        <v>1806</v>
      </c>
      <c r="R487" s="516"/>
      <c r="S487" s="354"/>
      <c r="T487" s="506" t="s">
        <v>2608</v>
      </c>
      <c r="U487" s="359" t="s">
        <v>1205</v>
      </c>
    </row>
    <row r="488" spans="1:21" x14ac:dyDescent="0.2">
      <c r="A488" s="311"/>
      <c r="B488" s="366" t="s">
        <v>2671</v>
      </c>
      <c r="C488" s="367"/>
      <c r="D488" s="368" t="s">
        <v>1205</v>
      </c>
      <c r="E488" s="367"/>
      <c r="F488" s="369"/>
      <c r="G488" s="370" t="s">
        <v>1205</v>
      </c>
      <c r="H488" s="371"/>
      <c r="I488" s="371"/>
      <c r="J488" s="371"/>
      <c r="K488" s="372"/>
      <c r="L488" s="372"/>
      <c r="M488" s="367" t="s">
        <v>1205</v>
      </c>
      <c r="N488" s="372"/>
      <c r="O488" s="372"/>
      <c r="P488" s="372"/>
      <c r="Q488" s="372" t="s">
        <v>1205</v>
      </c>
      <c r="R488" s="375"/>
      <c r="S488" s="372"/>
      <c r="T488" s="377"/>
      <c r="U488" s="378"/>
    </row>
    <row r="489" spans="1:21" x14ac:dyDescent="0.2">
      <c r="A489" s="311"/>
      <c r="B489" s="349" t="s">
        <v>2672</v>
      </c>
      <c r="C489" s="350" t="s">
        <v>2673</v>
      </c>
      <c r="D489" s="351" t="s">
        <v>2674</v>
      </c>
      <c r="E489" s="352" t="s">
        <v>2675</v>
      </c>
      <c r="F489" s="353" t="s">
        <v>708</v>
      </c>
      <c r="G489" s="336">
        <v>257.73</v>
      </c>
      <c r="H489" s="337">
        <v>0.05</v>
      </c>
      <c r="I489" s="336">
        <f t="shared" ref="I489:I496" si="47">G489*(100%+H489)</f>
        <v>270.61650000000003</v>
      </c>
      <c r="J489" s="338">
        <f t="shared" si="46"/>
        <v>1218</v>
      </c>
      <c r="K489" s="354" t="s">
        <v>237</v>
      </c>
      <c r="L489" s="354" t="s">
        <v>3</v>
      </c>
      <c r="M489" s="352" t="s">
        <v>1192</v>
      </c>
      <c r="N489" s="355">
        <v>8531900000</v>
      </c>
      <c r="O489" s="354" t="s">
        <v>691</v>
      </c>
      <c r="P489" s="355">
        <v>36</v>
      </c>
      <c r="Q489" s="355" t="s">
        <v>2676</v>
      </c>
      <c r="R489" s="517"/>
      <c r="S489" s="354"/>
      <c r="T489" s="506" t="s">
        <v>2608</v>
      </c>
      <c r="U489" s="360">
        <v>8717332020836</v>
      </c>
    </row>
    <row r="490" spans="1:21" x14ac:dyDescent="0.2">
      <c r="A490" s="311"/>
      <c r="B490" s="349" t="s">
        <v>2677</v>
      </c>
      <c r="C490" s="350" t="s">
        <v>2678</v>
      </c>
      <c r="D490" s="571" t="s">
        <v>2679</v>
      </c>
      <c r="E490" s="572" t="s">
        <v>2680</v>
      </c>
      <c r="F490" s="353" t="s">
        <v>708</v>
      </c>
      <c r="G490" s="336">
        <v>57.91</v>
      </c>
      <c r="H490" s="337">
        <v>0.05</v>
      </c>
      <c r="I490" s="336">
        <f t="shared" si="47"/>
        <v>60.805500000000002</v>
      </c>
      <c r="J490" s="338">
        <f t="shared" si="46"/>
        <v>274</v>
      </c>
      <c r="K490" s="573" t="s">
        <v>237</v>
      </c>
      <c r="L490" s="573" t="s">
        <v>3</v>
      </c>
      <c r="M490" s="572" t="s">
        <v>1192</v>
      </c>
      <c r="N490" s="355">
        <v>8536501999</v>
      </c>
      <c r="O490" s="573" t="s">
        <v>691</v>
      </c>
      <c r="P490" s="574">
        <v>30</v>
      </c>
      <c r="Q490" s="574" t="s">
        <v>1276</v>
      </c>
      <c r="R490" s="575"/>
      <c r="S490" s="573"/>
      <c r="T490" s="576" t="s">
        <v>2608</v>
      </c>
      <c r="U490" s="577">
        <v>8717332019038</v>
      </c>
    </row>
    <row r="491" spans="1:21" ht="16.5" x14ac:dyDescent="0.2">
      <c r="A491" s="311"/>
      <c r="B491" s="349" t="s">
        <v>2681</v>
      </c>
      <c r="C491" s="350" t="s">
        <v>2682</v>
      </c>
      <c r="D491" s="571" t="s">
        <v>2683</v>
      </c>
      <c r="E491" s="572" t="s">
        <v>2684</v>
      </c>
      <c r="F491" s="353" t="s">
        <v>708</v>
      </c>
      <c r="G491" s="336">
        <v>34.75</v>
      </c>
      <c r="H491" s="337">
        <v>0.05</v>
      </c>
      <c r="I491" s="336">
        <f t="shared" si="47"/>
        <v>36.487500000000004</v>
      </c>
      <c r="J491" s="338">
        <f t="shared" si="46"/>
        <v>164</v>
      </c>
      <c r="K491" s="573" t="s">
        <v>237</v>
      </c>
      <c r="L491" s="573" t="s">
        <v>3</v>
      </c>
      <c r="M491" s="572" t="s">
        <v>1192</v>
      </c>
      <c r="N491" s="355">
        <v>8536501999</v>
      </c>
      <c r="O491" s="573" t="s">
        <v>691</v>
      </c>
      <c r="P491" s="574">
        <v>50</v>
      </c>
      <c r="Q491" s="574" t="s">
        <v>2594</v>
      </c>
      <c r="R491" s="575"/>
      <c r="S491" s="573"/>
      <c r="T491" s="576" t="s">
        <v>2608</v>
      </c>
      <c r="U491" s="577">
        <v>8717332020829</v>
      </c>
    </row>
    <row r="492" spans="1:21" x14ac:dyDescent="0.2">
      <c r="A492" s="311"/>
      <c r="B492" s="349" t="s">
        <v>2685</v>
      </c>
      <c r="C492" s="350" t="s">
        <v>2686</v>
      </c>
      <c r="D492" s="351" t="s">
        <v>2687</v>
      </c>
      <c r="E492" s="352" t="s">
        <v>2688</v>
      </c>
      <c r="F492" s="353" t="s">
        <v>708</v>
      </c>
      <c r="G492" s="336">
        <v>27.13</v>
      </c>
      <c r="H492" s="337">
        <v>0.05</v>
      </c>
      <c r="I492" s="336">
        <f t="shared" si="47"/>
        <v>28.486499999999999</v>
      </c>
      <c r="J492" s="338">
        <f t="shared" si="46"/>
        <v>128</v>
      </c>
      <c r="K492" s="354" t="s">
        <v>237</v>
      </c>
      <c r="L492" s="354" t="s">
        <v>3</v>
      </c>
      <c r="M492" s="352" t="s">
        <v>1192</v>
      </c>
      <c r="N492" s="355">
        <v>8505902999</v>
      </c>
      <c r="O492" s="354" t="s">
        <v>691</v>
      </c>
      <c r="P492" s="355">
        <v>20</v>
      </c>
      <c r="Q492" s="355" t="s">
        <v>1184</v>
      </c>
      <c r="R492" s="517"/>
      <c r="S492" s="354"/>
      <c r="T492" s="506" t="s">
        <v>2608</v>
      </c>
      <c r="U492" s="360">
        <v>8717332002962</v>
      </c>
    </row>
    <row r="493" spans="1:21" ht="16.5" x14ac:dyDescent="0.2">
      <c r="A493" s="311"/>
      <c r="B493" s="349" t="s">
        <v>2689</v>
      </c>
      <c r="C493" s="350" t="s">
        <v>2690</v>
      </c>
      <c r="D493" s="351" t="s">
        <v>2691</v>
      </c>
      <c r="E493" s="352" t="s">
        <v>2692</v>
      </c>
      <c r="F493" s="353" t="s">
        <v>708</v>
      </c>
      <c r="G493" s="336">
        <v>99.3</v>
      </c>
      <c r="H493" s="337">
        <v>0.05</v>
      </c>
      <c r="I493" s="336">
        <f t="shared" si="47"/>
        <v>104.265</v>
      </c>
      <c r="J493" s="338">
        <f t="shared" si="46"/>
        <v>469</v>
      </c>
      <c r="K493" s="354" t="s">
        <v>237</v>
      </c>
      <c r="L493" s="354" t="s">
        <v>3</v>
      </c>
      <c r="M493" s="352" t="s">
        <v>1192</v>
      </c>
      <c r="N493" s="355">
        <v>8505902999</v>
      </c>
      <c r="O493" s="354" t="s">
        <v>691</v>
      </c>
      <c r="P493" s="355">
        <v>30</v>
      </c>
      <c r="Q493" s="355" t="s">
        <v>1647</v>
      </c>
      <c r="R493" s="517"/>
      <c r="S493" s="354"/>
      <c r="T493" s="506" t="s">
        <v>2608</v>
      </c>
      <c r="U493" s="360">
        <v>8717332002948</v>
      </c>
    </row>
    <row r="494" spans="1:21" ht="16.5" x14ac:dyDescent="0.2">
      <c r="A494" s="311"/>
      <c r="B494" s="349" t="s">
        <v>2693</v>
      </c>
      <c r="C494" s="350" t="s">
        <v>2694</v>
      </c>
      <c r="D494" s="351" t="s">
        <v>2695</v>
      </c>
      <c r="E494" s="352" t="s">
        <v>2696</v>
      </c>
      <c r="F494" s="353" t="s">
        <v>708</v>
      </c>
      <c r="G494" s="336">
        <v>99.3</v>
      </c>
      <c r="H494" s="337">
        <v>0.05</v>
      </c>
      <c r="I494" s="336">
        <f t="shared" si="47"/>
        <v>104.265</v>
      </c>
      <c r="J494" s="338">
        <f t="shared" si="46"/>
        <v>469</v>
      </c>
      <c r="K494" s="354" t="s">
        <v>237</v>
      </c>
      <c r="L494" s="354" t="s">
        <v>3</v>
      </c>
      <c r="M494" s="352" t="s">
        <v>1192</v>
      </c>
      <c r="N494" s="355">
        <v>8505902999</v>
      </c>
      <c r="O494" s="354" t="s">
        <v>691</v>
      </c>
      <c r="P494" s="355">
        <v>7</v>
      </c>
      <c r="Q494" s="355" t="s">
        <v>2697</v>
      </c>
      <c r="R494" s="517"/>
      <c r="S494" s="354"/>
      <c r="T494" s="506" t="s">
        <v>2608</v>
      </c>
      <c r="U494" s="360">
        <v>8717332002979</v>
      </c>
    </row>
    <row r="495" spans="1:21" x14ac:dyDescent="0.2">
      <c r="A495" s="311"/>
      <c r="B495" s="349" t="s">
        <v>2698</v>
      </c>
      <c r="C495" s="350" t="s">
        <v>2699</v>
      </c>
      <c r="D495" s="351" t="s">
        <v>2700</v>
      </c>
      <c r="E495" s="352" t="s">
        <v>2701</v>
      </c>
      <c r="F495" s="353" t="s">
        <v>708</v>
      </c>
      <c r="G495" s="336">
        <v>34.75</v>
      </c>
      <c r="H495" s="337">
        <v>0.05</v>
      </c>
      <c r="I495" s="336">
        <f t="shared" si="47"/>
        <v>36.487500000000004</v>
      </c>
      <c r="J495" s="338">
        <f t="shared" si="46"/>
        <v>164</v>
      </c>
      <c r="K495" s="354" t="s">
        <v>237</v>
      </c>
      <c r="L495" s="354" t="s">
        <v>3</v>
      </c>
      <c r="M495" s="352" t="s">
        <v>1192</v>
      </c>
      <c r="N495" s="355">
        <v>8505909090</v>
      </c>
      <c r="O495" s="354" t="s">
        <v>691</v>
      </c>
      <c r="P495" s="355">
        <v>30</v>
      </c>
      <c r="Q495" s="355" t="s">
        <v>2702</v>
      </c>
      <c r="R495" s="517"/>
      <c r="S495" s="354"/>
      <c r="T495" s="506" t="s">
        <v>2608</v>
      </c>
      <c r="U495" s="360">
        <v>8717332019021</v>
      </c>
    </row>
    <row r="496" spans="1:21" ht="16.5" x14ac:dyDescent="0.2">
      <c r="A496" s="311"/>
      <c r="B496" s="349" t="s">
        <v>2703</v>
      </c>
      <c r="C496" s="350" t="s">
        <v>2704</v>
      </c>
      <c r="D496" s="351" t="s">
        <v>2705</v>
      </c>
      <c r="E496" s="352" t="s">
        <v>2706</v>
      </c>
      <c r="F496" s="353" t="s">
        <v>708</v>
      </c>
      <c r="G496" s="336">
        <v>173.86</v>
      </c>
      <c r="H496" s="337">
        <v>0.05</v>
      </c>
      <c r="I496" s="336">
        <f t="shared" si="47"/>
        <v>182.55300000000003</v>
      </c>
      <c r="J496" s="338">
        <f t="shared" si="46"/>
        <v>821</v>
      </c>
      <c r="K496" s="354" t="s">
        <v>237</v>
      </c>
      <c r="L496" s="354" t="s">
        <v>3</v>
      </c>
      <c r="M496" s="352" t="s">
        <v>1192</v>
      </c>
      <c r="N496" s="355">
        <v>8505909090</v>
      </c>
      <c r="O496" s="354" t="s">
        <v>691</v>
      </c>
      <c r="P496" s="355">
        <v>0</v>
      </c>
      <c r="Q496" s="355" t="s">
        <v>2707</v>
      </c>
      <c r="R496" s="517"/>
      <c r="S496" s="354"/>
      <c r="T496" s="506" t="s">
        <v>2608</v>
      </c>
      <c r="U496" s="360">
        <v>8717332002986</v>
      </c>
    </row>
    <row r="497" spans="1:21" x14ac:dyDescent="0.2">
      <c r="A497" s="311"/>
      <c r="B497" s="366" t="s">
        <v>2708</v>
      </c>
      <c r="C497" s="367" t="s">
        <v>1205</v>
      </c>
      <c r="D497" s="368" t="s">
        <v>1205</v>
      </c>
      <c r="E497" s="367"/>
      <c r="F497" s="369"/>
      <c r="G497" s="370" t="s">
        <v>1205</v>
      </c>
      <c r="H497" s="371"/>
      <c r="I497" s="371"/>
      <c r="J497" s="371"/>
      <c r="K497" s="372"/>
      <c r="L497" s="372"/>
      <c r="M497" s="367" t="s">
        <v>1205</v>
      </c>
      <c r="N497" s="372"/>
      <c r="O497" s="372"/>
      <c r="P497" s="372"/>
      <c r="Q497" s="372"/>
      <c r="R497" s="375"/>
      <c r="S497" s="372"/>
      <c r="T497" s="377"/>
      <c r="U497" s="378"/>
    </row>
    <row r="498" spans="1:21" s="567" customFormat="1" ht="11.25" x14ac:dyDescent="0.2">
      <c r="A498" s="311"/>
      <c r="B498" s="349"/>
      <c r="C498" s="350" t="s">
        <v>2709</v>
      </c>
      <c r="D498" s="351" t="s">
        <v>2710</v>
      </c>
      <c r="E498" s="379" t="s">
        <v>2711</v>
      </c>
      <c r="F498" s="353"/>
      <c r="G498" s="578" t="s">
        <v>2712</v>
      </c>
      <c r="H498" s="579"/>
      <c r="I498" s="579"/>
      <c r="J498" s="579"/>
      <c r="K498" s="354" t="s">
        <v>1218</v>
      </c>
      <c r="L498" s="354" t="s">
        <v>1218</v>
      </c>
      <c r="M498" s="379" t="s">
        <v>1192</v>
      </c>
      <c r="N498" s="355"/>
      <c r="O498" s="354" t="s">
        <v>2713</v>
      </c>
      <c r="P498" s="354" t="s">
        <v>2713</v>
      </c>
      <c r="Q498" s="354" t="s">
        <v>1220</v>
      </c>
      <c r="R498" s="539"/>
      <c r="S498" s="404"/>
      <c r="T498" s="351" t="s">
        <v>2714</v>
      </c>
      <c r="U498" s="359">
        <v>8717332951796</v>
      </c>
    </row>
    <row r="499" spans="1:21" s="567" customFormat="1" ht="11.25" x14ac:dyDescent="0.2">
      <c r="A499" s="311"/>
      <c r="B499" s="349"/>
      <c r="C499" s="350" t="s">
        <v>2715</v>
      </c>
      <c r="D499" s="351" t="s">
        <v>2716</v>
      </c>
      <c r="E499" s="379" t="s">
        <v>2717</v>
      </c>
      <c r="F499" s="353"/>
      <c r="G499" s="578" t="s">
        <v>2718</v>
      </c>
      <c r="H499" s="579"/>
      <c r="I499" s="579"/>
      <c r="J499" s="579"/>
      <c r="K499" s="354" t="s">
        <v>1218</v>
      </c>
      <c r="L499" s="354" t="s">
        <v>1218</v>
      </c>
      <c r="M499" s="379" t="s">
        <v>1192</v>
      </c>
      <c r="N499" s="355"/>
      <c r="O499" s="354" t="s">
        <v>2713</v>
      </c>
      <c r="P499" s="354" t="s">
        <v>2713</v>
      </c>
      <c r="Q499" s="354" t="s">
        <v>1220</v>
      </c>
      <c r="R499" s="539"/>
      <c r="S499" s="404"/>
      <c r="T499" s="351" t="s">
        <v>2719</v>
      </c>
      <c r="U499" s="359">
        <v>4060039025128</v>
      </c>
    </row>
    <row r="500" spans="1:21" s="567" customFormat="1" ht="11.25" x14ac:dyDescent="0.2">
      <c r="A500" s="311"/>
      <c r="B500" s="349"/>
      <c r="C500" s="350" t="s">
        <v>2720</v>
      </c>
      <c r="D500" s="351" t="s">
        <v>2721</v>
      </c>
      <c r="E500" s="379" t="s">
        <v>2722</v>
      </c>
      <c r="F500" s="353"/>
      <c r="G500" s="578" t="s">
        <v>2718</v>
      </c>
      <c r="H500" s="579"/>
      <c r="I500" s="579"/>
      <c r="J500" s="579"/>
      <c r="K500" s="354" t="s">
        <v>1218</v>
      </c>
      <c r="L500" s="354" t="s">
        <v>1218</v>
      </c>
      <c r="M500" s="379" t="s">
        <v>1192</v>
      </c>
      <c r="N500" s="355"/>
      <c r="O500" s="354" t="s">
        <v>2713</v>
      </c>
      <c r="P500" s="354" t="s">
        <v>2713</v>
      </c>
      <c r="Q500" s="354" t="s">
        <v>1220</v>
      </c>
      <c r="R500" s="539"/>
      <c r="S500" s="404"/>
      <c r="T500" s="351" t="s">
        <v>2719</v>
      </c>
      <c r="U500" s="359">
        <v>4060039025135</v>
      </c>
    </row>
  </sheetData>
  <autoFilter ref="A2:U500" xr:uid="{00000000-0009-0000-0000-000002000000}"/>
  <conditionalFormatting sqref="D59">
    <cfRule type="duplicateValues" dxfId="1" priority="1"/>
  </conditionalFormatting>
  <conditionalFormatting sqref="D281:D296">
    <cfRule type="duplicateValues" dxfId="0" priority="2"/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47EA-6D60-4A5E-95C5-E78B5F91A523}">
  <sheetPr>
    <tabColor theme="5" tint="0.79998168889431442"/>
  </sheetPr>
  <dimension ref="A1:W20"/>
  <sheetViews>
    <sheetView zoomScaleNormal="100" workbookViewId="0">
      <selection activeCell="I31" sqref="I31"/>
    </sheetView>
  </sheetViews>
  <sheetFormatPr defaultColWidth="11.42578125" defaultRowHeight="12.75" x14ac:dyDescent="0.2"/>
  <cols>
    <col min="1" max="1" width="23.7109375" style="302" customWidth="1"/>
    <col min="2" max="2" width="13.140625" style="302" bestFit="1" customWidth="1"/>
    <col min="3" max="3" width="38.28515625" style="302" bestFit="1" customWidth="1"/>
    <col min="4" max="4" width="11.42578125" style="302"/>
    <col min="5" max="6" width="11.5703125" style="302" customWidth="1"/>
    <col min="7" max="7" width="12.7109375" style="302" customWidth="1"/>
    <col min="8" max="12" width="11.42578125" style="302"/>
    <col min="13" max="13" width="22.85546875" style="302" bestFit="1" customWidth="1"/>
    <col min="14" max="14" width="14.7109375" style="302" bestFit="1" customWidth="1"/>
    <col min="15" max="16384" width="11.42578125" style="302"/>
  </cols>
  <sheetData>
    <row r="1" spans="1:23" ht="32.25" customHeight="1" x14ac:dyDescent="0.2">
      <c r="A1" s="586" t="s">
        <v>2723</v>
      </c>
      <c r="E1" s="587"/>
      <c r="F1" s="587"/>
    </row>
    <row r="2" spans="1:23" s="592" customFormat="1" ht="41.45" customHeight="1" x14ac:dyDescent="0.2">
      <c r="A2" s="588" t="s">
        <v>2724</v>
      </c>
      <c r="B2" s="588" t="s">
        <v>2725</v>
      </c>
      <c r="C2" s="588" t="s">
        <v>2726</v>
      </c>
      <c r="D2" s="588" t="s">
        <v>2727</v>
      </c>
      <c r="E2" s="588" t="s">
        <v>2728</v>
      </c>
      <c r="F2" s="588" t="s">
        <v>2729</v>
      </c>
      <c r="G2" s="588" t="s">
        <v>2730</v>
      </c>
      <c r="H2" s="589" t="s">
        <v>2731</v>
      </c>
      <c r="I2" s="589" t="s">
        <v>2732</v>
      </c>
      <c r="J2" s="589" t="s">
        <v>2733</v>
      </c>
      <c r="K2" s="588" t="s">
        <v>2734</v>
      </c>
      <c r="L2" s="588" t="s">
        <v>2735</v>
      </c>
      <c r="M2" s="588" t="s">
        <v>2736</v>
      </c>
      <c r="N2" s="590" t="s">
        <v>2737</v>
      </c>
      <c r="O2" s="591" t="s">
        <v>2738</v>
      </c>
      <c r="P2" s="591" t="s">
        <v>2739</v>
      </c>
      <c r="Q2" s="591" t="s">
        <v>2740</v>
      </c>
      <c r="R2" s="591" t="s">
        <v>2741</v>
      </c>
      <c r="S2" s="591" t="s">
        <v>2742</v>
      </c>
      <c r="T2" s="591" t="s">
        <v>2743</v>
      </c>
      <c r="U2" s="591" t="s">
        <v>2744</v>
      </c>
      <c r="V2" s="591" t="s">
        <v>2745</v>
      </c>
      <c r="W2" s="591" t="s">
        <v>2746</v>
      </c>
    </row>
    <row r="3" spans="1:23" x14ac:dyDescent="0.2">
      <c r="A3" s="302" t="s">
        <v>848</v>
      </c>
      <c r="B3" s="302" t="s">
        <v>858</v>
      </c>
      <c r="C3" s="302" t="s">
        <v>2747</v>
      </c>
      <c r="D3" s="302" t="s">
        <v>2748</v>
      </c>
      <c r="E3" s="593">
        <v>18.899999999999999</v>
      </c>
      <c r="F3" s="593">
        <f t="shared" ref="F3:F20" si="0">ROUND(ROUND(E3*4.5,2),0)</f>
        <v>85</v>
      </c>
      <c r="G3" s="594">
        <v>44562</v>
      </c>
      <c r="H3" s="595" t="s">
        <v>708</v>
      </c>
      <c r="I3" s="595" t="s">
        <v>2749</v>
      </c>
      <c r="J3" s="595"/>
      <c r="L3" s="302" t="s">
        <v>1218</v>
      </c>
      <c r="M3" s="302" t="s">
        <v>2750</v>
      </c>
      <c r="N3" s="302" t="s">
        <v>2751</v>
      </c>
      <c r="O3" s="302">
        <v>1</v>
      </c>
      <c r="P3" s="302">
        <v>1</v>
      </c>
      <c r="Q3" s="302">
        <v>1</v>
      </c>
      <c r="W3" s="302" t="s">
        <v>2752</v>
      </c>
    </row>
    <row r="4" spans="1:23" x14ac:dyDescent="0.2">
      <c r="A4" s="302" t="s">
        <v>849</v>
      </c>
      <c r="B4" s="302" t="s">
        <v>859</v>
      </c>
      <c r="C4" s="302" t="s">
        <v>2753</v>
      </c>
      <c r="D4" s="302" t="s">
        <v>2748</v>
      </c>
      <c r="E4" s="593">
        <v>25.22</v>
      </c>
      <c r="F4" s="593">
        <f t="shared" si="0"/>
        <v>113</v>
      </c>
      <c r="G4" s="594">
        <v>44562</v>
      </c>
      <c r="H4" s="595" t="s">
        <v>708</v>
      </c>
      <c r="I4" s="595" t="s">
        <v>2749</v>
      </c>
      <c r="J4" s="595"/>
      <c r="L4" s="302" t="s">
        <v>1218</v>
      </c>
      <c r="M4" s="302" t="s">
        <v>2750</v>
      </c>
      <c r="N4" s="302" t="s">
        <v>2751</v>
      </c>
      <c r="O4" s="302">
        <v>1</v>
      </c>
      <c r="P4" s="302">
        <v>1</v>
      </c>
      <c r="Q4" s="302">
        <v>1</v>
      </c>
      <c r="W4" s="302" t="s">
        <v>2752</v>
      </c>
    </row>
    <row r="5" spans="1:23" x14ac:dyDescent="0.2">
      <c r="A5" s="302" t="s">
        <v>2754</v>
      </c>
      <c r="B5" s="302" t="s">
        <v>2755</v>
      </c>
      <c r="C5" s="302" t="s">
        <v>2756</v>
      </c>
      <c r="D5" s="302" t="s">
        <v>2748</v>
      </c>
      <c r="E5" s="593">
        <v>47.28</v>
      </c>
      <c r="F5" s="593">
        <f t="shared" si="0"/>
        <v>213</v>
      </c>
      <c r="G5" s="594">
        <v>44562</v>
      </c>
      <c r="H5" s="595" t="s">
        <v>708</v>
      </c>
      <c r="I5" s="595" t="s">
        <v>2749</v>
      </c>
      <c r="J5" s="595"/>
      <c r="L5" s="302" t="s">
        <v>1218</v>
      </c>
      <c r="M5" s="302" t="s">
        <v>2750</v>
      </c>
      <c r="N5" s="302" t="s">
        <v>2751</v>
      </c>
      <c r="O5" s="302">
        <v>1</v>
      </c>
      <c r="P5" s="302">
        <v>1</v>
      </c>
      <c r="Q5" s="302">
        <v>1</v>
      </c>
      <c r="W5" s="302" t="s">
        <v>2752</v>
      </c>
    </row>
    <row r="6" spans="1:23" x14ac:dyDescent="0.2">
      <c r="A6" s="302" t="s">
        <v>850</v>
      </c>
      <c r="B6" s="302" t="s">
        <v>860</v>
      </c>
      <c r="C6" s="302" t="s">
        <v>2757</v>
      </c>
      <c r="D6" s="302" t="s">
        <v>2748</v>
      </c>
      <c r="E6" s="593">
        <v>3.16</v>
      </c>
      <c r="F6" s="593">
        <f t="shared" si="0"/>
        <v>14</v>
      </c>
      <c r="G6" s="594">
        <v>44562</v>
      </c>
      <c r="H6" s="595" t="s">
        <v>708</v>
      </c>
      <c r="I6" s="595" t="s">
        <v>2749</v>
      </c>
      <c r="J6" s="595"/>
      <c r="L6" s="302" t="s">
        <v>1218</v>
      </c>
      <c r="M6" s="302" t="s">
        <v>2750</v>
      </c>
      <c r="N6" s="302" t="s">
        <v>2751</v>
      </c>
      <c r="O6" s="302">
        <v>1</v>
      </c>
      <c r="P6" s="302">
        <v>1</v>
      </c>
      <c r="Q6" s="302">
        <v>1</v>
      </c>
      <c r="W6" s="302" t="s">
        <v>2752</v>
      </c>
    </row>
    <row r="7" spans="1:23" x14ac:dyDescent="0.2">
      <c r="A7" s="302" t="s">
        <v>851</v>
      </c>
      <c r="B7" s="302" t="s">
        <v>861</v>
      </c>
      <c r="C7" s="302" t="s">
        <v>2758</v>
      </c>
      <c r="D7" s="302" t="s">
        <v>2748</v>
      </c>
      <c r="E7" s="593">
        <v>18.899999999999999</v>
      </c>
      <c r="F7" s="593">
        <f t="shared" si="0"/>
        <v>85</v>
      </c>
      <c r="G7" s="594">
        <v>44562</v>
      </c>
      <c r="H7" s="595" t="s">
        <v>708</v>
      </c>
      <c r="I7" s="595" t="s">
        <v>2749</v>
      </c>
      <c r="J7" s="595"/>
      <c r="L7" s="302" t="s">
        <v>1218</v>
      </c>
      <c r="M7" s="302" t="s">
        <v>2750</v>
      </c>
      <c r="N7" s="302" t="s">
        <v>2751</v>
      </c>
      <c r="O7" s="302">
        <v>1</v>
      </c>
      <c r="P7" s="302">
        <v>1</v>
      </c>
      <c r="Q7" s="302">
        <v>1</v>
      </c>
      <c r="W7" s="302" t="s">
        <v>2752</v>
      </c>
    </row>
    <row r="8" spans="1:23" x14ac:dyDescent="0.2">
      <c r="A8" s="302" t="s">
        <v>852</v>
      </c>
      <c r="B8" s="302" t="s">
        <v>862</v>
      </c>
      <c r="C8" s="302" t="s">
        <v>2759</v>
      </c>
      <c r="D8" s="302" t="s">
        <v>2748</v>
      </c>
      <c r="E8" s="593">
        <v>6.3</v>
      </c>
      <c r="F8" s="593">
        <f t="shared" si="0"/>
        <v>28</v>
      </c>
      <c r="G8" s="594">
        <v>44562</v>
      </c>
      <c r="H8" s="595" t="s">
        <v>708</v>
      </c>
      <c r="I8" s="595" t="s">
        <v>2749</v>
      </c>
      <c r="J8" s="595"/>
      <c r="L8" s="302" t="s">
        <v>1218</v>
      </c>
      <c r="M8" s="302" t="s">
        <v>2750</v>
      </c>
      <c r="N8" s="302" t="s">
        <v>2751</v>
      </c>
      <c r="O8" s="302">
        <v>1</v>
      </c>
      <c r="P8" s="302">
        <v>1</v>
      </c>
      <c r="Q8" s="302">
        <v>1</v>
      </c>
      <c r="W8" s="302" t="s">
        <v>2752</v>
      </c>
    </row>
    <row r="9" spans="1:23" x14ac:dyDescent="0.2">
      <c r="A9" s="302" t="s">
        <v>2421</v>
      </c>
      <c r="B9" s="302" t="s">
        <v>2760</v>
      </c>
      <c r="C9" s="302" t="s">
        <v>2761</v>
      </c>
      <c r="D9" s="302" t="s">
        <v>2748</v>
      </c>
      <c r="E9" s="593">
        <v>12.61</v>
      </c>
      <c r="F9" s="593">
        <f t="shared" si="0"/>
        <v>57</v>
      </c>
      <c r="G9" s="594">
        <v>44562</v>
      </c>
      <c r="H9" s="595" t="s">
        <v>708</v>
      </c>
      <c r="I9" s="595" t="s">
        <v>2749</v>
      </c>
      <c r="J9" s="595"/>
      <c r="L9" s="302" t="s">
        <v>1218</v>
      </c>
      <c r="M9" s="302" t="s">
        <v>2750</v>
      </c>
      <c r="N9" s="302" t="s">
        <v>2751</v>
      </c>
      <c r="O9" s="302">
        <v>1</v>
      </c>
      <c r="P9" s="302">
        <v>1</v>
      </c>
      <c r="Q9" s="302">
        <v>1</v>
      </c>
      <c r="W9" s="302" t="s">
        <v>2752</v>
      </c>
    </row>
    <row r="10" spans="1:23" x14ac:dyDescent="0.2">
      <c r="A10" s="302" t="s">
        <v>853</v>
      </c>
      <c r="B10" s="302" t="s">
        <v>863</v>
      </c>
      <c r="C10" s="302" t="s">
        <v>2762</v>
      </c>
      <c r="D10" s="302" t="s">
        <v>2748</v>
      </c>
      <c r="E10" s="593">
        <v>6.3</v>
      </c>
      <c r="F10" s="593">
        <f t="shared" si="0"/>
        <v>28</v>
      </c>
      <c r="G10" s="594">
        <v>44562</v>
      </c>
      <c r="H10" s="595" t="s">
        <v>708</v>
      </c>
      <c r="I10" s="595" t="s">
        <v>2749</v>
      </c>
      <c r="J10" s="595"/>
      <c r="L10" s="302" t="s">
        <v>1218</v>
      </c>
      <c r="M10" s="302" t="s">
        <v>2750</v>
      </c>
      <c r="N10" s="302" t="s">
        <v>2751</v>
      </c>
      <c r="O10" s="302">
        <v>1</v>
      </c>
      <c r="P10" s="302">
        <v>1</v>
      </c>
      <c r="Q10" s="302">
        <v>1</v>
      </c>
      <c r="W10" s="302" t="s">
        <v>2752</v>
      </c>
    </row>
    <row r="11" spans="1:23" x14ac:dyDescent="0.2">
      <c r="A11" s="302" t="s">
        <v>1661</v>
      </c>
      <c r="B11" s="302" t="s">
        <v>2763</v>
      </c>
      <c r="C11" s="302" t="s">
        <v>2764</v>
      </c>
      <c r="D11" s="302" t="s">
        <v>2748</v>
      </c>
      <c r="E11" s="593">
        <v>9.4600000000000009</v>
      </c>
      <c r="F11" s="593">
        <f t="shared" si="0"/>
        <v>43</v>
      </c>
      <c r="G11" s="594">
        <v>44562</v>
      </c>
      <c r="H11" s="595" t="s">
        <v>708</v>
      </c>
      <c r="I11" s="595" t="s">
        <v>2749</v>
      </c>
      <c r="J11" s="595"/>
      <c r="L11" s="302" t="s">
        <v>1218</v>
      </c>
      <c r="M11" s="302" t="s">
        <v>2750</v>
      </c>
      <c r="N11" s="302" t="s">
        <v>2751</v>
      </c>
      <c r="O11" s="302">
        <v>1</v>
      </c>
      <c r="P11" s="302">
        <v>1</v>
      </c>
      <c r="Q11" s="302">
        <v>1</v>
      </c>
      <c r="W11" s="302" t="s">
        <v>2752</v>
      </c>
    </row>
    <row r="12" spans="1:23" x14ac:dyDescent="0.2">
      <c r="A12" s="302" t="s">
        <v>854</v>
      </c>
      <c r="B12" s="302" t="s">
        <v>864</v>
      </c>
      <c r="C12" s="302" t="s">
        <v>2765</v>
      </c>
      <c r="D12" s="302" t="s">
        <v>2748</v>
      </c>
      <c r="E12" s="593">
        <v>12.61</v>
      </c>
      <c r="F12" s="593">
        <f t="shared" si="0"/>
        <v>57</v>
      </c>
      <c r="G12" s="594">
        <v>44562</v>
      </c>
      <c r="H12" s="595" t="s">
        <v>708</v>
      </c>
      <c r="I12" s="595" t="s">
        <v>2749</v>
      </c>
      <c r="J12" s="595"/>
      <c r="L12" s="302" t="s">
        <v>1218</v>
      </c>
      <c r="M12" s="302" t="s">
        <v>2750</v>
      </c>
      <c r="N12" s="302" t="s">
        <v>2751</v>
      </c>
      <c r="O12" s="302">
        <v>1</v>
      </c>
      <c r="P12" s="302">
        <v>1</v>
      </c>
      <c r="Q12" s="302">
        <v>1</v>
      </c>
      <c r="W12" s="302" t="s">
        <v>2752</v>
      </c>
    </row>
    <row r="13" spans="1:23" x14ac:dyDescent="0.2">
      <c r="A13" s="302" t="s">
        <v>855</v>
      </c>
      <c r="B13" s="302" t="s">
        <v>865</v>
      </c>
      <c r="C13" s="302" t="s">
        <v>2766</v>
      </c>
      <c r="D13" s="302" t="s">
        <v>2748</v>
      </c>
      <c r="E13" s="593">
        <v>3.16</v>
      </c>
      <c r="F13" s="593">
        <f t="shared" si="0"/>
        <v>14</v>
      </c>
      <c r="G13" s="594">
        <v>44562</v>
      </c>
      <c r="H13" s="595" t="s">
        <v>708</v>
      </c>
      <c r="I13" s="595" t="s">
        <v>2749</v>
      </c>
      <c r="J13" s="595"/>
      <c r="L13" s="302" t="s">
        <v>1218</v>
      </c>
      <c r="M13" s="302" t="s">
        <v>2750</v>
      </c>
      <c r="N13" s="302" t="s">
        <v>2751</v>
      </c>
      <c r="O13" s="302">
        <v>1</v>
      </c>
      <c r="P13" s="302">
        <v>1</v>
      </c>
      <c r="Q13" s="302">
        <v>1</v>
      </c>
      <c r="W13" s="302" t="s">
        <v>2752</v>
      </c>
    </row>
    <row r="14" spans="1:23" x14ac:dyDescent="0.2">
      <c r="A14" s="302" t="s">
        <v>856</v>
      </c>
      <c r="B14" s="302" t="s">
        <v>866</v>
      </c>
      <c r="C14" s="302" t="s">
        <v>2767</v>
      </c>
      <c r="D14" s="302" t="s">
        <v>2748</v>
      </c>
      <c r="E14" s="593">
        <v>12.61</v>
      </c>
      <c r="F14" s="593">
        <f t="shared" si="0"/>
        <v>57</v>
      </c>
      <c r="G14" s="594">
        <v>44562</v>
      </c>
      <c r="H14" s="595" t="s">
        <v>708</v>
      </c>
      <c r="I14" s="595" t="s">
        <v>2749</v>
      </c>
      <c r="J14" s="595"/>
      <c r="L14" s="302" t="s">
        <v>1218</v>
      </c>
      <c r="M14" s="302" t="s">
        <v>2750</v>
      </c>
      <c r="N14" s="302" t="s">
        <v>2751</v>
      </c>
      <c r="O14" s="302">
        <v>1</v>
      </c>
      <c r="P14" s="302">
        <v>1</v>
      </c>
      <c r="Q14" s="302">
        <v>1</v>
      </c>
      <c r="W14" s="302" t="s">
        <v>2752</v>
      </c>
    </row>
    <row r="15" spans="1:23" x14ac:dyDescent="0.2">
      <c r="A15" s="302" t="s">
        <v>1810</v>
      </c>
      <c r="B15" s="302" t="s">
        <v>2768</v>
      </c>
      <c r="C15" s="302" t="s">
        <v>2769</v>
      </c>
      <c r="D15" s="302" t="s">
        <v>2748</v>
      </c>
      <c r="E15" s="593">
        <v>50.42</v>
      </c>
      <c r="F15" s="593">
        <f t="shared" si="0"/>
        <v>227</v>
      </c>
      <c r="G15" s="594">
        <v>44562</v>
      </c>
      <c r="H15" s="595" t="s">
        <v>708</v>
      </c>
      <c r="I15" s="595" t="s">
        <v>2749</v>
      </c>
      <c r="J15" s="595"/>
      <c r="L15" s="302" t="s">
        <v>1218</v>
      </c>
      <c r="M15" s="302" t="s">
        <v>2750</v>
      </c>
      <c r="N15" s="302" t="s">
        <v>2751</v>
      </c>
      <c r="O15" s="302">
        <v>1</v>
      </c>
      <c r="P15" s="302">
        <v>1</v>
      </c>
      <c r="Q15" s="302">
        <v>1</v>
      </c>
      <c r="W15" s="302" t="s">
        <v>2752</v>
      </c>
    </row>
    <row r="16" spans="1:23" x14ac:dyDescent="0.2">
      <c r="A16" s="302" t="s">
        <v>2770</v>
      </c>
      <c r="B16" s="302" t="s">
        <v>2771</v>
      </c>
      <c r="C16" s="302" t="s">
        <v>2772</v>
      </c>
      <c r="D16" s="302" t="s">
        <v>2748</v>
      </c>
      <c r="E16" s="593">
        <v>56.73</v>
      </c>
      <c r="F16" s="593">
        <f t="shared" si="0"/>
        <v>255</v>
      </c>
      <c r="G16" s="594">
        <v>44562</v>
      </c>
      <c r="H16" s="595" t="s">
        <v>708</v>
      </c>
      <c r="I16" s="595" t="s">
        <v>2749</v>
      </c>
      <c r="J16" s="595"/>
      <c r="L16" s="302" t="s">
        <v>1218</v>
      </c>
      <c r="M16" s="302" t="s">
        <v>2750</v>
      </c>
      <c r="N16" s="302" t="s">
        <v>2751</v>
      </c>
      <c r="O16" s="302">
        <v>1</v>
      </c>
      <c r="P16" s="302">
        <v>1</v>
      </c>
      <c r="Q16" s="302">
        <v>1</v>
      </c>
      <c r="W16" s="302" t="s">
        <v>2752</v>
      </c>
    </row>
    <row r="17" spans="1:23" x14ac:dyDescent="0.2">
      <c r="A17" s="302" t="s">
        <v>857</v>
      </c>
      <c r="B17" s="302" t="s">
        <v>867</v>
      </c>
      <c r="C17" s="302" t="s">
        <v>2773</v>
      </c>
      <c r="D17" s="302" t="s">
        <v>2748</v>
      </c>
      <c r="E17" s="593">
        <v>204.87</v>
      </c>
      <c r="F17" s="593">
        <f t="shared" si="0"/>
        <v>922</v>
      </c>
      <c r="G17" s="594">
        <v>44562</v>
      </c>
      <c r="H17" s="595" t="s">
        <v>708</v>
      </c>
      <c r="I17" s="595" t="s">
        <v>2749</v>
      </c>
      <c r="J17" s="595"/>
      <c r="L17" s="302" t="s">
        <v>1218</v>
      </c>
      <c r="M17" s="302" t="s">
        <v>2750</v>
      </c>
      <c r="N17" s="302" t="s">
        <v>2751</v>
      </c>
      <c r="O17" s="302">
        <v>1</v>
      </c>
      <c r="P17" s="302">
        <v>1</v>
      </c>
      <c r="Q17" s="302">
        <v>1</v>
      </c>
      <c r="W17" s="302" t="s">
        <v>2752</v>
      </c>
    </row>
    <row r="18" spans="1:23" x14ac:dyDescent="0.2">
      <c r="A18" s="302" t="s">
        <v>2774</v>
      </c>
      <c r="B18" s="302" t="s">
        <v>2775</v>
      </c>
      <c r="C18" s="302" t="s">
        <v>2776</v>
      </c>
      <c r="D18" s="302" t="s">
        <v>2748</v>
      </c>
      <c r="E18" s="593">
        <v>18.899999999999999</v>
      </c>
      <c r="F18" s="593">
        <f t="shared" si="0"/>
        <v>85</v>
      </c>
      <c r="G18" s="594">
        <v>44562</v>
      </c>
      <c r="H18" s="595" t="s">
        <v>708</v>
      </c>
      <c r="I18" s="595" t="s">
        <v>2749</v>
      </c>
      <c r="J18" s="595"/>
      <c r="L18" s="302" t="s">
        <v>1218</v>
      </c>
      <c r="M18" s="302" t="s">
        <v>2750</v>
      </c>
      <c r="N18" s="302" t="s">
        <v>2751</v>
      </c>
      <c r="O18" s="302">
        <v>1</v>
      </c>
      <c r="P18" s="302">
        <v>1</v>
      </c>
      <c r="Q18" s="302">
        <v>1</v>
      </c>
      <c r="W18" s="302" t="s">
        <v>2752</v>
      </c>
    </row>
    <row r="19" spans="1:23" x14ac:dyDescent="0.2">
      <c r="A19" s="302" t="s">
        <v>2777</v>
      </c>
      <c r="B19" s="302" t="s">
        <v>2778</v>
      </c>
      <c r="C19" s="302" t="s">
        <v>2779</v>
      </c>
      <c r="D19" s="302" t="s">
        <v>2748</v>
      </c>
      <c r="E19" s="593">
        <v>47.28</v>
      </c>
      <c r="F19" s="593">
        <f t="shared" si="0"/>
        <v>213</v>
      </c>
      <c r="G19" s="594">
        <v>44562</v>
      </c>
      <c r="H19" s="595" t="s">
        <v>708</v>
      </c>
      <c r="I19" s="595" t="s">
        <v>2749</v>
      </c>
      <c r="J19" s="595"/>
      <c r="L19" s="302" t="s">
        <v>1218</v>
      </c>
      <c r="M19" s="302" t="s">
        <v>2750</v>
      </c>
      <c r="N19" s="302" t="s">
        <v>2751</v>
      </c>
      <c r="O19" s="302">
        <v>1</v>
      </c>
      <c r="P19" s="302">
        <v>1</v>
      </c>
      <c r="Q19" s="302">
        <v>1</v>
      </c>
      <c r="W19" s="302" t="s">
        <v>2752</v>
      </c>
    </row>
    <row r="20" spans="1:23" x14ac:dyDescent="0.2">
      <c r="A20" s="302" t="s">
        <v>1364</v>
      </c>
      <c r="B20" s="302" t="s">
        <v>2780</v>
      </c>
      <c r="C20" s="302" t="s">
        <v>2781</v>
      </c>
      <c r="D20" s="302" t="s">
        <v>2748</v>
      </c>
      <c r="E20" s="593">
        <v>6.3</v>
      </c>
      <c r="F20" s="593">
        <f t="shared" si="0"/>
        <v>28</v>
      </c>
      <c r="G20" s="594">
        <v>44562</v>
      </c>
      <c r="H20" s="595" t="s">
        <v>708</v>
      </c>
      <c r="I20" s="595" t="s">
        <v>2749</v>
      </c>
      <c r="J20" s="595"/>
      <c r="L20" s="302" t="s">
        <v>1218</v>
      </c>
      <c r="M20" s="302" t="s">
        <v>2750</v>
      </c>
      <c r="N20" s="302" t="s">
        <v>2751</v>
      </c>
      <c r="O20" s="302">
        <v>1</v>
      </c>
      <c r="P20" s="302">
        <v>1</v>
      </c>
      <c r="Q20" s="302">
        <v>1</v>
      </c>
      <c r="W20" s="302" t="s">
        <v>2752</v>
      </c>
    </row>
  </sheetData>
  <autoFilter ref="A2:W20" xr:uid="{00000000-0009-0000-0000-000003000000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Menu Główne</vt:lpstr>
      <vt:lpstr>Cennik SAP</vt:lpstr>
      <vt:lpstr>Cennik Titanus - pozostałe</vt:lpstr>
      <vt:lpstr>Dodatkowa gwarancja</vt:lpstr>
      <vt:lpstr>Uwagi Ogólne</vt:lpstr>
      <vt:lpstr>Fire EN 54</vt:lpstr>
      <vt:lpstr>Warranty Extension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Bednarz Jakub (BT-FIR/MKR-SEP)</cp:lastModifiedBy>
  <cp:lastPrinted>2015-10-02T07:06:20Z</cp:lastPrinted>
  <dcterms:created xsi:type="dcterms:W3CDTF">2015-10-02T06:39:04Z</dcterms:created>
  <dcterms:modified xsi:type="dcterms:W3CDTF">2022-05-31T09:25:50Z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