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en_skoroszyt"/>
  <mc:AlternateContent xmlns:mc="http://schemas.openxmlformats.org/markup-compatibility/2006">
    <mc:Choice Requires="x15">
      <x15ac:absPath xmlns:x15ac="http://schemas.microsoft.com/office/spreadsheetml/2010/11/ac" url="C:\Cenniki\2023\"/>
    </mc:Choice>
  </mc:AlternateContent>
  <xr:revisionPtr revIDLastSave="0" documentId="13_ncr:1_{541DC22F-1754-4223-A32A-36FAFA202E17}" xr6:coauthVersionLast="47" xr6:coauthVersionMax="47" xr10:uidLastSave="{00000000-0000-0000-0000-000000000000}"/>
  <workbookProtection workbookAlgorithmName="SHA-512" workbookHashValue="od0foANv4L2u/16bq0UTRDzPZt2b9HvdJaTxHiAoXlu55Jpm2gjUIaH574/ni8V49U3BBYGKbVeFxJi3b7z1zQ==" workbookSaltValue="P0UY7Sq5Ow8eOEqTPq9V3g==" workbookSpinCount="100000" lockStructure="1"/>
  <bookViews>
    <workbookView xWindow="-120" yWindow="-120" windowWidth="29040" windowHeight="15840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  <sheet name="Fire EN 54" sheetId="8" state="hidden" r:id="rId6"/>
    <sheet name="Warranty Extension" sheetId="9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5" hidden="1">'Fire EN 54'!$A$2:$U$485</definedName>
    <definedName name="_xlnm._FilterDatabase" localSheetId="6" hidden="1">'Warranty Extension'!$A$2:$W$20</definedName>
    <definedName name="ACC" localSheetId="5">'[1]EU prices'!#REF!</definedName>
    <definedName name="ACC" localSheetId="6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5">'[3]Video Systems 60Hz'!#REF!</definedName>
    <definedName name="ASA">'[3]Video Systems 60Hz'!#REF!</definedName>
    <definedName name="asdASDad" localSheetId="5">#REF!</definedName>
    <definedName name="asdASDad">#REF!</definedName>
    <definedName name="asdölfasdfklö" localSheetId="5" hidden="1">1/EUReXToBEF</definedName>
    <definedName name="asdölfasdfklö" localSheetId="6" hidden="1">1/EUReXToBEF</definedName>
    <definedName name="asdölfasdfklö" hidden="1">1/EUReXToBEF</definedName>
    <definedName name="asdolfasdfklo1" hidden="1">1/EUReXToBEF</definedName>
    <definedName name="ATSeXToEUR" localSheetId="5" hidden="1">1/EUReXToATS</definedName>
    <definedName name="ATSeXToEUR" localSheetId="6" hidden="1">1/EUReXToATS</definedName>
    <definedName name="ATSeXToEUR" hidden="1">1/EUReXToATS</definedName>
    <definedName name="BEFeXToEUR" localSheetId="5" hidden="1">1/EUReXToBEF</definedName>
    <definedName name="BEFeXToEUR" localSheetId="6" hidden="1">1/EUReXToBEF</definedName>
    <definedName name="BEFeXToEUR" hidden="1">1/EUReXToBEF</definedName>
    <definedName name="BU_Pl">[4]References!$F$3:$F$21</definedName>
    <definedName name="CameraEnclosuresMounts" localSheetId="5">'[3]Video Systems'!#REF!</definedName>
    <definedName name="CameraEnclosuresMounts">'[3]Video Systems'!#REF!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2" localSheetId="5">#REF!</definedName>
    <definedName name="DATA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EMeXToEUR" localSheetId="5" hidden="1">1/EUReXToDEM</definedName>
    <definedName name="DEMeXToEUR" localSheetId="6" hidden="1">1/EUReXToDEM</definedName>
    <definedName name="DEMeXToEUR" hidden="1">1/EUReXToDEM</definedName>
    <definedName name="DigitalRecordingStorage" localSheetId="5">'[3]Video Systems'!#REF!</definedName>
    <definedName name="DigitalRecordingStorage">'[3]Video Systems'!#REF!</definedName>
    <definedName name="Emmer_Type_Number" localSheetId="5">#REF!</definedName>
    <definedName name="Emmer_Type_Number" localSheetId="6">#REF!</definedName>
    <definedName name="Emmer_Type_Number">#REF!</definedName>
    <definedName name="EncodersDecoders" localSheetId="5">'[3]Video Systems'!#REF!</definedName>
    <definedName name="EncodersDecoders">'[3]Video Systems'!#REF!</definedName>
    <definedName name="ESPeXToEUR" localSheetId="5" hidden="1">1/EUReXToESP</definedName>
    <definedName name="ESPeXToEUR" localSheetId="6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5" hidden="1">1/EUReXToFIM</definedName>
    <definedName name="FIMeXToEUR" localSheetId="6" hidden="1">1/EUReXToFIM</definedName>
    <definedName name="FIMeXToEUR" hidden="1">1/EUReXToFIM</definedName>
    <definedName name="FixedCameras" localSheetId="5">'[3]Video Systems'!#REF!</definedName>
    <definedName name="FixedCameras">'[3]Video Systems'!#REF!</definedName>
    <definedName name="FixedCameras60Hz" localSheetId="5">'[3]Video Systems 60Hz'!#REF!</definedName>
    <definedName name="FixedCameras60Hz">'[3]Video Systems 60Hz'!#REF!</definedName>
    <definedName name="FRFeXToEUR" localSheetId="5" hidden="1">1/EUReXToFRF</definedName>
    <definedName name="FRFeXToEUR" localSheetId="6" hidden="1">1/EUReXToFRF</definedName>
    <definedName name="FRFeXToEUR" hidden="1">1/EUReXToFRF</definedName>
    <definedName name="IEPeXToEUR" localSheetId="5" hidden="1">1/EUReXToIEP</definedName>
    <definedName name="IEPeXToEUR" localSheetId="6" hidden="1">1/EUReXToIEP</definedName>
    <definedName name="IEPeXToEUR" hidden="1">1/EUReXToIEP</definedName>
    <definedName name="Illumination" localSheetId="5">'[3]Video Systems'!#REF!</definedName>
    <definedName name="Illumination">'[3]Video Systems'!#REF!</definedName>
    <definedName name="ITLeXToEUR" localSheetId="5" hidden="1">1/EUReXToITL</definedName>
    <definedName name="ITLeXToEUR" localSheetId="6" hidden="1">1/EUReXToITL</definedName>
    <definedName name="ITLeXToEUR" hidden="1">1/EUReXToITL</definedName>
    <definedName name="Lenses" localSheetId="5">'[3]Video Systems'!#REF!</definedName>
    <definedName name="Lenses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5">'[3]Video Systems 60Hz'!#REF!</definedName>
    <definedName name="LicensePlateCameras60Hz">'[3]Video Systems 60Hz'!#REF!</definedName>
    <definedName name="LUFeXToEUR" localSheetId="5" hidden="1">1/EUReXToLUF</definedName>
    <definedName name="LUFeXToEUR" localSheetId="6" hidden="1">1/EUReXToLUF</definedName>
    <definedName name="LUFeXToEUR" hidden="1">1/EUReXToLUF</definedName>
    <definedName name="ManagementSystems" localSheetId="5">'[3]Video Systems'!#REF!</definedName>
    <definedName name="ManagementSystems">'[3]Video Systems'!#REF!</definedName>
    <definedName name="MiniDomeCameras" localSheetId="5">'[3]Video Systems'!#REF!</definedName>
    <definedName name="MiniDomeCameras">'[3]Video Systems'!#REF!</definedName>
    <definedName name="MiniDomeCameras60Hz" localSheetId="5">'[3]Video Systems 60Hz'!#REF!</definedName>
    <definedName name="MiniDomeCameras60Hz">'[3]Video Systems 60Hz'!#REF!</definedName>
    <definedName name="Monitors" localSheetId="5">'[3]Video Systems'!#REF!</definedName>
    <definedName name="Monitors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5" hidden="1">1/EUReXToNLG</definedName>
    <definedName name="NLGeXToEUR" localSheetId="6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5">#REF!</definedName>
    <definedName name="Pc" localSheetId="6">#REF!</definedName>
    <definedName name="Pc">#REF!</definedName>
    <definedName name="PFemale">[2]Messages!$A$2:$A$14</definedName>
    <definedName name="PMale">[2]Messages!$B$2:$B$14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5" hidden="1">1/EUReXToPTE</definedName>
    <definedName name="PTEeXToEUR" localSheetId="6" hidden="1">1/EUReXToPTE</definedName>
    <definedName name="PTEeXToEUR" hidden="1">1/EUReXToPTE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5">#REF!</definedName>
    <definedName name="SAPCrosstab1">#REF!</definedName>
    <definedName name="sdasdfdsa" localSheetId="5" hidden="1">1/EUReXToDEM</definedName>
    <definedName name="sdasdfdsa" localSheetId="6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5">'[3]Video Systems'!#REF!</definedName>
    <definedName name="SwitchingControl">'[3]Video Systems'!#REF!</definedName>
    <definedName name="SwitchingControl60Hz" localSheetId="5">'[3]Video Systems 60Hz'!#REF!</definedName>
    <definedName name="SwitchingControl60Hz">'[3]Video Systems 60Hz'!#REF!</definedName>
    <definedName name="TEST0" localSheetId="5">#REF!</definedName>
    <definedName name="TEST0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uplift">'[5]Basic Data'!$H$2:$H$7</definedName>
    <definedName name="VideoTransmissionSystems" localSheetId="5">'[3]Video Systems'!#REF!</definedName>
    <definedName name="VideoTransmissionSystems">'[3]Video Systems'!#REF!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5" hidden="1">{#N/A,#N/A,TRUE,"A"}</definedName>
    <definedName name="wrn.EAN2." localSheetId="6" hidden="1">{#N/A,#N/A,TRUE,"A"}</definedName>
    <definedName name="wrn.EAN2." hidden="1">{#N/A,#N/A,TRUE,"A"}</definedName>
    <definedName name="wrn.EAN3" localSheetId="5" hidden="1">{#N/A,#N/A,TRUE,"A"}</definedName>
    <definedName name="wrn.EAN3" localSheetId="6" hidden="1">{#N/A,#N/A,TRUE,"A"}</definedName>
    <definedName name="wrn.EAN3" hidden="1">{#N/A,#N/A,TRUE,"A"}</definedName>
  </definedNames>
  <calcPr calcId="191029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7" l="1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6" i="7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J475" i="8"/>
  <c r="J476" i="8"/>
  <c r="J477" i="8"/>
  <c r="J478" i="8"/>
  <c r="J479" i="8"/>
  <c r="J480" i="8"/>
  <c r="J481" i="8"/>
  <c r="J474" i="8"/>
  <c r="J470" i="8"/>
  <c r="J471" i="8"/>
  <c r="J472" i="8"/>
  <c r="J469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55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39" i="8"/>
  <c r="J435" i="8"/>
  <c r="J436" i="8"/>
  <c r="J437" i="8"/>
  <c r="J434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10" i="8"/>
  <c r="J398" i="8"/>
  <c r="J399" i="8"/>
  <c r="J400" i="8"/>
  <c r="J401" i="8"/>
  <c r="J402" i="8"/>
  <c r="J403" i="8"/>
  <c r="J404" i="8"/>
  <c r="J405" i="8"/>
  <c r="J406" i="8"/>
  <c r="J407" i="8"/>
  <c r="J408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83" i="8"/>
  <c r="J376" i="8"/>
  <c r="J377" i="8"/>
  <c r="J378" i="8"/>
  <c r="J379" i="8"/>
  <c r="J380" i="8"/>
  <c r="J381" i="8"/>
  <c r="J375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50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33" i="8"/>
  <c r="J330" i="8"/>
  <c r="J331" i="8"/>
  <c r="J329" i="8"/>
  <c r="J317" i="8"/>
  <c r="J318" i="8"/>
  <c r="J319" i="8"/>
  <c r="J320" i="8"/>
  <c r="J321" i="8"/>
  <c r="J322" i="8"/>
  <c r="J323" i="8"/>
  <c r="J324" i="8"/>
  <c r="J325" i="8"/>
  <c r="J326" i="8"/>
  <c r="J327" i="8"/>
  <c r="J31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296" i="8"/>
  <c r="J293" i="8"/>
  <c r="J294" i="8"/>
  <c r="J292" i="8"/>
  <c r="J285" i="8"/>
  <c r="J286" i="8"/>
  <c r="J287" i="8"/>
  <c r="J288" i="8"/>
  <c r="J289" i="8"/>
  <c r="J290" i="8"/>
  <c r="J284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67" i="8"/>
  <c r="J258" i="8"/>
  <c r="J259" i="8"/>
  <c r="J260" i="8"/>
  <c r="J261" i="8"/>
  <c r="J262" i="8"/>
  <c r="J263" i="8"/>
  <c r="J264" i="8"/>
  <c r="J265" i="8"/>
  <c r="J257" i="8"/>
  <c r="J245" i="8"/>
  <c r="J246" i="8"/>
  <c r="J247" i="8"/>
  <c r="J248" i="8"/>
  <c r="J249" i="8"/>
  <c r="J250" i="8"/>
  <c r="J251" i="8"/>
  <c r="J252" i="8"/>
  <c r="J253" i="8"/>
  <c r="J254" i="8"/>
  <c r="J255" i="8"/>
  <c r="J244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21" i="8"/>
  <c r="J214" i="8"/>
  <c r="J215" i="8"/>
  <c r="J216" i="8"/>
  <c r="J217" i="8"/>
  <c r="J218" i="8"/>
  <c r="J219" i="8"/>
  <c r="J21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193" i="8"/>
  <c r="J181" i="8"/>
  <c r="J182" i="8"/>
  <c r="J183" i="8"/>
  <c r="J184" i="8"/>
  <c r="J185" i="8"/>
  <c r="J186" i="8"/>
  <c r="J187" i="8"/>
  <c r="J188" i="8"/>
  <c r="J189" i="8"/>
  <c r="J190" i="8"/>
  <c r="J180" i="8"/>
  <c r="J178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64" i="8"/>
  <c r="J158" i="8"/>
  <c r="J159" i="8"/>
  <c r="J160" i="8"/>
  <c r="J161" i="8"/>
  <c r="J162" i="8"/>
  <c r="J157" i="8"/>
  <c r="J146" i="8"/>
  <c r="J147" i="8"/>
  <c r="J148" i="8"/>
  <c r="J149" i="8"/>
  <c r="J150" i="8"/>
  <c r="J151" i="8"/>
  <c r="J152" i="8"/>
  <c r="J153" i="8"/>
  <c r="J154" i="8"/>
  <c r="J155" i="8"/>
  <c r="J145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29" i="8"/>
  <c r="J128" i="8"/>
  <c r="J127" i="8"/>
  <c r="J126" i="8"/>
  <c r="J118" i="8"/>
  <c r="J119" i="8"/>
  <c r="J120" i="8"/>
  <c r="J121" i="8"/>
  <c r="J122" i="8"/>
  <c r="J123" i="8"/>
  <c r="J124" i="8"/>
  <c r="J117" i="8"/>
  <c r="J114" i="8"/>
  <c r="J113" i="8"/>
  <c r="J112" i="8"/>
  <c r="J111" i="8"/>
  <c r="J110" i="8"/>
  <c r="J109" i="8"/>
  <c r="J108" i="8"/>
  <c r="J107" i="8"/>
  <c r="J103" i="8"/>
  <c r="J104" i="8"/>
  <c r="J105" i="8"/>
  <c r="J102" i="8"/>
  <c r="J95" i="8"/>
  <c r="J96" i="8"/>
  <c r="J97" i="8"/>
  <c r="J98" i="8"/>
  <c r="J99" i="8"/>
  <c r="J94" i="8"/>
  <c r="J87" i="8"/>
  <c r="J88" i="8"/>
  <c r="J89" i="8"/>
  <c r="J90" i="8"/>
  <c r="J91" i="8"/>
  <c r="J92" i="8"/>
  <c r="J86" i="8"/>
  <c r="J84" i="8"/>
  <c r="J83" i="8"/>
  <c r="J81" i="8"/>
  <c r="J80" i="8"/>
  <c r="J79" i="8"/>
  <c r="J78" i="8"/>
  <c r="J77" i="8"/>
  <c r="J76" i="8"/>
  <c r="J74" i="8"/>
  <c r="J72" i="8"/>
  <c r="J71" i="8"/>
  <c r="J66" i="8"/>
  <c r="J67" i="8"/>
  <c r="J68" i="8"/>
  <c r="J69" i="8"/>
  <c r="J65" i="8"/>
  <c r="J61" i="8"/>
  <c r="J62" i="8"/>
  <c r="J63" i="8"/>
  <c r="J60" i="8"/>
  <c r="J53" i="8"/>
  <c r="J54" i="8"/>
  <c r="J55" i="8"/>
  <c r="J56" i="8"/>
  <c r="J57" i="8"/>
  <c r="J58" i="8"/>
  <c r="J52" i="8"/>
  <c r="J43" i="8"/>
  <c r="J44" i="8"/>
  <c r="J45" i="8"/>
  <c r="J46" i="8"/>
  <c r="J47" i="8"/>
  <c r="J48" i="8"/>
  <c r="J49" i="8"/>
  <c r="J50" i="8"/>
  <c r="J42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24" i="8"/>
  <c r="J22" i="8"/>
  <c r="J21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5" i="8"/>
  <c r="E15" i="5" l="1"/>
  <c r="K150" i="1" s="1"/>
  <c r="E14" i="5"/>
  <c r="K54" i="1" s="1"/>
  <c r="E13" i="5"/>
  <c r="E12" i="5"/>
  <c r="E11" i="5"/>
  <c r="E10" i="5"/>
  <c r="E9" i="5"/>
  <c r="E8" i="5"/>
  <c r="E7" i="5"/>
  <c r="K70" i="1" s="1"/>
  <c r="E6" i="5"/>
  <c r="E14" i="1"/>
  <c r="E243" i="1"/>
  <c r="E242" i="1"/>
  <c r="E240" i="1"/>
  <c r="E239" i="1"/>
  <c r="E238" i="1"/>
  <c r="E234" i="1"/>
  <c r="E241" i="1"/>
  <c r="E237" i="1"/>
  <c r="E236" i="1"/>
  <c r="E235" i="1"/>
  <c r="E233" i="1"/>
  <c r="E232" i="1"/>
  <c r="E231" i="1"/>
  <c r="E206" i="1"/>
  <c r="E227" i="1"/>
  <c r="E229" i="1"/>
  <c r="E224" i="1"/>
  <c r="E223" i="1"/>
  <c r="E226" i="1"/>
  <c r="E225" i="1"/>
  <c r="E208" i="1"/>
  <c r="E207" i="1"/>
  <c r="E205" i="1"/>
  <c r="E204" i="1"/>
  <c r="E203" i="1"/>
  <c r="E202" i="1"/>
  <c r="E201" i="1"/>
  <c r="E221" i="1"/>
  <c r="E220" i="1"/>
  <c r="E219" i="1"/>
  <c r="E218" i="1"/>
  <c r="E217" i="1"/>
  <c r="E216" i="1"/>
  <c r="E215" i="1"/>
  <c r="E214" i="1"/>
  <c r="E212" i="1"/>
  <c r="E213" i="1"/>
  <c r="E211" i="1"/>
  <c r="E210" i="1"/>
  <c r="E199" i="1"/>
  <c r="E198" i="1"/>
  <c r="E195" i="1"/>
  <c r="E194" i="1"/>
  <c r="E193" i="1"/>
  <c r="E192" i="1"/>
  <c r="E191" i="1"/>
  <c r="E185" i="1"/>
  <c r="E184" i="1"/>
  <c r="E183" i="1"/>
  <c r="E182" i="1"/>
  <c r="E181" i="1"/>
  <c r="E180" i="1"/>
  <c r="E187" i="1"/>
  <c r="E186" i="1"/>
  <c r="E179" i="1"/>
  <c r="E178" i="1"/>
  <c r="E177" i="1"/>
  <c r="E176" i="1"/>
  <c r="E189" i="1"/>
  <c r="E188" i="1"/>
  <c r="E190" i="1"/>
  <c r="E174" i="1"/>
  <c r="E173" i="1"/>
  <c r="E172" i="1"/>
  <c r="E171" i="1"/>
  <c r="E165" i="1"/>
  <c r="E164" i="1"/>
  <c r="E333" i="1"/>
  <c r="E332" i="1"/>
  <c r="E170" i="1"/>
  <c r="E169" i="1"/>
  <c r="E168" i="1"/>
  <c r="E167" i="1"/>
  <c r="E163" i="1"/>
  <c r="E162" i="1"/>
  <c r="E134" i="1"/>
  <c r="E133" i="1"/>
  <c r="E132" i="1"/>
  <c r="E84" i="1"/>
  <c r="E83" i="1"/>
  <c r="E82" i="1"/>
  <c r="E81" i="1"/>
  <c r="E80" i="1"/>
  <c r="E79" i="1"/>
  <c r="E78" i="1"/>
  <c r="E130" i="1"/>
  <c r="E129" i="1"/>
  <c r="E128" i="1"/>
  <c r="E127" i="1"/>
  <c r="E126" i="1"/>
  <c r="E125" i="1"/>
  <c r="E124" i="1"/>
  <c r="E122" i="1"/>
  <c r="E12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4" i="1"/>
  <c r="E273" i="1"/>
  <c r="E272" i="1"/>
  <c r="E271" i="1"/>
  <c r="E270" i="1"/>
  <c r="E269" i="1"/>
  <c r="E268" i="1"/>
  <c r="E266" i="1"/>
  <c r="E265" i="1"/>
  <c r="E264" i="1"/>
  <c r="E277" i="1"/>
  <c r="E276" i="1"/>
  <c r="E275" i="1"/>
  <c r="E263" i="1"/>
  <c r="E262" i="1"/>
  <c r="E261" i="1"/>
  <c r="E260" i="1"/>
  <c r="E259" i="1"/>
  <c r="E256" i="1"/>
  <c r="E255" i="1"/>
  <c r="E258" i="1"/>
  <c r="E257" i="1"/>
  <c r="E254" i="1"/>
  <c r="E253" i="1"/>
  <c r="E252" i="1"/>
  <c r="E251" i="1"/>
  <c r="E159" i="1"/>
  <c r="E158" i="1"/>
  <c r="E157" i="1"/>
  <c r="E156" i="1"/>
  <c r="E155" i="1"/>
  <c r="E154" i="1"/>
  <c r="E153" i="1"/>
  <c r="E152" i="1"/>
  <c r="E150" i="1"/>
  <c r="E148" i="1"/>
  <c r="E146" i="1"/>
  <c r="E145" i="1"/>
  <c r="E144" i="1"/>
  <c r="E143" i="1"/>
  <c r="E142" i="1"/>
  <c r="E141" i="1"/>
  <c r="E140" i="1"/>
  <c r="E139" i="1"/>
  <c r="E138" i="1"/>
  <c r="E137" i="1"/>
  <c r="E136" i="1"/>
  <c r="E329" i="1"/>
  <c r="E328" i="1"/>
  <c r="E327" i="1"/>
  <c r="E326" i="1"/>
  <c r="E325" i="1"/>
  <c r="E324" i="1"/>
  <c r="E323" i="1"/>
  <c r="E322" i="1"/>
  <c r="I142" i="8"/>
  <c r="I141" i="8"/>
  <c r="I140" i="8"/>
  <c r="E117" i="1" s="1"/>
  <c r="I139" i="8"/>
  <c r="E119" i="1" s="1"/>
  <c r="I138" i="8"/>
  <c r="E118" i="1" s="1"/>
  <c r="I137" i="8"/>
  <c r="E116" i="1" s="1"/>
  <c r="I136" i="8"/>
  <c r="E115" i="1" s="1"/>
  <c r="I135" i="8"/>
  <c r="E114" i="1" s="1"/>
  <c r="I134" i="8"/>
  <c r="E113" i="1" s="1"/>
  <c r="I133" i="8"/>
  <c r="E112" i="1" s="1"/>
  <c r="I132" i="8"/>
  <c r="E111" i="1" s="1"/>
  <c r="I131" i="8"/>
  <c r="E110" i="1" s="1"/>
  <c r="I130" i="8"/>
  <c r="E109" i="1" s="1"/>
  <c r="I129" i="8"/>
  <c r="E107" i="1" s="1"/>
  <c r="I128" i="8"/>
  <c r="E106" i="1" s="1"/>
  <c r="I127" i="8"/>
  <c r="E105" i="1" s="1"/>
  <c r="I126" i="8"/>
  <c r="E108" i="1" s="1"/>
  <c r="E102" i="1"/>
  <c r="E101" i="1"/>
  <c r="E100" i="1"/>
  <c r="E99" i="1"/>
  <c r="E98" i="1"/>
  <c r="E97" i="1"/>
  <c r="E96" i="1"/>
  <c r="E103" i="1"/>
  <c r="E89" i="1"/>
  <c r="E86" i="1"/>
  <c r="E93" i="1"/>
  <c r="E91" i="1"/>
  <c r="E88" i="1"/>
  <c r="E92" i="1"/>
  <c r="E90" i="1"/>
  <c r="E87" i="1"/>
  <c r="E76" i="1"/>
  <c r="E75" i="1"/>
  <c r="E74" i="1"/>
  <c r="E73" i="1"/>
  <c r="E319" i="1"/>
  <c r="E318" i="1"/>
  <c r="E317" i="1"/>
  <c r="E316" i="1"/>
  <c r="E315" i="1"/>
  <c r="E314" i="1"/>
  <c r="E248" i="1"/>
  <c r="E247" i="1"/>
  <c r="E246" i="1"/>
  <c r="E63" i="1"/>
  <c r="E9" i="1"/>
  <c r="E8" i="1"/>
  <c r="E7" i="1"/>
  <c r="E6" i="1"/>
  <c r="E70" i="1"/>
  <c r="E61" i="1"/>
  <c r="E60" i="1"/>
  <c r="E59" i="1"/>
  <c r="E57" i="1"/>
  <c r="E56" i="1"/>
  <c r="E55" i="1"/>
  <c r="E54" i="1"/>
  <c r="H51" i="8"/>
  <c r="E68" i="1"/>
  <c r="E67" i="1"/>
  <c r="E66" i="1"/>
  <c r="E52" i="1"/>
  <c r="E51" i="1"/>
  <c r="E50" i="1"/>
  <c r="E49" i="1"/>
  <c r="E48" i="1"/>
  <c r="H41" i="8"/>
  <c r="E46" i="1"/>
  <c r="E45" i="1"/>
  <c r="E44" i="1"/>
  <c r="E43" i="1"/>
  <c r="E42" i="1"/>
  <c r="E38" i="1"/>
  <c r="E41" i="1"/>
  <c r="E40" i="1"/>
  <c r="E39" i="1"/>
  <c r="E37" i="1"/>
  <c r="E36" i="1"/>
  <c r="E35" i="1"/>
  <c r="E34" i="1"/>
  <c r="E33" i="1"/>
  <c r="E32" i="1"/>
  <c r="H23" i="8"/>
  <c r="E13" i="1"/>
  <c r="E12" i="1"/>
  <c r="H20" i="8"/>
  <c r="E30" i="1"/>
  <c r="E29" i="1"/>
  <c r="E27" i="1"/>
  <c r="E26" i="1"/>
  <c r="E25" i="1"/>
  <c r="E24" i="1"/>
  <c r="E23" i="1"/>
  <c r="E22" i="1"/>
  <c r="E21" i="1"/>
  <c r="E20" i="1"/>
  <c r="E19" i="1"/>
  <c r="E18" i="1"/>
  <c r="E17" i="1"/>
  <c r="E16" i="1"/>
  <c r="K93" i="1"/>
  <c r="K22" i="1" l="1"/>
  <c r="K21" i="1"/>
  <c r="K20" i="1"/>
  <c r="K27" i="1"/>
  <c r="K19" i="1"/>
  <c r="K26" i="1"/>
  <c r="K18" i="1"/>
  <c r="K25" i="1"/>
  <c r="K17" i="1"/>
  <c r="K24" i="1"/>
  <c r="K16" i="1"/>
  <c r="K23" i="1"/>
  <c r="K73" i="1"/>
  <c r="K76" i="1"/>
  <c r="K75" i="1"/>
  <c r="K74" i="1"/>
  <c r="K12" i="1"/>
  <c r="K13" i="1"/>
  <c r="K316" i="1"/>
  <c r="K315" i="1"/>
  <c r="K314" i="1"/>
  <c r="K323" i="1"/>
  <c r="K90" i="1"/>
  <c r="K322" i="1"/>
  <c r="K91" i="1"/>
  <c r="K329" i="1"/>
  <c r="K92" i="1"/>
  <c r="K328" i="1"/>
  <c r="K86" i="1"/>
  <c r="K327" i="1"/>
  <c r="K79" i="1"/>
  <c r="K326" i="1"/>
  <c r="K87" i="1"/>
  <c r="K325" i="1"/>
  <c r="K88" i="1"/>
  <c r="K324" i="1"/>
  <c r="K89" i="1"/>
  <c r="K333" i="1"/>
  <c r="K193" i="1"/>
  <c r="K183" i="1"/>
  <c r="K170" i="1"/>
  <c r="K332" i="1"/>
  <c r="K190" i="1"/>
  <c r="K182" i="1"/>
  <c r="K169" i="1"/>
  <c r="K189" i="1"/>
  <c r="K181" i="1"/>
  <c r="K168" i="1"/>
  <c r="K188" i="1"/>
  <c r="K180" i="1"/>
  <c r="K167" i="1"/>
  <c r="K187" i="1"/>
  <c r="K179" i="1"/>
  <c r="K229" i="1"/>
  <c r="K186" i="1"/>
  <c r="K178" i="1"/>
  <c r="K195" i="1"/>
  <c r="K185" i="1"/>
  <c r="K177" i="1"/>
  <c r="K194" i="1"/>
  <c r="K184" i="1"/>
  <c r="K176" i="1"/>
  <c r="E147" i="1"/>
</calcChain>
</file>

<file path=xl/sharedStrings.xml><?xml version="1.0" encoding="utf-8"?>
<sst xmlns="http://schemas.openxmlformats.org/spreadsheetml/2006/main" count="7653" uniqueCount="2726">
  <si>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</si>
  <si>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</si>
  <si>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</si>
  <si>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</si>
  <si>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</si>
  <si>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</si>
  <si>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</si>
  <si>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</si>
  <si>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</si>
  <si>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</si>
  <si>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</si>
  <si>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</si>
  <si>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</si>
  <si>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</si>
  <si>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</si>
  <si>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</si>
  <si>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</si>
  <si>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</si>
  <si>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</si>
  <si>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</si>
  <si>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</si>
  <si>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</si>
  <si>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</si>
  <si>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</si>
  <si>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</si>
  <si>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</si>
  <si>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</si>
  <si>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</si>
  <si>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</si>
  <si>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</si>
  <si>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</si>
  <si>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</si>
  <si>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</si>
  <si>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</si>
  <si>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</si>
  <si>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</si>
  <si>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</si>
  <si>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</si>
  <si>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</si>
  <si>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</si>
  <si>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</si>
  <si>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</si>
  <si>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</si>
  <si>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</si>
  <si>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</si>
  <si>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</si>
  <si>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</si>
  <si>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</si>
  <si>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</si>
  <si>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</si>
  <si>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</si>
  <si>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</si>
  <si>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</si>
  <si>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</si>
  <si>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</si>
  <si>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</si>
  <si>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</si>
  <si>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</si>
  <si>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</si>
  <si>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</si>
  <si>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</si>
  <si>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</si>
  <si>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</si>
  <si>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</si>
  <si>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</si>
  <si>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</si>
  <si>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</si>
  <si>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</si>
  <si>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</si>
  <si>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</si>
  <si>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</si>
  <si>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</si>
  <si>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</si>
  <si>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</si>
  <si>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</si>
  <si>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</si>
  <si>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</si>
  <si>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</si>
  <si>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</si>
  <si>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</si>
  <si>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</si>
  <si>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</si>
  <si>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</si>
  <si>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</si>
  <si>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</si>
  <si>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</si>
  <si>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</si>
  <si>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</si>
  <si>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</si>
  <si>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</si>
  <si>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</si>
  <si>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</si>
  <si>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</si>
  <si>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</si>
  <si>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</si>
  <si>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</si>
  <si>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</si>
  <si>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</si>
  <si>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</si>
  <si>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</si>
  <si>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</si>
  <si>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</si>
  <si>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</si>
  <si>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</si>
  <si>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</si>
  <si>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</si>
  <si>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</si>
  <si>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</si>
  <si>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</si>
  <si>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</si>
  <si>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</si>
  <si>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</si>
  <si>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</si>
  <si>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</si>
  <si>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</si>
  <si>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</si>
  <si>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</si>
  <si>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</si>
  <si>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</si>
  <si>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</si>
  <si>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4.998.137.295</t>
  </si>
  <si>
    <t>THP 2020 A</t>
  </si>
  <si>
    <t>Drukarka termiczna centrali</t>
  </si>
  <si>
    <t>F.01U.500.372</t>
  </si>
  <si>
    <t>CPR 0001 A</t>
  </si>
  <si>
    <t>Kabel do drukarki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</si>
  <si>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</si>
  <si>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</si>
  <si>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</si>
  <si>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</si>
  <si>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</si>
  <si>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</si>
  <si>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</si>
  <si>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</si>
  <si>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</si>
  <si>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</si>
  <si>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</si>
  <si>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</si>
  <si>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</si>
  <si>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</si>
  <si>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</si>
  <si>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</si>
  <si>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</si>
  <si>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</si>
  <si>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</si>
  <si>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</si>
  <si>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</si>
  <si>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</si>
  <si>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</si>
  <si>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</si>
  <si>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</si>
  <si>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</si>
  <si>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</si>
  <si>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</si>
  <si>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</si>
  <si>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</si>
  <si>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</si>
  <si>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</si>
  <si>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</si>
  <si>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</si>
  <si>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</si>
  <si>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</si>
  <si>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</si>
  <si>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4.998.137.961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</si>
  <si>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</si>
  <si>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</si>
  <si>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</si>
  <si>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</si>
  <si>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</si>
  <si>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</si>
  <si>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</si>
  <si>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</si>
  <si>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</si>
  <si>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</si>
  <si>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</si>
  <si>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</si>
  <si>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</si>
  <si>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</si>
  <si>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</si>
  <si>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</si>
  <si>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</si>
  <si>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</si>
  <si>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</si>
  <si>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</si>
  <si>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</si>
  <si>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</si>
  <si>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</si>
  <si>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</si>
  <si>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</si>
  <si>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</si>
  <si>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</si>
  <si>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</si>
  <si>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</si>
  <si>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</si>
  <si>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</si>
  <si>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</si>
  <si>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</si>
  <si>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</si>
  <si>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</si>
  <si>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</si>
  <si>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</si>
  <si>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</si>
  <si>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</si>
  <si>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</si>
  <si>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</si>
  <si>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</si>
  <si>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</si>
  <si>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</si>
  <si>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</si>
  <si>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</si>
  <si>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</si>
  <si>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</si>
  <si>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</si>
  <si>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</si>
  <si>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</si>
  <si>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</si>
  <si>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</si>
  <si>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</si>
  <si>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</si>
  <si>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</si>
  <si>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</si>
  <si>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</si>
  <si>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</si>
  <si>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</si>
  <si>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</si>
  <si>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</si>
  <si>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</si>
  <si>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</si>
  <si>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</si>
  <si>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</si>
  <si>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</si>
  <si>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</si>
  <si>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</si>
  <si>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</si>
  <si>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</si>
  <si>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</si>
  <si>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</si>
  <si>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</si>
  <si>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</si>
  <si>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</si>
  <si>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</si>
  <si>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</si>
  <si>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</si>
  <si>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</si>
  <si>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</si>
  <si>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</si>
  <si>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</si>
  <si>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</si>
  <si>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</si>
  <si>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</si>
  <si>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</si>
  <si>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</si>
  <si>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</si>
  <si>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</si>
  <si>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</si>
  <si>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</si>
  <si>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</si>
  <si>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</si>
  <si>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</si>
  <si>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</si>
  <si>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</si>
  <si>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</si>
  <si>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IR3 – czujka płomienia</t>
  </si>
  <si>
    <t>F.01U.279.880</t>
  </si>
  <si>
    <t>Uchwyt montażowy ze stali nierdzewnej</t>
  </si>
  <si>
    <t>F.01U.279.881</t>
  </si>
  <si>
    <t>Przenośne urządzenie testowe dla czujek płomienia</t>
  </si>
  <si>
    <t>Czujki EX (iskrobezpieczne)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</si>
  <si>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</si>
  <si>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</si>
  <si>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</si>
  <si>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</si>
  <si>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</si>
  <si>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</si>
  <si>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</si>
  <si>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</si>
  <si>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</si>
  <si>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</si>
  <si>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</si>
  <si>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</si>
  <si>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</si>
  <si>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</si>
  <si>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</si>
  <si>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</si>
  <si>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</si>
  <si>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</si>
  <si>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</si>
  <si>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</si>
  <si>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</si>
  <si>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</si>
  <si>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</si>
  <si>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</si>
  <si>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</si>
  <si>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</si>
  <si>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</si>
  <si>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</si>
  <si>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</si>
  <si>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</si>
  <si>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</si>
  <si>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</si>
  <si>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</si>
  <si>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</si>
  <si>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</si>
  <si>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</si>
  <si>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</si>
  <si>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</si>
  <si>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</si>
  <si>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</si>
  <si>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</si>
  <si>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</si>
  <si>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</si>
  <si>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</si>
  <si>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</si>
  <si>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</si>
  <si>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</si>
  <si>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</si>
  <si>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</si>
  <si>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</si>
  <si>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</si>
  <si>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</si>
  <si>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</si>
  <si>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</si>
  <si>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</si>
  <si>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</si>
  <si>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</si>
  <si>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</si>
  <si>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</si>
  <si>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</si>
  <si>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</si>
  <si>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</si>
  <si>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</si>
  <si>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</si>
  <si>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</si>
  <si>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</si>
  <si>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</si>
  <si>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</si>
  <si>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</si>
  <si>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</si>
  <si>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</si>
  <si>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</si>
  <si>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</si>
  <si>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</si>
  <si>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</si>
  <si>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</si>
  <si>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</si>
  <si>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</si>
  <si>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</si>
  <si>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</si>
  <si>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</si>
  <si>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</si>
  <si>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</si>
  <si>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</si>
  <si>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</si>
  <si>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</si>
  <si>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</si>
  <si>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</si>
  <si>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</si>
  <si>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</si>
  <si>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</si>
  <si>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</si>
  <si>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</si>
  <si>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</si>
  <si>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</si>
  <si>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</si>
  <si>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</si>
  <si>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</si>
  <si>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</si>
  <si>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</si>
  <si>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</si>
  <si>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</si>
  <si>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</si>
  <si>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</si>
  <si>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</si>
  <si>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</si>
  <si>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</si>
  <si>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</si>
  <si>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</si>
  <si>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</si>
  <si>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</si>
  <si>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</si>
  <si>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</si>
  <si>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</si>
  <si>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</si>
  <si>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</si>
  <si>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</si>
  <si>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</si>
  <si>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</si>
  <si>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</si>
  <si>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</si>
  <si>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</si>
  <si>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</si>
  <si>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</si>
  <si>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</si>
  <si>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</si>
  <si>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</si>
  <si>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</si>
  <si>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</si>
  <si>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</si>
  <si>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</si>
  <si>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</si>
  <si>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</si>
  <si>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</si>
  <si>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</si>
  <si>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</si>
  <si>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</si>
  <si>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</si>
  <si>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</si>
  <si>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</si>
  <si>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</si>
  <si>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</si>
  <si>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</si>
  <si>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</si>
  <si>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</si>
  <si>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</si>
  <si>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</si>
  <si>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</si>
  <si>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</si>
  <si>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</si>
  <si>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</si>
  <si>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</si>
  <si>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</si>
  <si>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</si>
  <si>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</si>
  <si>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</si>
  <si>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</si>
  <si>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</si>
  <si>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</si>
  <si>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</si>
  <si>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</si>
  <si>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</si>
  <si>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</si>
  <si>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</si>
  <si>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</si>
  <si>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</si>
  <si>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</si>
  <si>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</si>
  <si>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</si>
  <si>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</si>
  <si>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</si>
  <si>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</si>
  <si>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</si>
  <si>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</si>
  <si>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</si>
  <si>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</si>
  <si>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</si>
  <si>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</si>
  <si>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</si>
  <si>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</si>
  <si>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</si>
  <si>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</si>
  <si>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</si>
  <si>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</si>
  <si>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</si>
  <si>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</si>
  <si>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</si>
  <si>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</si>
  <si>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</si>
  <si>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</si>
  <si>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</si>
  <si>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</si>
  <si>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</si>
  <si>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</si>
  <si>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</si>
  <si>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</si>
  <si>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</si>
  <si>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</si>
  <si>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</si>
  <si>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</si>
  <si>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</si>
  <si>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</si>
  <si>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</si>
  <si>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</si>
  <si>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</si>
  <si>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</si>
  <si>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</si>
  <si>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</si>
  <si>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</si>
  <si>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</si>
  <si>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</si>
  <si>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</si>
  <si>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</si>
  <si>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</si>
  <si>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</si>
  <si>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</si>
  <si>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</si>
  <si>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</si>
  <si>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</si>
  <si>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</si>
  <si>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</si>
  <si>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</si>
  <si>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</si>
  <si>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</si>
  <si>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</si>
  <si>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</si>
  <si>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</si>
  <si>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</si>
  <si>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</si>
  <si>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</si>
  <si>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</si>
  <si>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</si>
  <si>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</si>
  <si>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</si>
  <si>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</si>
  <si>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</si>
  <si>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</si>
  <si>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</si>
  <si>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</si>
  <si>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</si>
  <si>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</si>
  <si>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</si>
  <si>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</si>
  <si>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</si>
  <si>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</si>
  <si>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</si>
  <si>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</si>
  <si>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</si>
  <si>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</si>
  <si>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</si>
  <si>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</si>
  <si>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</si>
  <si>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</si>
  <si>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</si>
  <si>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</si>
  <si>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</si>
  <si>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</si>
  <si>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</si>
  <si>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</si>
  <si>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</si>
  <si>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</si>
  <si>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</si>
  <si>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</si>
  <si>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</si>
  <si>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</si>
  <si>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</si>
  <si>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</si>
  <si>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</si>
  <si>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</si>
  <si>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</si>
  <si>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</si>
  <si>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</si>
  <si>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</si>
  <si>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</si>
  <si>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</si>
  <si>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</si>
  <si>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</si>
  <si>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</si>
  <si>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</si>
  <si>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</si>
  <si>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</si>
  <si>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</si>
  <si>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</si>
  <si>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</si>
  <si>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</si>
  <si>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</si>
  <si>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</si>
  <si>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</si>
  <si>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</si>
  <si>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</si>
  <si>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</si>
  <si>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</si>
  <si>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</si>
  <si>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</si>
  <si>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</si>
  <si>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</si>
  <si>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</si>
  <si>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</si>
  <si>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</si>
  <si>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</si>
  <si>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</si>
  <si>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</si>
  <si>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</si>
  <si>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</si>
  <si>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</si>
  <si>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</si>
  <si>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</si>
  <si>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</si>
  <si>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</si>
  <si>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</si>
  <si>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</si>
  <si>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</si>
  <si>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</si>
  <si>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</si>
  <si>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</si>
  <si>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</si>
  <si>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</si>
  <si>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</si>
  <si>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</si>
  <si>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</si>
  <si>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</si>
  <si>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</si>
  <si>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</si>
  <si>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</si>
  <si>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</si>
  <si>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</si>
  <si>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</si>
  <si>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</si>
  <si>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</si>
  <si>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</si>
  <si>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</si>
  <si>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</si>
  <si>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</si>
  <si>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</si>
  <si>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</si>
  <si>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</si>
  <si>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</si>
  <si>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</si>
  <si>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</si>
  <si>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</si>
  <si>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</si>
  <si>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</si>
  <si>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</si>
  <si>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</si>
  <si>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</si>
  <si>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</si>
  <si>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</si>
  <si>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</si>
  <si>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</si>
  <si>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</si>
  <si>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</si>
  <si>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</si>
  <si>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</si>
  <si>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</si>
  <si>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</si>
  <si>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</si>
  <si>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</si>
  <si>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</si>
  <si>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</si>
  <si>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</si>
  <si>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</si>
  <si>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</si>
  <si>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</si>
  <si>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</si>
  <si>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</si>
  <si>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</si>
  <si>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</si>
  <si>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</si>
  <si>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</si>
  <si>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</si>
  <si>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</si>
  <si>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</si>
  <si>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</si>
  <si>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</si>
  <si>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</si>
  <si>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</si>
  <si>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</si>
  <si>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</si>
  <si>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</si>
  <si>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</si>
  <si>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</si>
  <si>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</si>
  <si>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</si>
  <si>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</si>
  <si>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</si>
  <si>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</si>
  <si>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</si>
  <si>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</si>
  <si>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</si>
  <si>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</si>
  <si>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</si>
  <si>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</si>
  <si>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</si>
  <si>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</si>
  <si>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</si>
  <si>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</si>
  <si>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</si>
  <si>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</si>
  <si>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</si>
  <si>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</si>
  <si>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</si>
  <si>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</si>
  <si>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</si>
  <si>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</si>
  <si>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</si>
  <si>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</si>
  <si>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</si>
  <si>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</si>
  <si>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</si>
  <si>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</si>
  <si>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</si>
  <si>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</si>
  <si>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</si>
  <si>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</si>
  <si>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</si>
  <si>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</si>
  <si>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</si>
  <si>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</si>
  <si>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</si>
  <si>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</si>
  <si>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</si>
  <si>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</si>
  <si>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</si>
  <si>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</si>
  <si>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</si>
  <si>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</si>
  <si>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</si>
  <si>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</si>
  <si>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</si>
  <si>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</si>
  <si>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</si>
  <si>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</si>
  <si>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</si>
  <si>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</si>
  <si>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</si>
  <si>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</si>
  <si>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</si>
  <si>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</si>
  <si>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</si>
  <si>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</si>
  <si>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</si>
  <si>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</si>
  <si>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</si>
  <si>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</si>
  <si>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</si>
  <si>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</si>
  <si>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</si>
  <si>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</si>
  <si>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</si>
  <si>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</si>
  <si>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</si>
  <si>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</si>
  <si>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</si>
  <si>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</si>
  <si>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</si>
  <si>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</si>
  <si>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</si>
  <si>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</si>
  <si>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</si>
  <si>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</si>
  <si>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</si>
  <si>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</si>
  <si>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</si>
  <si>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</si>
  <si>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</si>
  <si>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</si>
  <si>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</si>
  <si>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</si>
  <si>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</si>
  <si>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</si>
  <si>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</si>
  <si>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</si>
  <si>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</si>
  <si>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</si>
  <si>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</si>
  <si>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</si>
  <si>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</si>
  <si>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</si>
  <si>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</si>
  <si>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</si>
  <si>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</si>
  <si>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</si>
  <si>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</si>
  <si>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</si>
  <si>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</si>
  <si>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</si>
  <si>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</si>
  <si>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</si>
  <si>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</si>
  <si>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</si>
  <si>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</si>
  <si>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</si>
  <si>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</si>
  <si>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</si>
  <si>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</si>
  <si>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</si>
  <si>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</si>
  <si>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</si>
  <si>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</si>
  <si>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</si>
  <si>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</si>
  <si>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</si>
  <si>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</si>
  <si>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</si>
  <si>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</si>
  <si>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</si>
  <si>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</si>
  <si>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</si>
  <si>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</si>
  <si>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</si>
  <si>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</si>
  <si>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</si>
  <si>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</si>
  <si>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</si>
  <si>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</si>
  <si>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</si>
  <si>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</si>
  <si>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</si>
  <si>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</si>
  <si>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</si>
  <si>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</si>
  <si>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</si>
  <si>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</si>
  <si>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</si>
  <si>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</si>
  <si>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</si>
  <si>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</si>
  <si>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</si>
  <si>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</si>
  <si>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</si>
  <si>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</si>
  <si>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</si>
  <si>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</si>
  <si>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</si>
  <si>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</si>
  <si>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</si>
  <si>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</si>
  <si>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</si>
  <si>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</si>
  <si>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</si>
  <si>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</si>
  <si>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</si>
  <si>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</si>
  <si>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</si>
  <si>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</si>
  <si>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Ceny projektowe Systemy Sygnalizacji Pożarowej</t>
  </si>
  <si>
    <t>Czujki bezprzewodowe</t>
  </si>
  <si>
    <t>F.01U.363.162</t>
  </si>
  <si>
    <t>Zapasowa bateria do SOLO461</t>
  </si>
  <si>
    <t>SOLO770</t>
  </si>
  <si>
    <t>F.01U.363.163</t>
  </si>
  <si>
    <t>Status EOL. Produkt dostępny do wyczerpania zapasów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</si>
  <si>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</si>
  <si>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</si>
  <si>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</si>
  <si>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</si>
  <si>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</si>
  <si>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</si>
  <si>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</si>
  <si>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</si>
  <si>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</si>
  <si>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</si>
  <si>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</si>
  <si>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</si>
  <si>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</si>
  <si>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</si>
  <si>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</si>
  <si>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</si>
  <si>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</si>
  <si>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</si>
  <si>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</si>
  <si>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</si>
  <si>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</si>
  <si>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</si>
  <si>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</si>
  <si>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</si>
  <si>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</si>
  <si>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</si>
  <si>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</si>
  <si>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</si>
  <si>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</si>
  <si>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</si>
  <si>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</si>
  <si>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</si>
  <si>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</si>
  <si>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</si>
  <si>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</si>
  <si>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</si>
  <si>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</si>
  <si>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</si>
  <si>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</si>
  <si>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</si>
  <si>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</si>
  <si>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</si>
  <si>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</si>
  <si>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</si>
  <si>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</si>
  <si>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Przedłużenie gwarancji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</si>
  <si>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</si>
  <si>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</si>
  <si>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</si>
  <si>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</si>
  <si>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</si>
  <si>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</si>
  <si>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</si>
  <si>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</si>
  <si>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</si>
  <si>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</si>
  <si>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</si>
  <si>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</si>
  <si>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</si>
  <si>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</si>
  <si>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</si>
  <si>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</si>
  <si>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</si>
  <si>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</si>
  <si>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</si>
  <si>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</si>
  <si>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</si>
  <si>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</si>
  <si>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</si>
  <si>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</si>
  <si>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</si>
  <si>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</si>
  <si>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</si>
  <si>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</si>
  <si>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</si>
  <si>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</si>
  <si>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</si>
  <si>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</si>
  <si>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</si>
  <si>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</si>
  <si>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</si>
  <si>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</si>
  <si>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</si>
  <si>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</si>
  <si>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</si>
  <si>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</si>
  <si>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</si>
  <si>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</si>
  <si>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</si>
  <si>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</si>
  <si>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</si>
  <si>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</si>
  <si>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</si>
  <si>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</si>
  <si>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</si>
  <si>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</si>
  <si>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</si>
  <si>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</si>
  <si>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</si>
  <si>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</si>
  <si>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</si>
  <si>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</si>
  <si>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</si>
  <si>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</si>
  <si>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</si>
  <si>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</si>
  <si>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</si>
  <si>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</si>
  <si>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</si>
  <si>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</si>
  <si>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</si>
  <si>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</si>
  <si>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</si>
  <si>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</si>
  <si>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</si>
  <si>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</si>
  <si>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</si>
  <si>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</si>
  <si>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</si>
  <si>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</si>
  <si>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</si>
  <si>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</si>
  <si>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</si>
  <si>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</si>
  <si>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</si>
  <si>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</si>
  <si>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</si>
  <si>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</si>
  <si>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</si>
  <si>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</si>
  <si>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</si>
  <si>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</si>
  <si>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</si>
  <si>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</si>
  <si>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</si>
  <si>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</si>
  <si>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</si>
  <si>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</si>
  <si>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</si>
  <si>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</si>
  <si>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</si>
  <si>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</si>
  <si>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</si>
  <si>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</si>
  <si>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</si>
  <si>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</si>
  <si>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</si>
  <si>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</si>
  <si>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</si>
  <si>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</si>
  <si>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</si>
  <si>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</si>
  <si>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</si>
  <si>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</si>
  <si>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</si>
  <si>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</si>
  <si>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</si>
  <si>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</si>
  <si>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</si>
  <si>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</si>
  <si>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</si>
  <si>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</si>
  <si>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</si>
  <si>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</si>
  <si>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</si>
  <si>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</si>
  <si>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</si>
  <si>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</si>
  <si>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</si>
  <si>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</si>
  <si>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</si>
  <si>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</si>
  <si>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</si>
  <si>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</si>
  <si>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</si>
  <si>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</si>
  <si>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</si>
  <si>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</si>
  <si>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</si>
  <si>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</si>
  <si>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</si>
  <si>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</si>
  <si>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</si>
  <si>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</si>
  <si>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</si>
  <si>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</si>
  <si>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</si>
  <si>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</si>
  <si>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</si>
  <si>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</si>
  <si>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</si>
  <si>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</si>
  <si>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</si>
  <si>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</si>
  <si>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</si>
  <si>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</si>
  <si>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</si>
  <si>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</si>
  <si>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</si>
  <si>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</si>
  <si>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</si>
  <si>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</si>
  <si>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</si>
  <si>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1 poakowanie zawiera 30 batteri; jeśli potrzebujesz 60 szt. zamów 2 opakowania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</si>
  <si>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</si>
  <si>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</si>
  <si>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</si>
  <si>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</si>
  <si>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</si>
  <si>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</si>
  <si>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</si>
  <si>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</si>
  <si>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</si>
  <si>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</si>
  <si>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</si>
  <si>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</si>
  <si>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</si>
  <si>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</si>
  <si>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</si>
  <si>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</si>
  <si>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</si>
  <si>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</si>
  <si>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</si>
  <si>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</si>
  <si>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</si>
  <si>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</si>
  <si>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</si>
  <si>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</si>
  <si>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</si>
  <si>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</si>
  <si>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</si>
  <si>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</si>
  <si>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</si>
  <si>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</si>
  <si>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</si>
  <si>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</si>
  <si>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</si>
  <si>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</si>
  <si>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</si>
  <si>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</si>
  <si>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</si>
  <si>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</si>
  <si>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</si>
  <si>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</si>
  <si>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</si>
  <si>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</si>
  <si>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</si>
  <si>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</si>
  <si>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</si>
  <si>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</si>
  <si>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</si>
  <si>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</si>
  <si>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</si>
  <si>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</si>
  <si>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</si>
  <si>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</si>
  <si>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</si>
  <si>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</si>
  <si>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</si>
  <si>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</si>
  <si>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</si>
  <si>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</si>
  <si>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</si>
  <si>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</si>
  <si>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</si>
  <si>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</si>
  <si>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</si>
  <si>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</si>
  <si>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</si>
  <si>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</si>
  <si>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</si>
  <si>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</si>
  <si>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</si>
  <si>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</si>
  <si>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</si>
  <si>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</si>
  <si>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</si>
  <si>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</si>
  <si>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</si>
  <si>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</si>
  <si>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</si>
  <si>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</si>
  <si>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</si>
  <si>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</si>
  <si>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</si>
  <si>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</si>
  <si>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</si>
  <si>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</si>
  <si>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</si>
  <si>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</si>
  <si>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</si>
  <si>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</si>
  <si>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</si>
  <si>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</si>
  <si>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</si>
  <si>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</si>
  <si>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</si>
  <si>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</si>
  <si>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</si>
  <si>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</si>
  <si>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</si>
  <si>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</si>
  <si>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</si>
  <si>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</si>
  <si>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</si>
  <si>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</si>
  <si>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</si>
  <si>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należy zamawiac osobno dla poszczególnych elementów / modułów centrali; dla kontrolera indeks EWE-FPA5MPC-IW</t>
  </si>
  <si>
    <t>F.01U.400.533</t>
  </si>
  <si>
    <t>Czujka liniowa Fireray ONE</t>
  </si>
  <si>
    <t>Change Indicator</t>
  </si>
  <si>
    <t>BU Fire reference REUP List Q3-4 / 2022</t>
  </si>
  <si>
    <t>12 NC</t>
  </si>
  <si>
    <t>CTN</t>
  </si>
  <si>
    <t>SAPnumber</t>
  </si>
  <si>
    <t>Description</t>
  </si>
  <si>
    <t>Discount Category</t>
  </si>
  <si>
    <t>Price increase %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</si>
  <si>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</si>
  <si>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</si>
  <si>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</si>
  <si>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</si>
  <si>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</si>
  <si>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</si>
  <si>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</si>
  <si>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</si>
  <si>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</si>
  <si>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</si>
  <si>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</si>
  <si>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</si>
  <si>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Modules FPA-5000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</si>
  <si>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</si>
  <si>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</si>
  <si>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</si>
  <si>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</si>
  <si>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</si>
  <si>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</si>
  <si>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</si>
  <si>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6649 981 37265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</si>
  <si>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</si>
  <si>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</si>
  <si>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</si>
  <si>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</si>
  <si>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</si>
  <si>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</si>
  <si>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</si>
  <si>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</si>
  <si>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</si>
  <si>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</si>
  <si>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</si>
  <si>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</si>
  <si>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</si>
  <si>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</si>
  <si>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</si>
  <si>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</si>
  <si>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</si>
  <si>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</si>
  <si>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</si>
  <si>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</si>
  <si>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</si>
  <si>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</si>
  <si>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</si>
  <si>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</si>
  <si>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</si>
  <si>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</si>
  <si>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no W-Extension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</si>
  <si>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</si>
  <si>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</si>
  <si>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</si>
  <si>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</si>
  <si>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</si>
  <si>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</si>
  <si>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</si>
  <si>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</si>
  <si>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</si>
  <si>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</si>
  <si>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</si>
  <si>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</si>
  <si>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</si>
  <si>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</si>
  <si>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</si>
  <si>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N</t>
  </si>
  <si>
    <t>7050 003 52441</t>
  </si>
  <si>
    <t>Panel controller, premium license</t>
  </si>
  <si>
    <t>S</t>
  </si>
  <si>
    <t>n.a.</t>
  </si>
  <si>
    <t>Fire Panel Remote Services</t>
  </si>
  <si>
    <t>No physical product</t>
  </si>
  <si>
    <t>Annual Connectivity License.</t>
  </si>
  <si>
    <t>License includes Remote Connect, Maintenance, Alert feature</t>
  </si>
  <si>
    <t>426045108990</t>
  </si>
  <si>
    <t>Housings for Frame Installation FPA-5000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</si>
  <si>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</si>
  <si>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</si>
  <si>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</si>
  <si>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</si>
  <si>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</si>
  <si>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</si>
  <si>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</si>
  <si>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</si>
  <si>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</si>
  <si>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</si>
  <si>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</si>
  <si>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</si>
  <si>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</si>
  <si>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</si>
  <si>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</si>
  <si>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</si>
  <si>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</si>
  <si>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</si>
  <si>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</si>
  <si>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</si>
  <si>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</si>
  <si>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</si>
  <si>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</si>
  <si>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</si>
  <si>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</si>
  <si>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</si>
  <si>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</si>
  <si>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</si>
  <si>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</si>
  <si>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</si>
  <si>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</si>
  <si>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</si>
  <si>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</si>
  <si>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</si>
  <si>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</si>
  <si>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</si>
  <si>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</si>
  <si>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</si>
  <si>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</si>
  <si>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</si>
  <si>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</si>
  <si>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</si>
  <si>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</si>
  <si>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</si>
  <si>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</si>
  <si>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</si>
  <si>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</si>
  <si>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</si>
  <si>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</si>
  <si>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</si>
  <si>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</si>
  <si>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</si>
  <si>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</si>
  <si>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</si>
  <si>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</si>
  <si>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Housings for Wall Mounting FPA-5000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</si>
  <si>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</si>
  <si>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</si>
  <si>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</si>
  <si>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</si>
  <si>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</si>
  <si>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</si>
  <si>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</si>
  <si>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</si>
  <si>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</si>
  <si>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</si>
  <si>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</si>
  <si>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</si>
  <si>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</si>
  <si>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</si>
  <si>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</si>
  <si>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</si>
  <si>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</si>
  <si>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</si>
  <si>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</si>
  <si>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</si>
  <si>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</si>
  <si>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</si>
  <si>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</si>
  <si>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</si>
  <si>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</si>
  <si>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</si>
  <si>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</si>
  <si>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</si>
  <si>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</si>
  <si>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Power Supplies FPA-5000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</si>
  <si>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</si>
  <si>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</si>
  <si>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</si>
  <si>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</si>
  <si>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</si>
  <si>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</si>
  <si>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</si>
  <si>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</si>
  <si>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</si>
  <si>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</si>
  <si>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</si>
  <si>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</si>
  <si>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</si>
  <si>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</si>
  <si>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</si>
  <si>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</si>
  <si>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</si>
  <si>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</si>
  <si>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</si>
  <si>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</si>
  <si>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</si>
  <si>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</si>
  <si>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</si>
  <si>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</si>
  <si>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</si>
  <si>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</si>
  <si>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Cable Sets FPA-5000 / AVENAR Panel</t>
  </si>
  <si>
    <t>6649 981 53244</t>
  </si>
  <si>
    <t>CBB 0000 A  Cable set BC to Battery</t>
  </si>
  <si>
    <t>6649 981 53247</t>
  </si>
  <si>
    <t>CPA 0000 A</t>
  </si>
  <si>
    <t>4.998.153.247</t>
  </si>
  <si>
    <t>CPA 0000 A  Cable set PC to AT2000</t>
  </si>
  <si>
    <t>0.39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</si>
  <si>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</si>
  <si>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</si>
  <si>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</si>
  <si>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</si>
  <si>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</si>
  <si>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</si>
  <si>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</si>
  <si>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</si>
  <si>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</si>
  <si>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</si>
  <si>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One ATG-420-LSNi is now included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</si>
  <si>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</si>
  <si>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</si>
  <si>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</si>
  <si>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</si>
  <si>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</si>
  <si>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</si>
  <si>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</si>
  <si>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</si>
  <si>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</si>
  <si>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</si>
  <si>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</si>
  <si>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</si>
  <si>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</si>
  <si>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</si>
  <si>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</si>
  <si>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</si>
  <si>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</si>
  <si>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</si>
  <si>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</si>
  <si>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Accessories FPA-5000</t>
  </si>
  <si>
    <t xml:space="preserve"> </t>
  </si>
  <si>
    <t>7050 003 09110</t>
  </si>
  <si>
    <t>Secure Network Gateway</t>
  </si>
  <si>
    <t>FDP 0001 Dummy cover plate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</si>
  <si>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</si>
  <si>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</si>
  <si>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</si>
  <si>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</si>
  <si>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</si>
  <si>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</si>
  <si>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</si>
  <si>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</si>
  <si>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</si>
  <si>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</si>
  <si>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</si>
  <si>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</si>
  <si>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</si>
  <si>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</si>
  <si>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</si>
  <si>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</si>
  <si>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</si>
  <si>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</si>
  <si>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</si>
  <si>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</si>
  <si>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</si>
  <si>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</si>
  <si>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</si>
  <si>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</si>
  <si>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</si>
  <si>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24.6</t>
  </si>
  <si>
    <t>8717332895328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</si>
  <si>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</si>
  <si>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</si>
  <si>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</si>
  <si>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</si>
  <si>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</si>
  <si>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</si>
  <si>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</si>
  <si>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</si>
  <si>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</si>
  <si>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</si>
  <si>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</si>
  <si>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</si>
  <si>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</si>
  <si>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</si>
  <si>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</si>
  <si>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</si>
  <si>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</si>
  <si>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</si>
  <si>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</si>
  <si>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</si>
  <si>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</si>
  <si>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</si>
  <si>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</si>
  <si>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</si>
  <si>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</si>
  <si>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</si>
  <si>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</si>
  <si>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</si>
  <si>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</si>
  <si>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</si>
  <si>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</si>
  <si>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</si>
  <si>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</si>
  <si>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</si>
  <si>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</si>
  <si>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</si>
  <si>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</si>
  <si>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</si>
  <si>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</si>
  <si>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</si>
  <si>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</si>
  <si>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</si>
  <si>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</si>
  <si>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</si>
  <si>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</si>
  <si>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</si>
  <si>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</si>
  <si>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</si>
  <si>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500</t>
  </si>
  <si>
    <t>0.077</t>
  </si>
  <si>
    <t>7050 003 07728</t>
  </si>
  <si>
    <t>Optical/Thermal with Rotary-Switches</t>
  </si>
  <si>
    <t>7050 003 07732</t>
  </si>
  <si>
    <t>Heat with Rotary-Switches</t>
  </si>
  <si>
    <t>400</t>
  </si>
  <si>
    <t>7050 003 07729</t>
  </si>
  <si>
    <t>Dual-Optical with Rotary-Switches</t>
  </si>
  <si>
    <t>7050 003 07730</t>
  </si>
  <si>
    <t>Dual-Optical/Thermal with Rotary-Switches</t>
  </si>
  <si>
    <t>300</t>
  </si>
  <si>
    <t>7050 003 07731</t>
  </si>
  <si>
    <t>Dual-Optical/Thermal/Chemical with Rotary-Switches</t>
  </si>
  <si>
    <t>200</t>
  </si>
  <si>
    <t>0.082</t>
  </si>
  <si>
    <t>7050 003 07725</t>
  </si>
  <si>
    <t>Optical without Rotary-Switches</t>
  </si>
  <si>
    <t>5000</t>
  </si>
  <si>
    <t>0.075</t>
  </si>
  <si>
    <t>7050 003 07727</t>
  </si>
  <si>
    <t>Optical/Thermal without Rotary-Switches</t>
  </si>
  <si>
    <t>2500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</si>
  <si>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</si>
  <si>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</si>
  <si>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</si>
  <si>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</si>
  <si>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</si>
  <si>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</si>
  <si>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</si>
  <si>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</si>
  <si>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</si>
  <si>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</si>
  <si>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</si>
  <si>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</si>
  <si>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</si>
  <si>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</si>
  <si>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</si>
  <si>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</si>
  <si>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</si>
  <si>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</si>
  <si>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</si>
  <si>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</si>
  <si>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</si>
  <si>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</si>
  <si>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</si>
  <si>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</si>
  <si>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</si>
  <si>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</si>
  <si>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</si>
  <si>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</si>
  <si>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</si>
  <si>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</si>
  <si>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</si>
  <si>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</si>
  <si>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</si>
  <si>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</si>
  <si>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</si>
  <si>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</si>
  <si>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</si>
  <si>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</si>
  <si>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</si>
  <si>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</si>
  <si>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</si>
  <si>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</si>
  <si>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</si>
  <si>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</si>
  <si>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</si>
  <si>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</si>
  <si>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</si>
  <si>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</si>
  <si>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</si>
  <si>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</si>
  <si>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</si>
  <si>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</si>
  <si>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</si>
  <si>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</si>
  <si>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</si>
  <si>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</si>
  <si>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done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</si>
  <si>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</si>
  <si>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</si>
  <si>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</si>
  <si>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</si>
  <si>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</si>
  <si>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</si>
  <si>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</si>
  <si>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</si>
  <si>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</si>
  <si>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</si>
  <si>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</si>
  <si>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</si>
  <si>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</si>
  <si>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</si>
  <si>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</si>
  <si>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</si>
  <si>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</si>
  <si>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</si>
  <si>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</si>
  <si>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</si>
  <si>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</si>
  <si>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</si>
  <si>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</si>
  <si>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</si>
  <si>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</si>
  <si>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</si>
  <si>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</si>
  <si>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</si>
  <si>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</si>
  <si>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</si>
  <si>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</si>
  <si>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</si>
  <si>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</si>
  <si>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</si>
  <si>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</si>
  <si>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</si>
  <si>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</si>
  <si>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</si>
  <si>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</si>
  <si>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</si>
  <si>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</si>
  <si>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</si>
  <si>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</si>
  <si>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</si>
  <si>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</si>
  <si>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</si>
  <si>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</si>
  <si>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</si>
  <si>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</si>
  <si>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</si>
  <si>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</si>
  <si>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</si>
  <si>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</si>
  <si>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</si>
  <si>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</si>
  <si>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</si>
  <si>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</si>
  <si>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</si>
  <si>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</si>
  <si>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</si>
  <si>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</si>
  <si>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</si>
  <si>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</si>
  <si>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</si>
  <si>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</si>
  <si>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</si>
  <si>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</si>
  <si>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</si>
  <si>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</si>
  <si>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</si>
  <si>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</si>
  <si>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</si>
  <si>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</si>
  <si>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</si>
  <si>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</si>
  <si>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</si>
  <si>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</si>
  <si>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</si>
  <si>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</si>
  <si>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</si>
  <si>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</si>
  <si>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</si>
  <si>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</si>
  <si>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</si>
  <si>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</si>
  <si>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</si>
  <si>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</si>
  <si>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</si>
  <si>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</si>
  <si>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</si>
  <si>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</si>
  <si>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</si>
  <si>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</si>
  <si>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</si>
  <si>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</si>
  <si>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</si>
  <si>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</si>
  <si>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</si>
  <si>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</si>
  <si>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</si>
  <si>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</si>
  <si>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Ready for delivery expected by July/August 2017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</si>
  <si>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</si>
  <si>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</si>
  <si>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</si>
  <si>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</si>
  <si>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</si>
  <si>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</si>
  <si>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</si>
  <si>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</si>
  <si>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</si>
  <si>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</si>
  <si>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</si>
  <si>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</si>
  <si>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</si>
  <si>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</si>
  <si>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</si>
  <si>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</si>
  <si>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</si>
  <si>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</si>
  <si>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</si>
  <si>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</si>
  <si>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</si>
  <si>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</si>
  <si>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</si>
  <si>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</si>
  <si>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</si>
  <si>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</si>
  <si>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</si>
  <si>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</si>
  <si>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</si>
  <si>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</si>
  <si>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</si>
  <si>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</si>
  <si>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</si>
  <si>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</si>
  <si>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</si>
  <si>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</si>
  <si>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</si>
  <si>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</si>
  <si>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</si>
  <si>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</si>
  <si>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</si>
  <si>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</si>
  <si>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</si>
  <si>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</si>
  <si>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</si>
  <si>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</si>
  <si>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</si>
  <si>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</si>
  <si>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</si>
  <si>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</si>
  <si>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</si>
  <si>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</si>
  <si>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</si>
  <si>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</si>
  <si>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</si>
  <si>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</si>
  <si>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</si>
  <si>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</si>
  <si>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</si>
  <si>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</si>
  <si>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</si>
  <si>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</si>
  <si>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</si>
  <si>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</si>
  <si>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</si>
  <si>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</si>
  <si>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</si>
  <si>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</si>
  <si>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</si>
  <si>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</si>
  <si>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</si>
  <si>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</si>
  <si>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</si>
  <si>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</si>
  <si>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</si>
  <si>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</si>
  <si>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</si>
  <si>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</si>
  <si>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</si>
  <si>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</si>
  <si>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</si>
  <si>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</si>
  <si>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</si>
  <si>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</si>
  <si>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</si>
  <si>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</si>
  <si>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</si>
  <si>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</si>
  <si>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</si>
  <si>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</si>
  <si>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</si>
  <si>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</si>
  <si>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</si>
  <si>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</si>
  <si>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</si>
  <si>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</si>
  <si>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</si>
  <si>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</si>
  <si>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</si>
  <si>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</si>
  <si>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</si>
  <si>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</si>
  <si>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</si>
  <si>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</si>
  <si>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</si>
  <si>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</si>
  <si>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</si>
  <si>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</si>
  <si>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</si>
  <si>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</si>
  <si>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</si>
  <si>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</si>
  <si>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</si>
  <si>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</si>
  <si>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</si>
  <si>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</si>
  <si>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</si>
  <si>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</si>
  <si>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</si>
  <si>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</si>
  <si>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</si>
  <si>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</si>
  <si>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</si>
  <si>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</si>
  <si>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</si>
  <si>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</si>
  <si>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</si>
  <si>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</si>
  <si>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</si>
  <si>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</si>
  <si>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</si>
  <si>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</si>
  <si>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</si>
  <si>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</si>
  <si>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</si>
  <si>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</si>
  <si>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</si>
  <si>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</si>
  <si>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</si>
  <si>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</si>
  <si>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</si>
  <si>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</si>
  <si>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</si>
  <si>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</si>
  <si>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</si>
  <si>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</si>
  <si>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</si>
  <si>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</si>
  <si>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</si>
  <si>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</si>
  <si>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</si>
  <si>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</si>
  <si>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</si>
  <si>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</si>
  <si>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</si>
  <si>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</si>
  <si>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</si>
  <si>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</si>
  <si>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</si>
  <si>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</si>
  <si>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</si>
  <si>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</si>
  <si>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</si>
  <si>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</si>
  <si>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</si>
  <si>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</si>
  <si>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</si>
  <si>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</si>
  <si>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</si>
  <si>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</si>
  <si>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</si>
  <si>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</si>
  <si>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</si>
  <si>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</si>
  <si>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</si>
  <si>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</si>
  <si>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</si>
  <si>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</si>
  <si>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</si>
  <si>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</si>
  <si>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</si>
  <si>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</si>
  <si>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</si>
  <si>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</si>
  <si>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</si>
  <si>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</si>
  <si>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</si>
  <si>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</si>
  <si>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</si>
  <si>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</si>
  <si>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</si>
  <si>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</si>
  <si>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</si>
  <si>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</si>
  <si>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</si>
  <si>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</si>
  <si>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</si>
  <si>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</si>
  <si>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</si>
  <si>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</si>
  <si>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</si>
  <si>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</si>
  <si>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Delivereed in packages of 10 pcs. If 30 pcs needed, order 30 pcs. BLP is per piece.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</si>
  <si>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</si>
  <si>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</si>
  <si>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</si>
  <si>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</si>
  <si>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</si>
  <si>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</si>
  <si>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</si>
  <si>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</si>
  <si>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</si>
  <si>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</si>
  <si>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</si>
  <si>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</si>
  <si>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</si>
  <si>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</si>
  <si>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</si>
  <si>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</si>
  <si>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</si>
  <si>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</si>
  <si>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</si>
  <si>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</si>
  <si>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</si>
  <si>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</si>
  <si>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</si>
  <si>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</si>
  <si>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</si>
  <si>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</si>
  <si>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</si>
  <si>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</si>
  <si>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</si>
  <si>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</si>
  <si>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</si>
  <si>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</si>
  <si>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</si>
  <si>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</si>
  <si>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</si>
  <si>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</si>
  <si>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</si>
  <si>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</si>
  <si>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</si>
  <si>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</si>
  <si>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</si>
  <si>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</si>
  <si>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</si>
  <si>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</si>
  <si>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</si>
  <si>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</si>
  <si>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</si>
  <si>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</si>
  <si>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</si>
  <si>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</si>
  <si>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</si>
  <si>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x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</si>
  <si>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</si>
  <si>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</si>
  <si>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</si>
  <si>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</si>
  <si>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</si>
  <si>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</si>
  <si>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</si>
  <si>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</si>
  <si>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</si>
  <si>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</si>
  <si>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</si>
  <si>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</si>
  <si>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</si>
  <si>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</si>
  <si>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</si>
  <si>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</si>
  <si>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</si>
  <si>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</si>
  <si>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</si>
  <si>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</si>
  <si>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</si>
  <si>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</si>
  <si>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</si>
  <si>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</si>
  <si>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</si>
  <si>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</si>
  <si>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</si>
  <si>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</si>
  <si>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</si>
  <si>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</si>
  <si>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</si>
  <si>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</si>
  <si>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</si>
  <si>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</si>
  <si>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</si>
  <si>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</si>
  <si>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</si>
  <si>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</si>
  <si>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</si>
  <si>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</si>
  <si>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</si>
  <si>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</si>
  <si>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</si>
  <si>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</si>
  <si>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</si>
  <si>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</si>
  <si>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</si>
  <si>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</si>
  <si>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</si>
  <si>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</si>
  <si>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</si>
  <si>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</si>
  <si>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</si>
  <si>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xx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</si>
  <si>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</si>
  <si>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</si>
  <si>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</si>
  <si>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</si>
  <si>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</si>
  <si>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</si>
  <si>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</si>
  <si>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</si>
  <si>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</si>
  <si>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</si>
  <si>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</si>
  <si>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</si>
  <si>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</si>
  <si>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</si>
  <si>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</si>
  <si>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7051 003 98504</t>
  </si>
  <si>
    <t>FCS-LHD2EN-DOW</t>
  </si>
  <si>
    <t>F.01U.398.504</t>
  </si>
  <si>
    <t>Dowel collar</t>
  </si>
  <si>
    <t>0.140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</si>
  <si>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</si>
  <si>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</si>
  <si>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</si>
  <si>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</si>
  <si>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</si>
  <si>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</si>
  <si>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</si>
  <si>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</si>
  <si>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</si>
  <si>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</si>
  <si>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</si>
  <si>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</si>
  <si>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</si>
  <si>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</si>
  <si>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</si>
  <si>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</si>
  <si>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30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</si>
  <si>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</si>
  <si>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</si>
  <si>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</si>
  <si>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</si>
  <si>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</si>
  <si>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</si>
  <si>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</si>
  <si>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</si>
  <si>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</si>
  <si>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</si>
  <si>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</si>
  <si>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</si>
  <si>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</si>
  <si>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</si>
  <si>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</si>
  <si>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</si>
  <si>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</si>
  <si>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7050 002 79881</t>
  </si>
  <si>
    <t>Portable Flame Detector Test Unit</t>
  </si>
  <si>
    <t>3.6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</si>
  <si>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</si>
  <si>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</si>
  <si>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</si>
  <si>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</si>
  <si>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</si>
  <si>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</si>
  <si>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</si>
  <si>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</si>
  <si>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</si>
  <si>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</si>
  <si>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</si>
  <si>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</si>
  <si>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</si>
  <si>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</si>
  <si>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</si>
  <si>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</si>
  <si>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</si>
  <si>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</si>
  <si>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</si>
  <si>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</si>
  <si>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</si>
  <si>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</si>
  <si>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</si>
  <si>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</si>
  <si>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</si>
  <si>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</si>
  <si>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</si>
  <si>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</si>
  <si>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</si>
  <si>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</si>
  <si>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</si>
  <si>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</si>
  <si>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</si>
  <si>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</si>
  <si>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</si>
  <si>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</si>
  <si>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</si>
  <si>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</si>
  <si>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</si>
  <si>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</si>
  <si>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</si>
  <si>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</si>
  <si>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</si>
  <si>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</si>
  <si>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</si>
  <si>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</si>
  <si>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</si>
  <si>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</si>
  <si>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</si>
  <si>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</si>
  <si>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</si>
  <si>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</si>
  <si>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</si>
  <si>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</si>
  <si>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</si>
  <si>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</si>
  <si>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</si>
  <si>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</si>
  <si>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</si>
  <si>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</si>
  <si>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</si>
  <si>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</si>
  <si>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</si>
  <si>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</si>
  <si>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</si>
  <si>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</si>
  <si>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</si>
  <si>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</si>
  <si>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</si>
  <si>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</si>
  <si>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</si>
  <si>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</si>
  <si>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</si>
  <si>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</si>
  <si>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</si>
  <si>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</si>
  <si>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</si>
  <si>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</si>
  <si>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</si>
  <si>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</si>
  <si>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</si>
  <si>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</si>
  <si>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</si>
  <si>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</si>
  <si>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</si>
  <si>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</si>
  <si>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</si>
  <si>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</si>
  <si>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</si>
  <si>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</si>
  <si>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</si>
  <si>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</si>
  <si>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</si>
  <si>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</si>
  <si>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</si>
  <si>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</si>
  <si>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</si>
  <si>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</si>
  <si>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</si>
  <si>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</si>
  <si>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</si>
  <si>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</si>
  <si>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</si>
  <si>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</si>
  <si>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</si>
  <si>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</si>
  <si>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</si>
  <si>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</si>
  <si>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</si>
  <si>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</si>
  <si>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</si>
  <si>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</si>
  <si>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</si>
  <si>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</si>
  <si>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</si>
  <si>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</si>
  <si>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</si>
  <si>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</si>
  <si>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</si>
  <si>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</si>
  <si>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</si>
  <si>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</si>
  <si>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</si>
  <si>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</si>
  <si>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</si>
  <si>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</si>
  <si>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</si>
  <si>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</si>
  <si>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</si>
  <si>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</si>
  <si>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</si>
  <si>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</si>
  <si>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</si>
  <si>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</si>
  <si>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</si>
  <si>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</si>
  <si>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</si>
  <si>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</si>
  <si>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</si>
  <si>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</si>
  <si>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</si>
  <si>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</si>
  <si>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</si>
  <si>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</si>
  <si>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</si>
  <si>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</si>
  <si>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</si>
  <si>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</si>
  <si>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</si>
  <si>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</si>
  <si>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</si>
  <si>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</si>
  <si>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</si>
  <si>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</si>
  <si>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</si>
  <si>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</si>
  <si>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</si>
  <si>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</si>
  <si>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</si>
  <si>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</si>
  <si>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</si>
  <si>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</si>
  <si>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</si>
  <si>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</si>
  <si>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</si>
  <si>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</si>
  <si>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</si>
  <si>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</si>
  <si>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Delivereed in packages of 10 pcs. If 30 pcs needed, order 3 pcs.</t>
  </si>
  <si>
    <t>7050 000 73045</t>
  </si>
  <si>
    <t>FMC-BEZEL-RD Bezel for MCP RW, red </t>
  </si>
  <si>
    <t>0.175</t>
  </si>
  <si>
    <t>Delivereed in packages of 4 pcs. If 12 pcs needed, order 3 pcs.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</si>
  <si>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</si>
  <si>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</si>
  <si>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</si>
  <si>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</si>
  <si>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</si>
  <si>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</si>
  <si>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</si>
  <si>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</si>
  <si>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</si>
  <si>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</si>
  <si>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</si>
  <si>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Delivereed in packages of 5 pcs. If 15 pcs needed, order 3 pcs.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</si>
  <si>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</si>
  <si>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</si>
  <si>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</si>
  <si>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</si>
  <si>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</si>
  <si>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</si>
  <si>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</si>
  <si>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</si>
  <si>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</si>
  <si>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</si>
  <si>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</si>
  <si>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</si>
  <si>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</si>
  <si>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</si>
  <si>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</si>
  <si>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</si>
  <si>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</si>
  <si>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</si>
  <si>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</si>
  <si>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</si>
  <si>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</si>
  <si>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</si>
  <si>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</si>
  <si>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</si>
  <si>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</si>
  <si>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</si>
  <si>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</si>
  <si>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</si>
  <si>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</si>
  <si>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</si>
  <si>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</si>
  <si>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</si>
  <si>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</si>
  <si>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</si>
  <si>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</si>
  <si>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</si>
  <si>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</si>
  <si>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</si>
  <si>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</si>
  <si>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</si>
  <si>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</si>
  <si>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</si>
  <si>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</si>
  <si>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</si>
  <si>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</si>
  <si>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</si>
  <si>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</si>
  <si>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</si>
  <si>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</si>
  <si>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</si>
  <si>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</si>
  <si>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</si>
  <si>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</si>
  <si>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</si>
  <si>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</si>
  <si>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</si>
  <si>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</si>
  <si>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</si>
  <si>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</si>
  <si>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</si>
  <si>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</si>
  <si>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</si>
  <si>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</si>
  <si>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</si>
  <si>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</si>
  <si>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</si>
  <si>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</si>
  <si>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</si>
  <si>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</si>
  <si>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</si>
  <si>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</si>
  <si>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</si>
  <si>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</si>
  <si>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</si>
  <si>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</si>
  <si>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</si>
  <si>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</si>
  <si>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</si>
  <si>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</si>
  <si>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</si>
  <si>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</si>
  <si>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</si>
  <si>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</si>
  <si>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</si>
  <si>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</si>
  <si>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</si>
  <si>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</si>
  <si>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</si>
  <si>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</si>
  <si>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</si>
  <si>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</si>
  <si>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</si>
  <si>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</si>
  <si>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</si>
  <si>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</si>
  <si>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</si>
  <si>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</si>
  <si>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</si>
  <si>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</si>
  <si>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</si>
  <si>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</si>
  <si>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</si>
  <si>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</si>
  <si>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</si>
  <si>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</si>
  <si>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</si>
  <si>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</si>
  <si>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</si>
  <si>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</si>
  <si>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1 unit contains 30 batteries; e.g. if 60 pcs needed, order unit = 2</t>
  </si>
  <si>
    <t>4060039071934</t>
  </si>
  <si>
    <t>FNX-425U-COVWH</t>
  </si>
  <si>
    <t>F.01U.359.436</t>
  </si>
  <si>
    <t>Cover white for AVENAR all-in-one 4000</t>
  </si>
  <si>
    <t>8531900000</t>
  </si>
  <si>
    <t>1 unit contains 10 covers; if 50 pcs needed, order unit = 5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</si>
  <si>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</si>
  <si>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</si>
  <si>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</si>
  <si>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</si>
  <si>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</si>
  <si>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</si>
  <si>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</si>
  <si>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</si>
  <si>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Delivery without battery. 
Order batteries separately (FNM-BATTERIES; F.01U.168.622 )</t>
  </si>
  <si>
    <t>7051 002 68724</t>
  </si>
  <si>
    <t>LSN Voice Sounder Indoor, White</t>
  </si>
  <si>
    <t>7050 001 68575</t>
  </si>
  <si>
    <t>Base Sounder Indoor uninterruptible, wh</t>
  </si>
  <si>
    <t>0.215</t>
  </si>
  <si>
    <r>
      <t xml:space="preserve">Battery is included; Cover is </t>
    </r>
    <r>
      <rPr>
        <u/>
        <sz val="6"/>
        <rFont val="Arial"/>
        <family val="2"/>
      </rPr>
      <t>not</t>
    </r>
    <r>
      <rPr>
        <sz val="6"/>
        <rFont val="Arial"/>
        <family val="2"/>
      </rPr>
      <t xml:space="preserve"> included</t>
    </r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</si>
  <si>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</si>
  <si>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</si>
  <si>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</si>
  <si>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</si>
  <si>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</si>
  <si>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</si>
  <si>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</si>
  <si>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</si>
  <si>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</si>
  <si>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</si>
  <si>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</si>
  <si>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</si>
  <si>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</si>
  <si>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JP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</si>
  <si>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</si>
  <si>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</si>
  <si>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</si>
  <si>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</si>
  <si>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</si>
  <si>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r>
      <t xml:space="preserve">Cover is </t>
    </r>
    <r>
      <rPr>
        <u/>
        <sz val="6"/>
        <rFont val="Arial"/>
        <family val="2"/>
      </rPr>
      <t>not</t>
    </r>
    <r>
      <rPr>
        <sz val="6"/>
        <rFont val="Arial"/>
        <family val="2"/>
      </rPr>
      <t xml:space="preserve"> included</t>
    </r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</si>
  <si>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</si>
  <si>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</si>
  <si>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</si>
  <si>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</si>
  <si>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</si>
  <si>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</si>
  <si>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</si>
  <si>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</si>
  <si>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</si>
  <si>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</si>
  <si>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</si>
  <si>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</si>
  <si>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</si>
  <si>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</si>
  <si>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</si>
  <si>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</si>
  <si>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</si>
  <si>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</si>
  <si>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</si>
  <si>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</si>
  <si>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</si>
  <si>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</si>
  <si>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</si>
  <si>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</si>
  <si>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</si>
  <si>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</si>
  <si>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</si>
  <si>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</si>
  <si>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</si>
  <si>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</si>
  <si>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</si>
  <si>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</si>
  <si>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</si>
  <si>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</si>
  <si>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</si>
  <si>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</si>
  <si>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</si>
  <si>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</si>
  <si>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</si>
  <si>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</si>
  <si>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</si>
  <si>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</si>
  <si>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</si>
  <si>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</si>
  <si>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</si>
  <si>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</si>
  <si>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</si>
  <si>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</si>
  <si>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</si>
  <si>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</si>
  <si>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</si>
  <si>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</si>
  <si>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</si>
  <si>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</si>
  <si>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</si>
  <si>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</si>
  <si>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</si>
  <si>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</si>
  <si>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</si>
  <si>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</si>
  <si>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</si>
  <si>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</si>
  <si>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</si>
  <si>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</si>
  <si>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</si>
  <si>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</si>
  <si>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</si>
  <si>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</si>
  <si>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</si>
  <si>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</si>
  <si>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</si>
  <si>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</si>
  <si>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</si>
  <si>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</si>
  <si>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</si>
  <si>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</si>
  <si>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</si>
  <si>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</si>
  <si>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</si>
  <si>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</si>
  <si>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</si>
  <si>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</si>
  <si>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</si>
  <si>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</si>
  <si>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</si>
  <si>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</si>
  <si>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</si>
  <si>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</si>
  <si>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</si>
  <si>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</si>
  <si>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</si>
  <si>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</si>
  <si>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</si>
  <si>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</si>
  <si>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</si>
  <si>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</si>
  <si>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</si>
  <si>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</si>
  <si>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</si>
  <si>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</si>
  <si>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</si>
  <si>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</si>
  <si>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</si>
  <si>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</si>
  <si>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6627 993 80143</t>
  </si>
  <si>
    <t>PB 2005</t>
  </si>
  <si>
    <t>2.799.380.143</t>
  </si>
  <si>
    <t>PB 2005/24V, flash</t>
  </si>
  <si>
    <t>not EN54-23 conform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</si>
  <si>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</si>
  <si>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</si>
  <si>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</si>
  <si>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</si>
  <si>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</si>
  <si>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</si>
  <si>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</si>
  <si>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</si>
  <si>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</si>
  <si>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</si>
  <si>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</si>
  <si>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</si>
  <si>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</si>
  <si>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</si>
  <si>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</si>
  <si>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</si>
  <si>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</si>
  <si>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</si>
  <si>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</si>
  <si>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</si>
  <si>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</si>
  <si>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</si>
  <si>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</si>
  <si>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</si>
  <si>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</si>
  <si>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</si>
  <si>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</si>
  <si>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</si>
  <si>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</si>
  <si>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</si>
  <si>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</si>
  <si>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</si>
  <si>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</si>
  <si>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</si>
  <si>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</si>
  <si>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</si>
  <si>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</si>
  <si>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</si>
  <si>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</si>
  <si>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</si>
  <si>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</si>
  <si>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</si>
  <si>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</si>
  <si>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</si>
  <si>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</si>
  <si>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</si>
  <si>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</si>
  <si>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</si>
  <si>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</si>
  <si>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</si>
  <si>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</si>
  <si>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</si>
  <si>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</si>
  <si>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</si>
  <si>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</si>
  <si>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</si>
  <si>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</si>
  <si>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</si>
  <si>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</si>
  <si>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</si>
  <si>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</si>
  <si>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</si>
  <si>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</si>
  <si>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</si>
  <si>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</si>
  <si>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</si>
  <si>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</si>
  <si>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</si>
  <si>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</si>
  <si>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</si>
  <si>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</si>
  <si>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</si>
  <si>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</si>
  <si>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</si>
  <si>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</si>
  <si>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</si>
  <si>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</si>
  <si>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</si>
  <si>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</si>
  <si>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 770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</si>
  <si>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</si>
  <si>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</si>
  <si>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</si>
  <si>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</si>
  <si>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</si>
  <si>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</si>
  <si>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</si>
  <si>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</si>
  <si>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</si>
  <si>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</si>
  <si>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</si>
  <si>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</si>
  <si>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</si>
  <si>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</si>
  <si>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</si>
  <si>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6650 005 10318</t>
  </si>
  <si>
    <t>FME-420-ADAP</t>
  </si>
  <si>
    <t>F.01U.510.318</t>
  </si>
  <si>
    <t>FME-420-ADAP Tool adapter f MS420(GB)</t>
  </si>
  <si>
    <t>LSN improved Test Tool</t>
  </si>
  <si>
    <t>5.092</t>
  </si>
  <si>
    <t>Fire Service Control Panel and Door Control Units</t>
  </si>
  <si>
    <t>Fire Service Control Panel</t>
  </si>
  <si>
    <t>6649 981 26953</t>
  </si>
  <si>
    <t>FBF 100 LSN</t>
  </si>
  <si>
    <t>4.998.126.953</t>
  </si>
  <si>
    <t>FBF 100 LSN fire serv. operating panel</t>
  </si>
  <si>
    <t>2.32</t>
  </si>
  <si>
    <t>only German version</t>
  </si>
  <si>
    <t>6649 981 26952</t>
  </si>
  <si>
    <t>FAT 2002</t>
  </si>
  <si>
    <t>4.998.126.952</t>
  </si>
  <si>
    <t>FAT 2002 fire service display panel</t>
  </si>
  <si>
    <t>FAT2002RE</t>
  </si>
  <si>
    <t>F.01U.502.436</t>
  </si>
  <si>
    <t>FAT2002RE Fire Service displ.panel red.</t>
  </si>
  <si>
    <t>2.751</t>
  </si>
  <si>
    <t>6649 981 42207</t>
  </si>
  <si>
    <t>FIBS 100</t>
  </si>
  <si>
    <t>4.998.142.207</t>
  </si>
  <si>
    <t>Fire brigade information  system FIBS 100</t>
  </si>
  <si>
    <t>18.03</t>
  </si>
  <si>
    <t>6649 981 49387</t>
  </si>
  <si>
    <t>FIBS 100 DINA3</t>
  </si>
  <si>
    <t>4.998.149.387</t>
  </si>
  <si>
    <t>20.475</t>
  </si>
  <si>
    <t>7050 001 69669</t>
  </si>
  <si>
    <t>FMF-420-FBF-CH</t>
  </si>
  <si>
    <t>F.01U.169.669</t>
  </si>
  <si>
    <t>Feuerwehrbedien- und Anzeigeteil Schweiz</t>
  </si>
  <si>
    <t>0.85</t>
  </si>
  <si>
    <t>only Swiss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</si>
  <si>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</si>
  <si>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</si>
  <si>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</si>
  <si>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</si>
  <si>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</si>
  <si>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</si>
  <si>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</si>
  <si>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</si>
  <si>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</si>
  <si>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</si>
  <si>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</si>
  <si>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</si>
  <si>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</si>
  <si>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</si>
  <si>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</si>
  <si>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</si>
  <si>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</si>
  <si>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</si>
  <si>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</si>
  <si>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</si>
  <si>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</si>
  <si>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</si>
  <si>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</si>
  <si>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</si>
  <si>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</si>
  <si>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</si>
  <si>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</si>
  <si>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</si>
  <si>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</si>
  <si>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</si>
  <si>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</si>
  <si>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</si>
  <si>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</si>
  <si>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</si>
  <si>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</si>
  <si>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</si>
  <si>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</si>
  <si>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</si>
  <si>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</si>
  <si>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</si>
  <si>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</si>
  <si>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</si>
  <si>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</si>
  <si>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</si>
  <si>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</si>
  <si>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</si>
  <si>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</si>
  <si>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</si>
  <si>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</si>
  <si>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</si>
  <si>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</si>
  <si>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</si>
  <si>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</si>
  <si>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</si>
  <si>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</si>
  <si>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</si>
  <si>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</si>
  <si>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</si>
  <si>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</si>
  <si>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</si>
  <si>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</si>
  <si>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</si>
  <si>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</si>
  <si>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</si>
  <si>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</si>
  <si>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</si>
  <si>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</si>
  <si>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</si>
  <si>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</si>
  <si>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</si>
  <si>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</si>
  <si>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</si>
  <si>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</si>
  <si>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</si>
  <si>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</si>
  <si>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</si>
  <si>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</si>
  <si>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</si>
  <si>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</si>
  <si>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</si>
  <si>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900 (net price!)</t>
  </si>
  <si>
    <t>n.a</t>
  </si>
  <si>
    <t>Price per person for 1 training / local, customized training organized by BU</t>
  </si>
  <si>
    <t>TRA-FPA-FE</t>
  </si>
  <si>
    <t>F.01U.350.356</t>
  </si>
  <si>
    <t>Training FPA-5000 - Expert</t>
  </si>
  <si>
    <t>600 (net price!)</t>
  </si>
  <si>
    <t>Price per person for a 2-day FPA training / organized by BU</t>
  </si>
  <si>
    <t>TRA-FPA-FM</t>
  </si>
  <si>
    <t>F.01U.350.357</t>
  </si>
  <si>
    <t>Training FPA-5000 - Master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</si>
  <si>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</si>
  <si>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</si>
  <si>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</si>
  <si>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</si>
  <si>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</si>
  <si>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</si>
  <si>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</si>
  <si>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</si>
  <si>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</si>
  <si>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</si>
  <si>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</si>
  <si>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</si>
  <si>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</si>
  <si>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</si>
  <si>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</si>
  <si>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</si>
  <si>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</si>
  <si>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</si>
  <si>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</si>
  <si>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</si>
  <si>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</si>
  <si>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</si>
  <si>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</si>
  <si>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</si>
  <si>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</si>
  <si>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</si>
  <si>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</si>
  <si>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</si>
  <si>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</si>
  <si>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</si>
  <si>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</si>
  <si>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</si>
  <si>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</si>
  <si>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</si>
  <si>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</si>
  <si>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</si>
  <si>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</si>
  <si>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</si>
  <si>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</si>
  <si>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</si>
  <si>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</si>
  <si>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</si>
  <si>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</si>
  <si>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</si>
  <si>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</si>
  <si>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</si>
  <si>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</si>
  <si>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</si>
  <si>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</si>
  <si>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</si>
  <si>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</si>
  <si>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</si>
  <si>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</si>
  <si>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</si>
  <si>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</si>
  <si>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</si>
  <si>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</si>
  <si>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</si>
  <si>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</si>
  <si>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</si>
  <si>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REUP EMEA current</t>
  </si>
  <si>
    <t>REUP EMEA 01/2023</t>
  </si>
  <si>
    <t>F.01U.398.453</t>
  </si>
  <si>
    <t>Remote Serive</t>
  </si>
  <si>
    <t>4.998.115.785</t>
  </si>
  <si>
    <t>F.01U.064.688</t>
  </si>
  <si>
    <t>REUP PL new as of 01/2023</t>
  </si>
  <si>
    <t>CENA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</si>
</sst>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</numFmts>
  <fonts count="67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theme="0" tint="-0.499984740745262"/>
      <name val="Bosch Office Sans"/>
      <family val="2"/>
      <charset val="238"/>
    </font>
    <font>
      <b/>
      <sz val="8"/>
      <color theme="4" tint="-0.249977111117893"/>
      <name val="Arial"/>
      <family val="2"/>
    </font>
    <font>
      <sz val="8"/>
      <color rgb="FFFF0000"/>
      <name val="Bosch Office Sans"/>
      <family val="2"/>
      <charset val="238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b/>
      <sz val="8"/>
      <name val="Arial"/>
      <family val="2"/>
      <charset val="238"/>
    </font>
    <font>
      <sz val="8"/>
      <color rgb="FF002F8E"/>
      <name val="Bosch Office Sans"/>
      <family val="2"/>
      <charset val="238"/>
    </font>
    <font>
      <sz val="8"/>
      <color rgb="FF002F8E"/>
      <name val="Arial"/>
      <family val="2"/>
      <charset val="238"/>
    </font>
    <font>
      <sz val="6"/>
      <color rgb="FF002F8E"/>
      <name val="Arial"/>
      <family val="2"/>
      <charset val="238"/>
    </font>
    <font>
      <b/>
      <sz val="8"/>
      <color rgb="FF002F8E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5">
    <xf numFmtId="0" fontId="0" fillId="0" borderId="0"/>
    <xf numFmtId="0" fontId="4" fillId="0" borderId="0"/>
    <xf numFmtId="0" fontId="5" fillId="0" borderId="0"/>
    <xf numFmtId="0" fontId="4" fillId="0" borderId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40" fillId="11" borderId="0" applyNumberFormat="0" applyBorder="0" applyAlignment="0" applyProtection="0"/>
    <xf numFmtId="0" fontId="39" fillId="0" borderId="0" applyNumberFormat="0" applyFill="0" applyAlignment="0" applyProtection="0"/>
    <xf numFmtId="0" fontId="39" fillId="0" borderId="0" applyNumberFormat="0" applyFill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</cellStyleXfs>
  <cellXfs count="604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0" borderId="0" xfId="0" applyFont="1" applyFill="1" applyBorder="1" applyProtection="1">
      <protection locked="0"/>
    </xf>
    <xf numFmtId="1" fontId="23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Border="1" applyAlignment="1">
      <alignment horizontal="left" vertical="center"/>
    </xf>
    <xf numFmtId="0" fontId="26" fillId="0" borderId="0" xfId="0" applyFont="1" applyFill="1" applyBorder="1" applyProtection="1">
      <protection locked="0"/>
    </xf>
    <xf numFmtId="1" fontId="26" fillId="0" borderId="0" xfId="0" applyNumberFormat="1" applyFont="1" applyFill="1" applyBorder="1" applyAlignment="1">
      <alignment horizontal="left" vertical="center"/>
    </xf>
    <xf numFmtId="0" fontId="24" fillId="0" borderId="10" xfId="0" applyFont="1" applyBorder="1"/>
    <xf numFmtId="0" fontId="28" fillId="8" borderId="10" xfId="0" applyFont="1" applyFill="1" applyBorder="1" applyAlignment="1">
      <alignment vertical="center"/>
    </xf>
    <xf numFmtId="0" fontId="28" fillId="8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1" fillId="8" borderId="10" xfId="0" applyFont="1" applyFill="1" applyBorder="1" applyAlignment="1">
      <alignment horizontal="left"/>
    </xf>
    <xf numFmtId="0" fontId="32" fillId="8" borderId="10" xfId="0" applyFont="1" applyFill="1" applyBorder="1" applyAlignment="1">
      <alignment vertical="center"/>
    </xf>
    <xf numFmtId="0" fontId="24" fillId="0" borderId="0" xfId="0" applyFont="1" applyFill="1" applyBorder="1"/>
    <xf numFmtId="0" fontId="24" fillId="0" borderId="0" xfId="0" applyFont="1"/>
    <xf numFmtId="0" fontId="24" fillId="0" borderId="10" xfId="0" applyFont="1" applyFill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24" fillId="0" borderId="0" xfId="0" applyFont="1" applyFill="1" applyProtection="1">
      <protection locked="0"/>
    </xf>
    <xf numFmtId="0" fontId="24" fillId="0" borderId="10" xfId="0" applyFont="1" applyBorder="1" applyProtection="1">
      <protection locked="0"/>
    </xf>
    <xf numFmtId="0" fontId="24" fillId="0" borderId="1" xfId="0" applyFont="1" applyBorder="1" applyProtection="1">
      <protection locked="0"/>
    </xf>
    <xf numFmtId="0" fontId="24" fillId="4" borderId="10" xfId="0" applyFont="1" applyFill="1" applyBorder="1" applyProtection="1">
      <protection locked="0"/>
    </xf>
    <xf numFmtId="0" fontId="24" fillId="0" borderId="1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4" fillId="4" borderId="10" xfId="0" applyFont="1" applyFill="1" applyBorder="1"/>
    <xf numFmtId="0" fontId="24" fillId="0" borderId="11" xfId="0" applyFont="1" applyBorder="1"/>
    <xf numFmtId="0" fontId="24" fillId="0" borderId="0" xfId="0" applyFont="1" applyFill="1"/>
    <xf numFmtId="0" fontId="34" fillId="0" borderId="10" xfId="0" applyFont="1" applyFill="1" applyBorder="1" applyAlignment="1">
      <alignment vertical="center"/>
    </xf>
    <xf numFmtId="0" fontId="24" fillId="0" borderId="0" xfId="0" applyFont="1" applyFill="1" applyBorder="1" applyAlignment="1" applyProtection="1">
      <alignment wrapText="1"/>
      <protection locked="0"/>
    </xf>
    <xf numFmtId="0" fontId="24" fillId="0" borderId="0" xfId="0" applyFont="1" applyFill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horizontal="left" vertical="top"/>
      <protection locked="0"/>
    </xf>
    <xf numFmtId="0" fontId="24" fillId="0" borderId="18" xfId="0" applyFont="1" applyBorder="1"/>
    <xf numFmtId="0" fontId="33" fillId="0" borderId="10" xfId="0" applyFont="1" applyFill="1" applyBorder="1" applyProtection="1">
      <protection locked="0"/>
    </xf>
    <xf numFmtId="0" fontId="33" fillId="0" borderId="0" xfId="0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2" fontId="2" fillId="0" borderId="10" xfId="1" applyNumberFormat="1" applyFont="1" applyBorder="1" applyAlignment="1">
      <alignment horizontal="center" vertical="center" wrapText="1"/>
    </xf>
    <xf numFmtId="0" fontId="2" fillId="0" borderId="10" xfId="0" applyFont="1" applyBorder="1"/>
    <xf numFmtId="0" fontId="35" fillId="0" borderId="10" xfId="0" applyFont="1" applyBorder="1" applyProtection="1">
      <protection locked="0"/>
    </xf>
    <xf numFmtId="2" fontId="2" fillId="0" borderId="10" xfId="0" applyNumberFormat="1" applyFont="1" applyBorder="1" applyAlignment="1">
      <alignment horizontal="left" vertical="center" wrapText="1"/>
    </xf>
    <xf numFmtId="0" fontId="36" fillId="0" borderId="10" xfId="0" applyFont="1" applyBorder="1"/>
    <xf numFmtId="0" fontId="36" fillId="0" borderId="10" xfId="0" applyFont="1" applyFill="1" applyBorder="1" applyProtection="1">
      <protection locked="0"/>
    </xf>
    <xf numFmtId="0" fontId="36" fillId="0" borderId="10" xfId="0" applyFont="1" applyFill="1" applyBorder="1"/>
    <xf numFmtId="0" fontId="36" fillId="0" borderId="10" xfId="0" applyFont="1" applyFill="1" applyBorder="1" applyAlignment="1" applyProtection="1">
      <alignment horizontal="left" vertical="top"/>
      <protection locked="0"/>
    </xf>
    <xf numFmtId="2" fontId="36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0" fontId="35" fillId="0" borderId="10" xfId="0" applyNumberFormat="1" applyFont="1" applyBorder="1" applyAlignment="1">
      <alignment horizontal="left" vertical="center"/>
    </xf>
    <xf numFmtId="1" fontId="35" fillId="0" borderId="10" xfId="0" applyNumberFormat="1" applyFont="1" applyBorder="1" applyAlignment="1">
      <alignment horizontal="left" vertical="center"/>
    </xf>
    <xf numFmtId="0" fontId="24" fillId="0" borderId="12" xfId="0" applyFont="1" applyBorder="1"/>
    <xf numFmtId="0" fontId="5" fillId="0" borderId="0" xfId="0" applyFont="1"/>
    <xf numFmtId="0" fontId="29" fillId="0" borderId="10" xfId="0" applyFont="1" applyFill="1" applyBorder="1" applyAlignment="1">
      <alignment vertical="center"/>
    </xf>
    <xf numFmtId="0" fontId="0" fillId="0" borderId="10" xfId="0" applyBorder="1"/>
    <xf numFmtId="0" fontId="29" fillId="8" borderId="10" xfId="0" applyFont="1" applyFill="1" applyBorder="1" applyAlignment="1">
      <alignment horizontal="center" vertical="center"/>
    </xf>
    <xf numFmtId="0" fontId="0" fillId="0" borderId="12" xfId="0" applyBorder="1"/>
    <xf numFmtId="0" fontId="29" fillId="4" borderId="11" xfId="0" applyFont="1" applyFill="1" applyBorder="1" applyAlignment="1">
      <alignment vertical="center"/>
    </xf>
    <xf numFmtId="0" fontId="24" fillId="0" borderId="18" xfId="0" applyFont="1" applyFill="1" applyBorder="1" applyAlignment="1" applyProtection="1">
      <alignment wrapText="1"/>
      <protection locked="0"/>
    </xf>
    <xf numFmtId="0" fontId="24" fillId="0" borderId="9" xfId="0" applyFont="1" applyFill="1" applyBorder="1" applyAlignment="1" applyProtection="1">
      <alignment wrapText="1"/>
      <protection locked="0"/>
    </xf>
    <xf numFmtId="2" fontId="24" fillId="0" borderId="10" xfId="0" applyNumberFormat="1" applyFont="1" applyBorder="1" applyAlignment="1">
      <alignment horizontal="left" vertical="center" wrapText="1"/>
    </xf>
    <xf numFmtId="0" fontId="42" fillId="11" borderId="6" xfId="8" applyFont="1" applyBorder="1" applyAlignment="1">
      <alignment horizontal="center" vertical="center" wrapText="1"/>
    </xf>
    <xf numFmtId="2" fontId="31" fillId="0" borderId="4" xfId="1" applyNumberFormat="1" applyFont="1" applyBorder="1" applyAlignment="1">
      <alignment horizontal="right"/>
    </xf>
    <xf numFmtId="0" fontId="43" fillId="0" borderId="0" xfId="6" applyFont="1" applyAlignment="1">
      <alignment horizontal="left" vertical="center" readingOrder="1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44" fillId="0" borderId="4" xfId="1" applyFont="1" applyBorder="1" applyAlignment="1">
      <alignment horizontal="left" vertical="center"/>
    </xf>
    <xf numFmtId="2" fontId="4" fillId="0" borderId="4" xfId="1" applyNumberFormat="1" applyBorder="1" applyAlignment="1">
      <alignment horizontal="right"/>
    </xf>
    <xf numFmtId="9" fontId="31" fillId="0" borderId="4" xfId="7" applyFont="1" applyFill="1" applyBorder="1" applyAlignment="1">
      <alignment horizontal="right"/>
    </xf>
    <xf numFmtId="0" fontId="31" fillId="0" borderId="4" xfId="7" applyNumberFormat="1" applyFont="1" applyFill="1" applyBorder="1" applyAlignment="1">
      <alignment horizontal="right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45" fillId="4" borderId="1" xfId="1" applyFont="1" applyFill="1" applyBorder="1" applyAlignment="1">
      <alignment horizontal="center" vertical="center" wrapText="1"/>
    </xf>
    <xf numFmtId="0" fontId="32" fillId="4" borderId="1" xfId="1" applyFont="1" applyFill="1" applyBorder="1" applyAlignment="1">
      <alignment horizontal="center" vertical="center"/>
    </xf>
    <xf numFmtId="0" fontId="46" fillId="4" borderId="1" xfId="1" applyFont="1" applyFill="1" applyBorder="1" applyAlignment="1">
      <alignment horizontal="center" vertical="center"/>
    </xf>
    <xf numFmtId="0" fontId="39" fillId="0" borderId="0" xfId="6"/>
    <xf numFmtId="1" fontId="47" fillId="12" borderId="33" xfId="1" applyNumberFormat="1" applyFont="1" applyFill="1" applyBorder="1" applyAlignment="1">
      <alignment horizontal="center" vertical="top" wrapText="1"/>
    </xf>
    <xf numFmtId="1" fontId="48" fillId="12" borderId="33" xfId="1" applyNumberFormat="1" applyFont="1" applyFill="1" applyBorder="1" applyAlignment="1">
      <alignment horizontal="center" vertical="center" wrapText="1"/>
    </xf>
    <xf numFmtId="0" fontId="48" fillId="12" borderId="34" xfId="1" applyFont="1" applyFill="1" applyBorder="1" applyAlignment="1">
      <alignment horizontal="center" vertical="center" wrapText="1"/>
    </xf>
    <xf numFmtId="49" fontId="48" fillId="12" borderId="34" xfId="1" applyNumberFormat="1" applyFont="1" applyFill="1" applyBorder="1" applyAlignment="1">
      <alignment horizontal="center" vertical="center" wrapText="1"/>
    </xf>
    <xf numFmtId="0" fontId="32" fillId="13" borderId="34" xfId="1" applyFont="1" applyFill="1" applyBorder="1" applyAlignment="1">
      <alignment horizontal="center" vertical="center" wrapText="1"/>
    </xf>
    <xf numFmtId="0" fontId="48" fillId="13" borderId="34" xfId="1" applyFont="1" applyFill="1" applyBorder="1" applyAlignment="1">
      <alignment horizontal="center" vertical="center" wrapText="1"/>
    </xf>
    <xf numFmtId="0" fontId="49" fillId="12" borderId="34" xfId="1" applyFont="1" applyFill="1" applyBorder="1" applyAlignment="1">
      <alignment horizontal="center" vertical="center" wrapText="1"/>
    </xf>
    <xf numFmtId="0" fontId="48" fillId="12" borderId="35" xfId="1" applyFont="1" applyFill="1" applyBorder="1" applyAlignment="1">
      <alignment horizontal="center" vertical="center" wrapText="1"/>
    </xf>
    <xf numFmtId="0" fontId="45" fillId="11" borderId="36" xfId="8" applyFont="1" applyBorder="1" applyAlignment="1">
      <alignment horizontal="center" vertical="center" wrapText="1"/>
    </xf>
    <xf numFmtId="1" fontId="7" fillId="14" borderId="4" xfId="1" applyNumberFormat="1" applyFont="1" applyFill="1" applyBorder="1" applyAlignment="1" applyProtection="1">
      <alignment horizontal="left"/>
      <protection locked="0"/>
    </xf>
    <xf numFmtId="1" fontId="32" fillId="14" borderId="4" xfId="1" applyNumberFormat="1" applyFont="1" applyFill="1" applyBorder="1" applyAlignment="1" applyProtection="1">
      <alignment horizontal="left"/>
      <protection locked="0"/>
    </xf>
    <xf numFmtId="49" fontId="46" fillId="14" borderId="4" xfId="1" applyNumberFormat="1" applyFont="1" applyFill="1" applyBorder="1" applyAlignment="1">
      <alignment horizontal="left" vertical="top"/>
    </xf>
    <xf numFmtId="49" fontId="32" fillId="14" borderId="4" xfId="1" applyNumberFormat="1" applyFont="1" applyFill="1" applyBorder="1" applyAlignment="1" applyProtection="1">
      <alignment horizontal="left" wrapText="1"/>
      <protection locked="0"/>
    </xf>
    <xf numFmtId="49" fontId="32" fillId="14" borderId="4" xfId="1" applyNumberFormat="1" applyFont="1" applyFill="1" applyBorder="1" applyAlignment="1" applyProtection="1">
      <alignment horizontal="center" vertical="center" wrapText="1"/>
      <protection locked="0"/>
    </xf>
    <xf numFmtId="2" fontId="45" fillId="14" borderId="4" xfId="1" applyNumberFormat="1" applyFont="1" applyFill="1" applyBorder="1" applyAlignment="1" applyProtection="1">
      <alignment horizontal="right" vertical="center" wrapText="1"/>
      <protection locked="0"/>
    </xf>
    <xf numFmtId="9" fontId="50" fillId="14" borderId="4" xfId="7" applyFont="1" applyFill="1" applyBorder="1" applyAlignment="1" applyProtection="1">
      <alignment horizontal="right" vertical="center" wrapText="1"/>
      <protection locked="0"/>
    </xf>
    <xf numFmtId="49" fontId="32" fillId="14" borderId="4" xfId="1" applyNumberFormat="1" applyFont="1" applyFill="1" applyBorder="1" applyAlignment="1" applyProtection="1">
      <alignment horizontal="center"/>
      <protection locked="0"/>
    </xf>
    <xf numFmtId="49" fontId="32" fillId="14" borderId="7" xfId="1" applyNumberFormat="1" applyFont="1" applyFill="1" applyBorder="1" applyAlignment="1" applyProtection="1">
      <alignment horizontal="center"/>
      <protection locked="0"/>
    </xf>
    <xf numFmtId="1" fontId="51" fillId="12" borderId="0" xfId="1" applyNumberFormat="1" applyFont="1" applyFill="1" applyAlignment="1">
      <alignment horizontal="left" vertical="top"/>
    </xf>
    <xf numFmtId="1" fontId="52" fillId="12" borderId="0" xfId="1" applyNumberFormat="1" applyFont="1" applyFill="1" applyAlignment="1" applyProtection="1">
      <alignment horizontal="left" vertical="top"/>
      <protection locked="0"/>
    </xf>
    <xf numFmtId="49" fontId="52" fillId="12" borderId="0" xfId="1" applyNumberFormat="1" applyFont="1" applyFill="1" applyAlignment="1" applyProtection="1">
      <alignment horizontal="left" vertical="top"/>
      <protection locked="0"/>
    </xf>
    <xf numFmtId="0" fontId="52" fillId="12" borderId="0" xfId="1" applyFont="1" applyFill="1" applyAlignment="1" applyProtection="1">
      <alignment horizontal="left" vertical="top" wrapText="1"/>
      <protection locked="0"/>
    </xf>
    <xf numFmtId="0" fontId="52" fillId="12" borderId="0" xfId="1" applyFont="1" applyFill="1" applyAlignment="1" applyProtection="1">
      <alignment horizontal="center" vertical="center" wrapText="1"/>
      <protection locked="0"/>
    </xf>
    <xf numFmtId="2" fontId="45" fillId="12" borderId="0" xfId="1" applyNumberFormat="1" applyFont="1" applyFill="1" applyAlignment="1" applyProtection="1">
      <alignment horizontal="right" vertical="center" wrapText="1"/>
      <protection locked="0"/>
    </xf>
    <xf numFmtId="9" fontId="52" fillId="12" borderId="0" xfId="7" applyFont="1" applyFill="1" applyBorder="1" applyAlignment="1" applyProtection="1">
      <alignment horizontal="right" vertical="center" wrapText="1"/>
      <protection locked="0"/>
    </xf>
    <xf numFmtId="0" fontId="50" fillId="12" borderId="0" xfId="1" applyFont="1" applyFill="1" applyAlignment="1" applyProtection="1">
      <alignment horizontal="center" vertical="top"/>
      <protection locked="0"/>
    </xf>
    <xf numFmtId="1" fontId="50" fillId="12" borderId="0" xfId="1" applyNumberFormat="1" applyFont="1" applyFill="1" applyAlignment="1" applyProtection="1">
      <alignment horizontal="center" vertical="top"/>
      <protection locked="0"/>
    </xf>
    <xf numFmtId="0" fontId="50" fillId="12" borderId="6" xfId="1" applyFont="1" applyFill="1" applyBorder="1" applyAlignment="1" applyProtection="1">
      <alignment horizontal="center" vertical="top"/>
      <protection locked="0"/>
    </xf>
    <xf numFmtId="1" fontId="53" fillId="0" borderId="0" xfId="1" applyNumberFormat="1" applyFont="1" applyAlignment="1">
      <alignment horizontal="left" vertical="top"/>
    </xf>
    <xf numFmtId="1" fontId="53" fillId="0" borderId="37" xfId="1" applyNumberFormat="1" applyFont="1" applyBorder="1" applyAlignment="1">
      <alignment horizontal="left" vertical="top"/>
    </xf>
    <xf numFmtId="49" fontId="53" fillId="0" borderId="0" xfId="1" applyNumberFormat="1" applyFont="1" applyAlignment="1">
      <alignment horizontal="left" vertical="top"/>
    </xf>
    <xf numFmtId="0" fontId="53" fillId="0" borderId="28" xfId="1" applyFont="1" applyBorder="1" applyAlignment="1">
      <alignment horizontal="left" vertical="top" wrapText="1"/>
    </xf>
    <xf numFmtId="0" fontId="53" fillId="0" borderId="28" xfId="1" applyFont="1" applyBorder="1" applyAlignment="1">
      <alignment horizontal="center" vertical="center" wrapText="1"/>
    </xf>
    <xf numFmtId="165" fontId="46" fillId="0" borderId="28" xfId="13" applyFont="1" applyBorder="1" applyAlignment="1">
      <alignment horizontal="right" vertical="center" wrapText="1"/>
    </xf>
    <xf numFmtId="9" fontId="53" fillId="0" borderId="28" xfId="7" applyFont="1" applyBorder="1" applyAlignment="1">
      <alignment horizontal="right" vertical="center" wrapText="1"/>
    </xf>
    <xf numFmtId="43" fontId="53" fillId="0" borderId="28" xfId="11" applyFont="1" applyBorder="1" applyAlignment="1">
      <alignment horizontal="right" vertical="center" wrapText="1"/>
    </xf>
    <xf numFmtId="2" fontId="53" fillId="0" borderId="28" xfId="1" applyNumberFormat="1" applyFont="1" applyBorder="1" applyAlignment="1" applyProtection="1">
      <alignment horizontal="center" vertical="top"/>
      <protection locked="0"/>
    </xf>
    <xf numFmtId="1" fontId="53" fillId="0" borderId="28" xfId="1" applyNumberFormat="1" applyFont="1" applyBorder="1" applyAlignment="1" applyProtection="1">
      <alignment horizontal="center" vertical="top"/>
      <protection locked="0"/>
    </xf>
    <xf numFmtId="166" fontId="53" fillId="0" borderId="28" xfId="1" applyNumberFormat="1" applyFont="1" applyBorder="1" applyAlignment="1" applyProtection="1">
      <alignment horizontal="center" vertical="top"/>
      <protection locked="0"/>
    </xf>
    <xf numFmtId="2" fontId="53" fillId="0" borderId="28" xfId="1" applyNumberFormat="1" applyFont="1" applyBorder="1" applyAlignment="1" applyProtection="1">
      <alignment horizontal="center" vertical="top" wrapText="1"/>
      <protection locked="0"/>
    </xf>
    <xf numFmtId="2" fontId="53" fillId="0" borderId="28" xfId="1" applyNumberFormat="1" applyFont="1" applyBorder="1" applyAlignment="1" applyProtection="1">
      <alignment horizontal="center" vertical="center"/>
      <protection locked="0"/>
    </xf>
    <xf numFmtId="1" fontId="53" fillId="0" borderId="6" xfId="1" applyNumberFormat="1" applyFont="1" applyBorder="1" applyAlignment="1">
      <alignment horizontal="center" vertical="top"/>
    </xf>
    <xf numFmtId="1" fontId="53" fillId="0" borderId="38" xfId="1" applyNumberFormat="1" applyFont="1" applyBorder="1" applyAlignment="1">
      <alignment horizontal="center" vertical="top"/>
    </xf>
    <xf numFmtId="0" fontId="54" fillId="11" borderId="36" xfId="8" applyFont="1" applyBorder="1" applyAlignment="1">
      <alignment horizontal="center" vertical="center" wrapText="1"/>
    </xf>
    <xf numFmtId="0" fontId="4" fillId="0" borderId="0" xfId="1" applyAlignment="1" applyProtection="1">
      <alignment horizontal="center"/>
      <protection locked="0"/>
    </xf>
    <xf numFmtId="14" fontId="45" fillId="11" borderId="36" xfId="8" applyNumberFormat="1" applyFont="1" applyBorder="1" applyAlignment="1">
      <alignment horizontal="center" vertical="center" wrapText="1"/>
    </xf>
    <xf numFmtId="1" fontId="46" fillId="0" borderId="0" xfId="1" applyNumberFormat="1" applyFont="1" applyAlignment="1">
      <alignment horizontal="left" vertical="top"/>
    </xf>
    <xf numFmtId="1" fontId="46" fillId="0" borderId="37" xfId="1" applyNumberFormat="1" applyFont="1" applyBorder="1" applyAlignment="1">
      <alignment horizontal="left" vertical="top"/>
    </xf>
    <xf numFmtId="49" fontId="46" fillId="0" borderId="0" xfId="1" applyNumberFormat="1" applyFont="1" applyAlignment="1">
      <alignment horizontal="left" vertical="top"/>
    </xf>
    <xf numFmtId="0" fontId="46" fillId="0" borderId="28" xfId="1" applyFont="1" applyBorder="1" applyAlignment="1">
      <alignment horizontal="left" vertical="top" wrapText="1"/>
    </xf>
    <xf numFmtId="0" fontId="46" fillId="0" borderId="28" xfId="1" applyFont="1" applyBorder="1" applyAlignment="1">
      <alignment horizontal="center" vertical="center" wrapText="1"/>
    </xf>
    <xf numFmtId="2" fontId="46" fillId="0" borderId="28" xfId="1" applyNumberFormat="1" applyFont="1" applyBorder="1" applyAlignment="1" applyProtection="1">
      <alignment horizontal="center" vertical="top"/>
      <protection locked="0"/>
    </xf>
    <xf numFmtId="1" fontId="46" fillId="0" borderId="28" xfId="1" applyNumberFormat="1" applyFont="1" applyBorder="1" applyAlignment="1" applyProtection="1">
      <alignment horizontal="center" vertical="top"/>
      <protection locked="0"/>
    </xf>
    <xf numFmtId="166" fontId="46" fillId="0" borderId="28" xfId="1" applyNumberFormat="1" applyFont="1" applyBorder="1" applyAlignment="1" applyProtection="1">
      <alignment horizontal="center" vertical="top"/>
      <protection locked="0"/>
    </xf>
    <xf numFmtId="2" fontId="46" fillId="0" borderId="28" xfId="1" applyNumberFormat="1" applyFont="1" applyBorder="1" applyAlignment="1" applyProtection="1">
      <alignment horizontal="center" vertical="top" wrapText="1"/>
      <protection locked="0"/>
    </xf>
    <xf numFmtId="2" fontId="46" fillId="0" borderId="28" xfId="1" applyNumberFormat="1" applyFont="1" applyBorder="1" applyAlignment="1" applyProtection="1">
      <alignment horizontal="center" vertical="center"/>
      <protection locked="0"/>
    </xf>
    <xf numFmtId="1" fontId="46" fillId="0" borderId="6" xfId="1" applyNumberFormat="1" applyFont="1" applyBorder="1" applyAlignment="1">
      <alignment horizontal="center" vertical="top"/>
    </xf>
    <xf numFmtId="1" fontId="46" fillId="0" borderId="38" xfId="1" applyNumberFormat="1" applyFont="1" applyBorder="1" applyAlignment="1">
      <alignment horizontal="center" vertical="top"/>
    </xf>
    <xf numFmtId="0" fontId="53" fillId="0" borderId="0" xfId="1" applyFont="1" applyAlignment="1">
      <alignment horizontal="left" vertical="top" wrapText="1"/>
    </xf>
    <xf numFmtId="0" fontId="53" fillId="0" borderId="37" xfId="1" applyFont="1" applyBorder="1" applyAlignment="1">
      <alignment horizontal="left" vertical="top" wrapText="1"/>
    </xf>
    <xf numFmtId="49" fontId="53" fillId="0" borderId="28" xfId="1" applyNumberFormat="1" applyFont="1" applyBorder="1" applyAlignment="1">
      <alignment horizontal="left" vertical="top" wrapText="1"/>
    </xf>
    <xf numFmtId="0" fontId="53" fillId="0" borderId="28" xfId="1" applyFont="1" applyBorder="1" applyAlignment="1">
      <alignment horizontal="center" vertical="top" wrapText="1"/>
    </xf>
    <xf numFmtId="1" fontId="53" fillId="0" borderId="38" xfId="1" applyNumberFormat="1" applyFont="1" applyBorder="1" applyAlignment="1">
      <alignment horizontal="center" vertical="top" wrapText="1"/>
    </xf>
    <xf numFmtId="1" fontId="55" fillId="12" borderId="0" xfId="1" applyNumberFormat="1" applyFont="1" applyFill="1" applyAlignment="1">
      <alignment horizontal="left" vertical="top"/>
    </xf>
    <xf numFmtId="0" fontId="45" fillId="12" borderId="0" xfId="1" applyFont="1" applyFill="1" applyAlignment="1" applyProtection="1">
      <alignment horizontal="left" vertical="top" wrapText="1"/>
      <protection locked="0"/>
    </xf>
    <xf numFmtId="49" fontId="45" fillId="12" borderId="0" xfId="1" applyNumberFormat="1" applyFont="1" applyFill="1" applyAlignment="1" applyProtection="1">
      <alignment horizontal="left" vertical="top" wrapText="1"/>
      <protection locked="0"/>
    </xf>
    <xf numFmtId="0" fontId="45" fillId="12" borderId="0" xfId="1" applyFont="1" applyFill="1" applyAlignment="1" applyProtection="1">
      <alignment horizontal="center" vertical="center" wrapText="1"/>
      <protection locked="0"/>
    </xf>
    <xf numFmtId="165" fontId="45" fillId="12" borderId="0" xfId="13" applyFont="1" applyFill="1" applyBorder="1" applyAlignment="1" applyProtection="1">
      <alignment horizontal="right" vertical="center" wrapText="1"/>
      <protection locked="0"/>
    </xf>
    <xf numFmtId="9" fontId="45" fillId="12" borderId="0" xfId="7" applyFont="1" applyFill="1" applyBorder="1" applyAlignment="1" applyProtection="1">
      <alignment horizontal="right" vertical="center" wrapText="1"/>
      <protection locked="0"/>
    </xf>
    <xf numFmtId="2" fontId="32" fillId="12" borderId="0" xfId="1" applyNumberFormat="1" applyFont="1" applyFill="1" applyAlignment="1" applyProtection="1">
      <alignment horizontal="center" vertical="top"/>
      <protection locked="0"/>
    </xf>
    <xf numFmtId="1" fontId="32" fillId="12" borderId="0" xfId="1" applyNumberFormat="1" applyFont="1" applyFill="1" applyAlignment="1" applyProtection="1">
      <alignment horizontal="center" vertical="top"/>
      <protection locked="0"/>
    </xf>
    <xf numFmtId="166" fontId="32" fillId="12" borderId="0" xfId="1" applyNumberFormat="1" applyFont="1" applyFill="1" applyAlignment="1" applyProtection="1">
      <alignment horizontal="center" vertical="top"/>
      <protection locked="0"/>
    </xf>
    <xf numFmtId="2" fontId="32" fillId="12" borderId="0" xfId="1" applyNumberFormat="1" applyFont="1" applyFill="1" applyAlignment="1" applyProtection="1">
      <alignment horizontal="center" vertical="top" wrapText="1"/>
      <protection locked="0"/>
    </xf>
    <xf numFmtId="0" fontId="32" fillId="12" borderId="0" xfId="1" applyFont="1" applyFill="1" applyAlignment="1" applyProtection="1">
      <alignment horizontal="center" vertical="top"/>
      <protection locked="0"/>
    </xf>
    <xf numFmtId="0" fontId="32" fillId="12" borderId="0" xfId="1" applyFont="1" applyFill="1" applyAlignment="1" applyProtection="1">
      <alignment horizontal="center" vertical="center"/>
      <protection locked="0"/>
    </xf>
    <xf numFmtId="0" fontId="32" fillId="12" borderId="6" xfId="1" applyFont="1" applyFill="1" applyBorder="1" applyAlignment="1" applyProtection="1">
      <alignment horizontal="center" vertical="top"/>
      <protection locked="0"/>
    </xf>
    <xf numFmtId="0" fontId="46" fillId="0" borderId="0" xfId="1" applyFont="1" applyAlignment="1">
      <alignment horizontal="left" vertical="top" wrapText="1"/>
    </xf>
    <xf numFmtId="0" fontId="46" fillId="0" borderId="37" xfId="1" applyFont="1" applyBorder="1" applyAlignment="1">
      <alignment horizontal="left" vertical="top" wrapText="1"/>
    </xf>
    <xf numFmtId="49" fontId="46" fillId="0" borderId="28" xfId="1" applyNumberFormat="1" applyFont="1" applyBorder="1" applyAlignment="1">
      <alignment horizontal="left" vertical="top" wrapText="1"/>
    </xf>
    <xf numFmtId="0" fontId="46" fillId="0" borderId="28" xfId="1" applyFont="1" applyBorder="1" applyAlignment="1">
      <alignment horizontal="center" vertical="top" wrapText="1"/>
    </xf>
    <xf numFmtId="1" fontId="46" fillId="0" borderId="38" xfId="1" applyNumberFormat="1" applyFont="1" applyBorder="1" applyAlignment="1">
      <alignment horizontal="center" vertical="top" wrapText="1"/>
    </xf>
    <xf numFmtId="49" fontId="52" fillId="12" borderId="0" xfId="1" applyNumberFormat="1" applyFont="1" applyFill="1" applyAlignment="1" applyProtection="1">
      <alignment horizontal="left" vertical="top" wrapText="1"/>
      <protection locked="0"/>
    </xf>
    <xf numFmtId="2" fontId="50" fillId="12" borderId="0" xfId="1" applyNumberFormat="1" applyFont="1" applyFill="1" applyAlignment="1" applyProtection="1">
      <alignment horizontal="center" vertical="top"/>
      <protection locked="0"/>
    </xf>
    <xf numFmtId="166" fontId="50" fillId="12" borderId="0" xfId="1" applyNumberFormat="1" applyFont="1" applyFill="1" applyAlignment="1" applyProtection="1">
      <alignment horizontal="center" vertical="top"/>
      <protection locked="0"/>
    </xf>
    <xf numFmtId="2" fontId="50" fillId="12" borderId="0" xfId="1" applyNumberFormat="1" applyFont="1" applyFill="1" applyAlignment="1" applyProtection="1">
      <alignment horizontal="center" vertical="top" wrapText="1"/>
      <protection locked="0"/>
    </xf>
    <xf numFmtId="0" fontId="50" fillId="12" borderId="0" xfId="1" applyFont="1" applyFill="1" applyAlignment="1" applyProtection="1">
      <alignment horizontal="center" vertical="center"/>
      <protection locked="0"/>
    </xf>
    <xf numFmtId="0" fontId="53" fillId="0" borderId="0" xfId="1" applyFont="1" applyAlignment="1">
      <alignment horizontal="center" vertical="center" wrapText="1"/>
    </xf>
    <xf numFmtId="0" fontId="53" fillId="0" borderId="0" xfId="1" applyFont="1" applyAlignment="1">
      <alignment horizontal="center" vertical="top" wrapText="1"/>
    </xf>
    <xf numFmtId="166" fontId="53" fillId="0" borderId="0" xfId="1" applyNumberFormat="1" applyFont="1" applyAlignment="1">
      <alignment horizontal="center" vertical="top" wrapText="1"/>
    </xf>
    <xf numFmtId="2" fontId="53" fillId="0" borderId="0" xfId="1" applyNumberFormat="1" applyFont="1" applyAlignment="1" applyProtection="1">
      <alignment horizontal="center" vertical="top" wrapText="1"/>
      <protection locked="0"/>
    </xf>
    <xf numFmtId="2" fontId="53" fillId="0" borderId="0" xfId="1" applyNumberFormat="1" applyFont="1" applyAlignment="1" applyProtection="1">
      <alignment horizontal="center" vertical="top"/>
      <protection locked="0"/>
    </xf>
    <xf numFmtId="2" fontId="53" fillId="0" borderId="0" xfId="1" applyNumberFormat="1" applyFont="1" applyAlignment="1" applyProtection="1">
      <alignment horizontal="center" vertical="center"/>
      <protection locked="0"/>
    </xf>
    <xf numFmtId="0" fontId="50" fillId="12" borderId="0" xfId="1" applyFont="1" applyFill="1" applyAlignment="1" applyProtection="1">
      <alignment horizontal="center" vertical="top" wrapText="1"/>
      <protection locked="0"/>
    </xf>
    <xf numFmtId="49" fontId="53" fillId="0" borderId="28" xfId="1" applyNumberFormat="1" applyFont="1" applyBorder="1" applyAlignment="1" applyProtection="1">
      <alignment horizontal="center" vertical="center"/>
      <protection locked="0"/>
    </xf>
    <xf numFmtId="166" fontId="53" fillId="0" borderId="28" xfId="1" applyNumberFormat="1" applyFont="1" applyBorder="1" applyAlignment="1">
      <alignment horizontal="center" vertical="top" wrapText="1"/>
    </xf>
    <xf numFmtId="49" fontId="46" fillId="0" borderId="28" xfId="1" applyNumberFormat="1" applyFont="1" applyBorder="1" applyAlignment="1" applyProtection="1">
      <alignment horizontal="center" vertical="center"/>
      <protection locked="0"/>
    </xf>
    <xf numFmtId="2" fontId="56" fillId="0" borderId="28" xfId="1" applyNumberFormat="1" applyFont="1" applyBorder="1" applyAlignment="1" applyProtection="1">
      <alignment horizontal="center" vertical="top"/>
      <protection locked="0"/>
    </xf>
    <xf numFmtId="166" fontId="52" fillId="12" borderId="0" xfId="1" applyNumberFormat="1" applyFont="1" applyFill="1" applyAlignment="1" applyProtection="1">
      <alignment horizontal="left" vertical="top" wrapText="1"/>
      <protection locked="0"/>
    </xf>
    <xf numFmtId="1" fontId="53" fillId="0" borderId="38" xfId="1" applyNumberFormat="1" applyFont="1" applyBorder="1" applyAlignment="1" applyProtection="1">
      <alignment horizontal="center" vertical="center"/>
      <protection locked="0"/>
    </xf>
    <xf numFmtId="165" fontId="46" fillId="0" borderId="28" xfId="13" applyFont="1" applyBorder="1" applyAlignment="1">
      <alignment horizontal="center" vertical="center" wrapText="1"/>
    </xf>
    <xf numFmtId="2" fontId="46" fillId="0" borderId="0" xfId="1" applyNumberFormat="1" applyFont="1" applyAlignment="1" applyProtection="1">
      <alignment horizontal="center" vertical="top"/>
      <protection locked="0"/>
    </xf>
    <xf numFmtId="1" fontId="46" fillId="0" borderId="6" xfId="1" applyNumberFormat="1" applyFont="1" applyBorder="1" applyAlignment="1" applyProtection="1">
      <alignment horizontal="center" vertical="center"/>
      <protection locked="0"/>
    </xf>
    <xf numFmtId="0" fontId="4" fillId="0" borderId="0" xfId="6" applyFont="1"/>
    <xf numFmtId="166" fontId="53" fillId="0" borderId="28" xfId="1" applyNumberFormat="1" applyFont="1" applyBorder="1" applyAlignment="1" applyProtection="1">
      <alignment horizontal="center" vertical="center"/>
      <protection locked="0"/>
    </xf>
    <xf numFmtId="49" fontId="53" fillId="0" borderId="28" xfId="1" applyNumberFormat="1" applyFont="1" applyBorder="1" applyAlignment="1" applyProtection="1">
      <alignment horizontal="center" vertical="center" wrapText="1"/>
      <protection locked="0"/>
    </xf>
    <xf numFmtId="2" fontId="53" fillId="0" borderId="37" xfId="1" applyNumberFormat="1" applyFont="1" applyBorder="1" applyAlignment="1">
      <alignment horizontal="left" vertical="top" wrapText="1"/>
    </xf>
    <xf numFmtId="2" fontId="53" fillId="0" borderId="28" xfId="1" applyNumberFormat="1" applyFont="1" applyBorder="1" applyAlignment="1">
      <alignment horizontal="left" vertical="top" wrapText="1"/>
    </xf>
    <xf numFmtId="2" fontId="53" fillId="0" borderId="28" xfId="1" applyNumberFormat="1" applyFont="1" applyBorder="1" applyAlignment="1">
      <alignment horizontal="center" vertical="top" wrapText="1"/>
    </xf>
    <xf numFmtId="49" fontId="53" fillId="0" borderId="28" xfId="1" applyNumberFormat="1" applyFont="1" applyBorder="1" applyAlignment="1">
      <alignment horizontal="center" vertical="top" wrapText="1"/>
    </xf>
    <xf numFmtId="1" fontId="53" fillId="0" borderId="28" xfId="1" applyNumberFormat="1" applyFont="1" applyBorder="1" applyAlignment="1" applyProtection="1">
      <alignment horizontal="center" vertical="center"/>
      <protection locked="0"/>
    </xf>
    <xf numFmtId="0" fontId="46" fillId="0" borderId="0" xfId="1" applyFont="1" applyAlignment="1">
      <alignment horizontal="left" vertical="top"/>
    </xf>
    <xf numFmtId="0" fontId="45" fillId="11" borderId="0" xfId="8" applyFont="1" applyBorder="1" applyAlignment="1">
      <alignment horizontal="center" vertical="center" wrapText="1"/>
    </xf>
    <xf numFmtId="0" fontId="46" fillId="0" borderId="28" xfId="1" applyFont="1" applyBorder="1" applyAlignment="1" applyProtection="1">
      <alignment horizontal="left" vertical="top"/>
      <protection locked="0"/>
    </xf>
    <xf numFmtId="1" fontId="46" fillId="0" borderId="28" xfId="1" applyNumberFormat="1" applyFont="1" applyBorder="1" applyAlignment="1">
      <alignment horizontal="center" vertical="top"/>
    </xf>
    <xf numFmtId="49" fontId="46" fillId="0" borderId="28" xfId="1" applyNumberFormat="1" applyFont="1" applyBorder="1" applyAlignment="1">
      <alignment horizontal="center" vertical="top"/>
    </xf>
    <xf numFmtId="1" fontId="46" fillId="0" borderId="0" xfId="1" applyNumberFormat="1" applyFont="1" applyAlignment="1" applyProtection="1">
      <alignment horizontal="center" vertical="top"/>
      <protection locked="0"/>
    </xf>
    <xf numFmtId="0" fontId="46" fillId="0" borderId="0" xfId="1" applyFont="1" applyAlignment="1">
      <alignment horizontal="center" vertical="top" wrapText="1"/>
    </xf>
    <xf numFmtId="14" fontId="52" fillId="11" borderId="36" xfId="8" applyNumberFormat="1" applyFont="1" applyBorder="1" applyAlignment="1">
      <alignment horizontal="center" vertical="center" wrapText="1"/>
    </xf>
    <xf numFmtId="1" fontId="53" fillId="0" borderId="38" xfId="1" applyNumberFormat="1" applyFont="1" applyBorder="1" applyAlignment="1">
      <alignment horizontal="center" vertical="center" wrapText="1"/>
    </xf>
    <xf numFmtId="43" fontId="53" fillId="15" borderId="28" xfId="11" applyFont="1" applyFill="1" applyBorder="1" applyAlignment="1">
      <alignment horizontal="center" vertical="center" wrapText="1"/>
    </xf>
    <xf numFmtId="0" fontId="46" fillId="0" borderId="39" xfId="1" applyFont="1" applyBorder="1" applyAlignment="1">
      <alignment horizontal="left" vertical="top" wrapText="1"/>
    </xf>
    <xf numFmtId="2" fontId="46" fillId="0" borderId="0" xfId="1" applyNumberFormat="1" applyFont="1" applyAlignment="1" applyProtection="1">
      <alignment horizontal="center" vertical="top" wrapText="1"/>
      <protection locked="0"/>
    </xf>
    <xf numFmtId="2" fontId="46" fillId="0" borderId="0" xfId="1" applyNumberFormat="1" applyFont="1" applyAlignment="1" applyProtection="1">
      <alignment horizontal="center" vertical="center"/>
      <protection locked="0"/>
    </xf>
    <xf numFmtId="1" fontId="50" fillId="14" borderId="1" xfId="1" applyNumberFormat="1" applyFont="1" applyFill="1" applyBorder="1" applyAlignment="1" applyProtection="1">
      <alignment horizontal="left"/>
      <protection locked="0"/>
    </xf>
    <xf numFmtId="49" fontId="50" fillId="14" borderId="1" xfId="1" applyNumberFormat="1" applyFont="1" applyFill="1" applyBorder="1" applyAlignment="1" applyProtection="1">
      <alignment horizontal="left" wrapText="1"/>
      <protection locked="0"/>
    </xf>
    <xf numFmtId="49" fontId="50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45" fillId="14" borderId="1" xfId="13" applyFont="1" applyFill="1" applyBorder="1" applyAlignment="1" applyProtection="1">
      <alignment horizontal="right" vertical="center" wrapText="1"/>
      <protection locked="0"/>
    </xf>
    <xf numFmtId="9" fontId="50" fillId="14" borderId="1" xfId="7" applyFont="1" applyFill="1" applyBorder="1" applyAlignment="1" applyProtection="1">
      <alignment horizontal="right" vertical="center" wrapText="1"/>
      <protection locked="0"/>
    </xf>
    <xf numFmtId="49" fontId="50" fillId="14" borderId="1" xfId="1" applyNumberFormat="1" applyFont="1" applyFill="1" applyBorder="1" applyAlignment="1" applyProtection="1">
      <alignment horizontal="center" wrapText="1"/>
      <protection locked="0"/>
    </xf>
    <xf numFmtId="49" fontId="50" fillId="14" borderId="1" xfId="1" applyNumberFormat="1" applyFont="1" applyFill="1" applyBorder="1" applyAlignment="1" applyProtection="1">
      <alignment horizontal="center"/>
      <protection locked="0"/>
    </xf>
    <xf numFmtId="2" fontId="50" fillId="14" borderId="40" xfId="1" applyNumberFormat="1" applyFont="1" applyFill="1" applyBorder="1" applyAlignment="1" applyProtection="1">
      <alignment horizontal="center"/>
      <protection locked="0"/>
    </xf>
    <xf numFmtId="14" fontId="57" fillId="11" borderId="36" xfId="8" applyNumberFormat="1" applyFont="1" applyBorder="1" applyAlignment="1">
      <alignment horizontal="center" vertical="center" wrapText="1"/>
    </xf>
    <xf numFmtId="0" fontId="53" fillId="0" borderId="28" xfId="1" applyFont="1" applyBorder="1" applyAlignment="1">
      <alignment horizontal="left" vertical="center" wrapText="1"/>
    </xf>
    <xf numFmtId="165" fontId="53" fillId="0" borderId="28" xfId="13" applyFont="1" applyFill="1" applyBorder="1" applyAlignment="1">
      <alignment horizontal="center" vertical="center" wrapText="1"/>
    </xf>
    <xf numFmtId="1" fontId="58" fillId="0" borderId="38" xfId="1" applyNumberFormat="1" applyFont="1" applyBorder="1" applyAlignment="1">
      <alignment horizontal="center" vertical="top" wrapText="1"/>
    </xf>
    <xf numFmtId="49" fontId="53" fillId="0" borderId="28" xfId="1" applyNumberFormat="1" applyFont="1" applyBorder="1" applyAlignment="1">
      <alignment horizontal="left" vertical="top"/>
    </xf>
    <xf numFmtId="49" fontId="50" fillId="12" borderId="0" xfId="1" applyNumberFormat="1" applyFont="1" applyFill="1" applyAlignment="1" applyProtection="1">
      <alignment horizontal="left" wrapText="1"/>
      <protection locked="0"/>
    </xf>
    <xf numFmtId="49" fontId="50" fillId="12" borderId="0" xfId="1" applyNumberFormat="1" applyFont="1" applyFill="1" applyAlignment="1" applyProtection="1">
      <alignment horizontal="center" vertical="center" wrapText="1"/>
      <protection locked="0"/>
    </xf>
    <xf numFmtId="9" fontId="50" fillId="12" borderId="0" xfId="7" applyFont="1" applyFill="1" applyBorder="1" applyAlignment="1" applyProtection="1">
      <alignment horizontal="right" vertical="center" wrapText="1"/>
      <protection locked="0"/>
    </xf>
    <xf numFmtId="49" fontId="50" fillId="12" borderId="0" xfId="1" applyNumberFormat="1" applyFont="1" applyFill="1" applyAlignment="1" applyProtection="1">
      <alignment horizontal="center"/>
      <protection locked="0"/>
    </xf>
    <xf numFmtId="49" fontId="50" fillId="12" borderId="0" xfId="1" applyNumberFormat="1" applyFont="1" applyFill="1" applyAlignment="1" applyProtection="1">
      <alignment horizontal="center" wrapText="1"/>
      <protection locked="0"/>
    </xf>
    <xf numFmtId="49" fontId="50" fillId="12" borderId="0" xfId="1" applyNumberFormat="1" applyFont="1" applyFill="1" applyAlignment="1" applyProtection="1">
      <alignment horizontal="center" vertical="center"/>
      <protection locked="0"/>
    </xf>
    <xf numFmtId="1" fontId="53" fillId="0" borderId="28" xfId="1" applyNumberFormat="1" applyFont="1" applyBorder="1" applyAlignment="1">
      <alignment horizontal="left" vertical="top"/>
    </xf>
    <xf numFmtId="1" fontId="53" fillId="0" borderId="28" xfId="1" applyNumberFormat="1" applyFont="1" applyBorder="1" applyAlignment="1" applyProtection="1">
      <alignment horizontal="center" vertical="center" wrapText="1"/>
      <protection locked="0"/>
    </xf>
    <xf numFmtId="49" fontId="53" fillId="0" borderId="41" xfId="1" applyNumberFormat="1" applyFont="1" applyBorder="1" applyAlignment="1">
      <alignment horizontal="center" vertical="top" wrapText="1"/>
    </xf>
    <xf numFmtId="1" fontId="53" fillId="0" borderId="41" xfId="1" applyNumberFormat="1" applyFont="1" applyBorder="1" applyAlignment="1" applyProtection="1">
      <alignment horizontal="center" vertical="center" wrapText="1"/>
      <protection locked="0"/>
    </xf>
    <xf numFmtId="1" fontId="32" fillId="14" borderId="1" xfId="1" applyNumberFormat="1" applyFont="1" applyFill="1" applyBorder="1" applyAlignment="1" applyProtection="1">
      <alignment horizontal="left"/>
      <protection locked="0"/>
    </xf>
    <xf numFmtId="49" fontId="32" fillId="14" borderId="1" xfId="1" applyNumberFormat="1" applyFont="1" applyFill="1" applyBorder="1" applyAlignment="1" applyProtection="1">
      <alignment horizontal="left" wrapText="1"/>
      <protection locked="0"/>
    </xf>
    <xf numFmtId="49" fontId="32" fillId="14" borderId="1" xfId="1" applyNumberFormat="1" applyFont="1" applyFill="1" applyBorder="1" applyAlignment="1" applyProtection="1">
      <alignment horizontal="center" vertical="center" wrapText="1"/>
      <protection locked="0"/>
    </xf>
    <xf numFmtId="9" fontId="32" fillId="14" borderId="1" xfId="7" applyFont="1" applyFill="1" applyBorder="1" applyAlignment="1" applyProtection="1">
      <alignment horizontal="right" vertical="center" wrapText="1"/>
      <protection locked="0"/>
    </xf>
    <xf numFmtId="49" fontId="32" fillId="14" borderId="1" xfId="1" applyNumberFormat="1" applyFont="1" applyFill="1" applyBorder="1" applyAlignment="1" applyProtection="1">
      <alignment horizontal="center"/>
      <protection locked="0"/>
    </xf>
    <xf numFmtId="49" fontId="32" fillId="14" borderId="1" xfId="1" applyNumberFormat="1" applyFont="1" applyFill="1" applyBorder="1" applyAlignment="1" applyProtection="1">
      <alignment horizontal="center" wrapText="1"/>
      <protection locked="0"/>
    </xf>
    <xf numFmtId="49" fontId="32" fillId="14" borderId="1" xfId="1" applyNumberFormat="1" applyFont="1" applyFill="1" applyBorder="1" applyAlignment="1" applyProtection="1">
      <alignment horizontal="center" vertical="center"/>
      <protection locked="0"/>
    </xf>
    <xf numFmtId="1" fontId="55" fillId="12" borderId="2" xfId="1" applyNumberFormat="1" applyFont="1" applyFill="1" applyBorder="1" applyAlignment="1">
      <alignment horizontal="left" vertical="top"/>
    </xf>
    <xf numFmtId="0" fontId="45" fillId="12" borderId="2" xfId="1" applyFont="1" applyFill="1" applyBorder="1" applyAlignment="1" applyProtection="1">
      <alignment horizontal="left" vertical="top" wrapText="1"/>
      <protection locked="0"/>
    </xf>
    <xf numFmtId="49" fontId="45" fillId="12" borderId="2" xfId="1" applyNumberFormat="1" applyFont="1" applyFill="1" applyBorder="1" applyAlignment="1" applyProtection="1">
      <alignment horizontal="left" vertical="top" wrapText="1"/>
      <protection locked="0"/>
    </xf>
    <xf numFmtId="0" fontId="45" fillId="12" borderId="2" xfId="1" applyFont="1" applyFill="1" applyBorder="1" applyAlignment="1" applyProtection="1">
      <alignment horizontal="center" vertical="center" wrapText="1"/>
      <protection locked="0"/>
    </xf>
    <xf numFmtId="165" fontId="45" fillId="12" borderId="2" xfId="13" applyFont="1" applyFill="1" applyBorder="1" applyAlignment="1" applyProtection="1">
      <alignment horizontal="right" vertical="center" wrapText="1"/>
      <protection locked="0"/>
    </xf>
    <xf numFmtId="9" fontId="45" fillId="12" borderId="2" xfId="7" applyFont="1" applyFill="1" applyBorder="1" applyAlignment="1" applyProtection="1">
      <alignment horizontal="right" vertical="center" wrapText="1"/>
      <protection locked="0"/>
    </xf>
    <xf numFmtId="0" fontId="32" fillId="12" borderId="2" xfId="1" applyFont="1" applyFill="1" applyBorder="1" applyAlignment="1" applyProtection="1">
      <alignment horizontal="center" vertical="top"/>
      <protection locked="0"/>
    </xf>
    <xf numFmtId="1" fontId="32" fillId="12" borderId="2" xfId="1" applyNumberFormat="1" applyFont="1" applyFill="1" applyBorder="1" applyAlignment="1" applyProtection="1">
      <alignment horizontal="center" vertical="top"/>
      <protection locked="0"/>
    </xf>
    <xf numFmtId="0" fontId="32" fillId="12" borderId="2" xfId="1" applyFont="1" applyFill="1" applyBorder="1" applyAlignment="1" applyProtection="1">
      <alignment horizontal="center" vertical="top" wrapText="1"/>
      <protection locked="0"/>
    </xf>
    <xf numFmtId="0" fontId="32" fillId="12" borderId="2" xfId="1" applyFont="1" applyFill="1" applyBorder="1" applyAlignment="1" applyProtection="1">
      <alignment horizontal="center" vertical="center"/>
      <protection locked="0"/>
    </xf>
    <xf numFmtId="49" fontId="46" fillId="0" borderId="28" xfId="1" applyNumberFormat="1" applyFont="1" applyBorder="1" applyAlignment="1">
      <alignment horizontal="left" vertical="top"/>
    </xf>
    <xf numFmtId="0" fontId="46" fillId="0" borderId="28" xfId="1" applyFont="1" applyBorder="1" applyAlignment="1" applyProtection="1">
      <alignment horizontal="left" vertical="top" wrapText="1"/>
      <protection locked="0"/>
    </xf>
    <xf numFmtId="49" fontId="46" fillId="0" borderId="28" xfId="1" applyNumberFormat="1" applyFont="1" applyBorder="1" applyAlignment="1" applyProtection="1">
      <alignment horizontal="center" vertical="top" wrapText="1"/>
      <protection locked="0"/>
    </xf>
    <xf numFmtId="0" fontId="46" fillId="0" borderId="28" xfId="1" applyFont="1" applyBorder="1" applyAlignment="1" applyProtection="1">
      <alignment horizontal="center" vertical="center"/>
      <protection locked="0"/>
    </xf>
    <xf numFmtId="0" fontId="59" fillId="0" borderId="0" xfId="1" applyFont="1"/>
    <xf numFmtId="49" fontId="46" fillId="0" borderId="0" xfId="1" applyNumberFormat="1" applyFont="1"/>
    <xf numFmtId="1" fontId="46" fillId="0" borderId="0" xfId="1" applyNumberFormat="1" applyFont="1" applyAlignment="1" applyProtection="1">
      <alignment horizontal="center"/>
      <protection locked="0"/>
    </xf>
    <xf numFmtId="49" fontId="46" fillId="0" borderId="28" xfId="1" applyNumberFormat="1" applyFont="1" applyBorder="1" applyAlignment="1" applyProtection="1">
      <alignment horizontal="center"/>
      <protection locked="0"/>
    </xf>
    <xf numFmtId="0" fontId="46" fillId="0" borderId="0" xfId="1" applyFont="1" applyAlignment="1" applyProtection="1">
      <alignment horizontal="center" vertical="top" wrapText="1"/>
      <protection locked="0"/>
    </xf>
    <xf numFmtId="1" fontId="46" fillId="0" borderId="0" xfId="1" applyNumberFormat="1" applyFont="1" applyAlignment="1" applyProtection="1">
      <alignment horizontal="center" vertical="center"/>
      <protection locked="0"/>
    </xf>
    <xf numFmtId="1" fontId="32" fillId="14" borderId="42" xfId="1" applyNumberFormat="1" applyFont="1" applyFill="1" applyBorder="1" applyAlignment="1" applyProtection="1">
      <alignment horizontal="left"/>
      <protection locked="0"/>
    </xf>
    <xf numFmtId="2" fontId="32" fillId="14" borderId="1" xfId="1" applyNumberFormat="1" applyFont="1" applyFill="1" applyBorder="1" applyAlignment="1" applyProtection="1">
      <alignment horizontal="center"/>
      <protection locked="0"/>
    </xf>
    <xf numFmtId="2" fontId="32" fillId="14" borderId="1" xfId="1" applyNumberFormat="1" applyFont="1" applyFill="1" applyBorder="1" applyAlignment="1" applyProtection="1">
      <alignment horizontal="center" wrapText="1"/>
      <protection locked="0"/>
    </xf>
    <xf numFmtId="49" fontId="32" fillId="12" borderId="0" xfId="1" applyNumberFormat="1" applyFont="1" applyFill="1" applyAlignment="1" applyProtection="1">
      <alignment horizontal="center" vertical="top"/>
      <protection locked="0"/>
    </xf>
    <xf numFmtId="2" fontId="32" fillId="12" borderId="0" xfId="1" applyNumberFormat="1" applyFont="1" applyFill="1" applyAlignment="1" applyProtection="1">
      <alignment horizontal="left" vertical="top"/>
      <protection locked="0"/>
    </xf>
    <xf numFmtId="2" fontId="32" fillId="12" borderId="0" xfId="1" applyNumberFormat="1" applyFont="1" applyFill="1" applyAlignment="1" applyProtection="1">
      <alignment horizontal="center" vertical="center"/>
      <protection locked="0"/>
    </xf>
    <xf numFmtId="165" fontId="45" fillId="12" borderId="0" xfId="13" applyFont="1" applyFill="1" applyBorder="1" applyAlignment="1" applyProtection="1">
      <alignment horizontal="right" vertical="center"/>
      <protection locked="0"/>
    </xf>
    <xf numFmtId="9" fontId="32" fillId="12" borderId="0" xfId="7" applyFont="1" applyFill="1" applyBorder="1" applyAlignment="1" applyProtection="1">
      <alignment horizontal="right" vertical="center"/>
      <protection locked="0"/>
    </xf>
    <xf numFmtId="2" fontId="46" fillId="0" borderId="37" xfId="1" applyNumberFormat="1" applyFont="1" applyBorder="1" applyAlignment="1" applyProtection="1">
      <alignment horizontal="center" vertical="top"/>
      <protection locked="0"/>
    </xf>
    <xf numFmtId="1" fontId="46" fillId="0" borderId="28" xfId="1" applyNumberFormat="1" applyFont="1" applyBorder="1" applyAlignment="1" applyProtection="1">
      <alignment horizontal="center" vertical="top" wrapText="1"/>
      <protection locked="0"/>
    </xf>
    <xf numFmtId="1" fontId="4" fillId="0" borderId="28" xfId="1" applyNumberFormat="1" applyBorder="1" applyAlignment="1" applyProtection="1">
      <alignment horizontal="center" vertical="top" wrapText="1"/>
      <protection locked="0"/>
    </xf>
    <xf numFmtId="1" fontId="46" fillId="0" borderId="28" xfId="1" applyNumberFormat="1" applyFont="1" applyBorder="1" applyAlignment="1" applyProtection="1">
      <alignment horizontal="center" vertical="center"/>
      <protection locked="0"/>
    </xf>
    <xf numFmtId="1" fontId="46" fillId="0" borderId="28" xfId="1" applyNumberFormat="1" applyFont="1" applyBorder="1" applyAlignment="1" applyProtection="1">
      <alignment horizontal="left" vertical="top" wrapText="1"/>
      <protection locked="0"/>
    </xf>
    <xf numFmtId="1" fontId="55" fillId="12" borderId="37" xfId="1" applyNumberFormat="1" applyFont="1" applyFill="1" applyBorder="1" applyAlignment="1">
      <alignment horizontal="left" vertical="top"/>
    </xf>
    <xf numFmtId="0" fontId="45" fillId="12" borderId="28" xfId="1" applyFont="1" applyFill="1" applyBorder="1" applyAlignment="1" applyProtection="1">
      <alignment horizontal="left" vertical="top" wrapText="1"/>
      <protection locked="0"/>
    </xf>
    <xf numFmtId="49" fontId="45" fillId="12" borderId="28" xfId="1" applyNumberFormat="1" applyFont="1" applyFill="1" applyBorder="1" applyAlignment="1" applyProtection="1">
      <alignment horizontal="left" vertical="top" wrapText="1"/>
      <protection locked="0"/>
    </xf>
    <xf numFmtId="0" fontId="45" fillId="12" borderId="28" xfId="1" applyFont="1" applyFill="1" applyBorder="1" applyAlignment="1" applyProtection="1">
      <alignment horizontal="center" vertical="center" wrapText="1"/>
      <protection locked="0"/>
    </xf>
    <xf numFmtId="165" fontId="45" fillId="12" borderId="28" xfId="13" applyFont="1" applyFill="1" applyBorder="1" applyAlignment="1" applyProtection="1">
      <alignment horizontal="right" vertical="center" wrapText="1"/>
      <protection locked="0"/>
    </xf>
    <xf numFmtId="9" fontId="45" fillId="12" borderId="28" xfId="7" applyFont="1" applyFill="1" applyBorder="1" applyAlignment="1" applyProtection="1">
      <alignment horizontal="right" vertical="center" wrapText="1"/>
      <protection locked="0"/>
    </xf>
    <xf numFmtId="2" fontId="32" fillId="12" borderId="28" xfId="1" applyNumberFormat="1" applyFont="1" applyFill="1" applyBorder="1" applyAlignment="1" applyProtection="1">
      <alignment horizontal="center" vertical="top"/>
      <protection locked="0"/>
    </xf>
    <xf numFmtId="2" fontId="32" fillId="12" borderId="28" xfId="1" applyNumberFormat="1" applyFont="1" applyFill="1" applyBorder="1" applyAlignment="1" applyProtection="1">
      <alignment horizontal="center" vertical="top" wrapText="1"/>
      <protection locked="0"/>
    </xf>
    <xf numFmtId="0" fontId="4" fillId="0" borderId="28" xfId="1" applyBorder="1" applyAlignment="1" applyProtection="1">
      <alignment horizontal="center" vertical="top" wrapText="1"/>
      <protection locked="0"/>
    </xf>
    <xf numFmtId="49" fontId="46" fillId="0" borderId="28" xfId="1" applyNumberFormat="1" applyFont="1" applyBorder="1" applyAlignment="1">
      <alignment horizontal="center" vertical="top" wrapText="1"/>
    </xf>
    <xf numFmtId="0" fontId="52" fillId="11" borderId="36" xfId="8" applyFont="1" applyBorder="1" applyAlignment="1">
      <alignment horizontal="center" vertical="center" wrapText="1"/>
    </xf>
    <xf numFmtId="1" fontId="46" fillId="0" borderId="0" xfId="1" applyNumberFormat="1" applyFont="1" applyAlignment="1">
      <alignment horizontal="left" vertical="top" wrapText="1"/>
    </xf>
    <xf numFmtId="1" fontId="46" fillId="0" borderId="0" xfId="1" applyNumberFormat="1" applyFont="1" applyAlignment="1">
      <alignment horizontal="left" vertical="center" wrapText="1"/>
    </xf>
    <xf numFmtId="49" fontId="46" fillId="0" borderId="37" xfId="1" applyNumberFormat="1" applyFont="1" applyBorder="1" applyAlignment="1">
      <alignment horizontal="left" vertical="top"/>
    </xf>
    <xf numFmtId="1" fontId="46" fillId="0" borderId="37" xfId="1" applyNumberFormat="1" applyFont="1" applyBorder="1" applyAlignment="1" applyProtection="1">
      <alignment horizontal="center" vertical="top"/>
      <protection locked="0"/>
    </xf>
    <xf numFmtId="0" fontId="4" fillId="0" borderId="37" xfId="1" applyBorder="1" applyAlignment="1" applyProtection="1">
      <alignment horizontal="center"/>
      <protection locked="0"/>
    </xf>
    <xf numFmtId="49" fontId="32" fillId="0" borderId="28" xfId="1" applyNumberFormat="1" applyFont="1" applyBorder="1" applyAlignment="1" applyProtection="1">
      <alignment horizontal="center" wrapText="1"/>
      <protection locked="0"/>
    </xf>
    <xf numFmtId="1" fontId="46" fillId="0" borderId="37" xfId="1" quotePrefix="1" applyNumberFormat="1" applyFont="1" applyBorder="1" applyAlignment="1">
      <alignment horizontal="left" vertical="top" wrapText="1"/>
    </xf>
    <xf numFmtId="2" fontId="46" fillId="0" borderId="28" xfId="1" applyNumberFormat="1" applyFont="1" applyBorder="1" applyAlignment="1">
      <alignment horizontal="left" vertical="top" wrapText="1"/>
    </xf>
    <xf numFmtId="2" fontId="46" fillId="0" borderId="28" xfId="1" applyNumberFormat="1" applyFont="1" applyBorder="1" applyAlignment="1">
      <alignment horizontal="center" vertical="top" wrapText="1"/>
    </xf>
    <xf numFmtId="1" fontId="46" fillId="0" borderId="28" xfId="1" applyNumberFormat="1" applyFont="1" applyBorder="1" applyAlignment="1">
      <alignment horizontal="center" vertical="top" wrapText="1"/>
    </xf>
    <xf numFmtId="1" fontId="46" fillId="0" borderId="28" xfId="1" applyNumberFormat="1" applyFont="1" applyBorder="1" applyAlignment="1" applyProtection="1">
      <alignment horizontal="center" vertical="center" wrapText="1"/>
      <protection locked="0"/>
    </xf>
    <xf numFmtId="165" fontId="46" fillId="0" borderId="28" xfId="13" applyFont="1" applyBorder="1" applyAlignment="1">
      <alignment horizontal="left" vertical="center" wrapText="1"/>
    </xf>
    <xf numFmtId="0" fontId="46" fillId="0" borderId="28" xfId="1" applyFont="1" applyBorder="1" applyAlignment="1">
      <alignment horizontal="left" vertical="center" wrapText="1"/>
    </xf>
    <xf numFmtId="49" fontId="46" fillId="0" borderId="28" xfId="1" applyNumberFormat="1" applyFont="1" applyBorder="1" applyAlignment="1" applyProtection="1">
      <alignment horizontal="center" vertical="top"/>
      <protection locked="0"/>
    </xf>
    <xf numFmtId="165" fontId="45" fillId="14" borderId="1" xfId="13" applyFont="1" applyFill="1" applyBorder="1" applyAlignment="1" applyProtection="1">
      <alignment horizontal="right" wrapText="1"/>
      <protection locked="0"/>
    </xf>
    <xf numFmtId="9" fontId="32" fillId="14" borderId="1" xfId="7" applyFont="1" applyFill="1" applyBorder="1" applyAlignment="1" applyProtection="1">
      <alignment horizontal="right" wrapText="1"/>
      <protection locked="0"/>
    </xf>
    <xf numFmtId="1" fontId="46" fillId="0" borderId="0" xfId="1" applyNumberFormat="1" applyFont="1" applyAlignment="1" applyProtection="1">
      <alignment horizontal="left"/>
      <protection locked="0"/>
    </xf>
    <xf numFmtId="0" fontId="46" fillId="0" borderId="0" xfId="6" applyFont="1" applyAlignment="1">
      <alignment horizontal="left" vertical="center" wrapText="1"/>
    </xf>
    <xf numFmtId="0" fontId="45" fillId="0" borderId="0" xfId="1" applyFont="1" applyAlignment="1">
      <alignment horizontal="center" wrapText="1"/>
    </xf>
    <xf numFmtId="0" fontId="46" fillId="0" borderId="0" xfId="1" applyFont="1" applyAlignment="1">
      <alignment horizontal="center" vertical="center" wrapText="1"/>
    </xf>
    <xf numFmtId="49" fontId="32" fillId="14" borderId="1" xfId="1" applyNumberFormat="1" applyFont="1" applyFill="1" applyBorder="1" applyAlignment="1" applyProtection="1">
      <alignment horizontal="left" vertical="center" wrapText="1"/>
      <protection locked="0"/>
    </xf>
    <xf numFmtId="0" fontId="56" fillId="0" borderId="28" xfId="1" applyFont="1" applyBorder="1" applyAlignment="1">
      <alignment horizontal="left" vertical="center" wrapText="1"/>
    </xf>
    <xf numFmtId="1" fontId="56" fillId="0" borderId="28" xfId="1" applyNumberFormat="1" applyFont="1" applyBorder="1" applyAlignment="1">
      <alignment horizontal="center" vertical="top" wrapText="1"/>
    </xf>
    <xf numFmtId="1" fontId="56" fillId="0" borderId="28" xfId="1" applyNumberFormat="1" applyFont="1" applyBorder="1" applyAlignment="1" applyProtection="1">
      <alignment horizontal="center" vertical="center"/>
      <protection locked="0"/>
    </xf>
    <xf numFmtId="1" fontId="56" fillId="0" borderId="28" xfId="1" applyNumberFormat="1" applyFont="1" applyBorder="1" applyAlignment="1" applyProtection="1">
      <alignment horizontal="center" vertical="top"/>
      <protection locked="0"/>
    </xf>
    <xf numFmtId="1" fontId="56" fillId="0" borderId="28" xfId="1" applyNumberFormat="1" applyFont="1" applyBorder="1" applyAlignment="1" applyProtection="1">
      <alignment horizontal="center" vertical="center" wrapText="1"/>
      <protection locked="0"/>
    </xf>
    <xf numFmtId="1" fontId="56" fillId="0" borderId="38" xfId="1" applyNumberFormat="1" applyFont="1" applyBorder="1" applyAlignment="1">
      <alignment horizontal="center" vertical="top" wrapText="1"/>
    </xf>
    <xf numFmtId="49" fontId="56" fillId="0" borderId="28" xfId="1" applyNumberFormat="1" applyFont="1" applyBorder="1" applyAlignment="1" applyProtection="1">
      <alignment horizontal="center" vertical="top"/>
      <protection locked="0"/>
    </xf>
    <xf numFmtId="0" fontId="41" fillId="11" borderId="36" xfId="8" applyFont="1" applyBorder="1" applyAlignment="1">
      <alignment horizontal="center" vertical="center" wrapText="1"/>
    </xf>
    <xf numFmtId="0" fontId="4" fillId="0" borderId="0" xfId="1" applyAlignment="1" applyProtection="1">
      <alignment horizontal="center" wrapText="1"/>
      <protection locked="0"/>
    </xf>
    <xf numFmtId="49" fontId="46" fillId="0" borderId="0" xfId="1" applyNumberFormat="1" applyFont="1" applyAlignment="1">
      <alignment horizontal="center" vertical="top" wrapText="1"/>
    </xf>
    <xf numFmtId="2" fontId="32" fillId="12" borderId="2" xfId="1" applyNumberFormat="1" applyFont="1" applyFill="1" applyBorder="1" applyAlignment="1" applyProtection="1">
      <alignment horizontal="center" vertical="top"/>
      <protection locked="0"/>
    </xf>
    <xf numFmtId="2" fontId="32" fillId="12" borderId="2" xfId="1" applyNumberFormat="1" applyFont="1" applyFill="1" applyBorder="1" applyAlignment="1" applyProtection="1">
      <alignment horizontal="center" vertical="top" wrapText="1"/>
      <protection locked="0"/>
    </xf>
    <xf numFmtId="1" fontId="46" fillId="0" borderId="37" xfId="1" applyNumberFormat="1" applyFont="1" applyBorder="1" applyAlignment="1">
      <alignment horizontal="center" vertical="top"/>
    </xf>
    <xf numFmtId="1" fontId="46" fillId="0" borderId="37" xfId="1" applyNumberFormat="1" applyFont="1" applyBorder="1" applyAlignment="1">
      <alignment horizontal="center" vertical="top" wrapText="1"/>
    </xf>
    <xf numFmtId="1" fontId="46" fillId="0" borderId="28" xfId="1" applyNumberFormat="1" applyFont="1" applyBorder="1" applyAlignment="1">
      <alignment horizontal="left" vertical="top"/>
    </xf>
    <xf numFmtId="0" fontId="4" fillId="0" borderId="0" xfId="1" applyAlignment="1" applyProtection="1">
      <alignment horizontal="center" vertical="top" wrapText="1"/>
      <protection locked="0"/>
    </xf>
    <xf numFmtId="9" fontId="46" fillId="0" borderId="28" xfId="7" applyFont="1" applyFill="1" applyBorder="1" applyAlignment="1">
      <alignment horizontal="center" vertical="top" wrapText="1"/>
    </xf>
    <xf numFmtId="0" fontId="32" fillId="14" borderId="1" xfId="1" applyFont="1" applyFill="1" applyBorder="1" applyAlignment="1" applyProtection="1">
      <alignment horizontal="left"/>
      <protection locked="0"/>
    </xf>
    <xf numFmtId="49" fontId="32" fillId="14" borderId="1" xfId="1" applyNumberFormat="1" applyFont="1" applyFill="1" applyBorder="1" applyAlignment="1" applyProtection="1">
      <alignment horizontal="left"/>
      <protection locked="0"/>
    </xf>
    <xf numFmtId="0" fontId="32" fillId="12" borderId="0" xfId="1" applyFont="1" applyFill="1" applyAlignment="1" applyProtection="1">
      <alignment horizontal="center" vertical="top" wrapText="1"/>
      <protection locked="0"/>
    </xf>
    <xf numFmtId="0" fontId="45" fillId="0" borderId="0" xfId="1" applyFont="1" applyAlignment="1">
      <alignment horizontal="center"/>
    </xf>
    <xf numFmtId="49" fontId="46" fillId="0" borderId="37" xfId="1" applyNumberFormat="1" applyFont="1" applyBorder="1" applyAlignment="1">
      <alignment horizontal="center" vertical="top" wrapText="1"/>
    </xf>
    <xf numFmtId="1" fontId="46" fillId="0" borderId="37" xfId="1" applyNumberFormat="1" applyFont="1" applyBorder="1" applyAlignment="1" applyProtection="1">
      <alignment horizontal="center" vertical="center"/>
      <protection locked="0"/>
    </xf>
    <xf numFmtId="49" fontId="46" fillId="4" borderId="0" xfId="1" applyNumberFormat="1" applyFont="1" applyFill="1" applyAlignment="1">
      <alignment horizontal="left" vertical="top"/>
    </xf>
    <xf numFmtId="0" fontId="46" fillId="4" borderId="28" xfId="1" applyFont="1" applyFill="1" applyBorder="1" applyAlignment="1">
      <alignment horizontal="left" vertical="top" wrapText="1"/>
    </xf>
    <xf numFmtId="2" fontId="46" fillId="4" borderId="28" xfId="1" applyNumberFormat="1" applyFont="1" applyFill="1" applyBorder="1" applyAlignment="1" applyProtection="1">
      <alignment horizontal="center" vertical="top"/>
      <protection locked="0"/>
    </xf>
    <xf numFmtId="1" fontId="46" fillId="4" borderId="28" xfId="1" applyNumberFormat="1" applyFont="1" applyFill="1" applyBorder="1" applyAlignment="1" applyProtection="1">
      <alignment horizontal="center" vertical="top"/>
      <protection locked="0"/>
    </xf>
    <xf numFmtId="49" fontId="46" fillId="4" borderId="28" xfId="1" applyNumberFormat="1" applyFont="1" applyFill="1" applyBorder="1" applyAlignment="1">
      <alignment horizontal="center" vertical="top" wrapText="1"/>
    </xf>
    <xf numFmtId="1" fontId="46" fillId="4" borderId="28" xfId="1" applyNumberFormat="1" applyFont="1" applyFill="1" applyBorder="1" applyAlignment="1" applyProtection="1">
      <alignment horizontal="center" vertical="center"/>
      <protection locked="0"/>
    </xf>
    <xf numFmtId="1" fontId="46" fillId="4" borderId="38" xfId="1" applyNumberFormat="1" applyFont="1" applyFill="1" applyBorder="1" applyAlignment="1">
      <alignment horizontal="center" vertical="top"/>
    </xf>
    <xf numFmtId="165" fontId="46" fillId="16" borderId="0" xfId="13" applyFont="1" applyFill="1" applyBorder="1" applyAlignment="1">
      <alignment horizontal="right" vertical="top" wrapText="1"/>
    </xf>
    <xf numFmtId="9" fontId="46" fillId="16" borderId="0" xfId="7" applyFont="1" applyFill="1" applyBorder="1" applyAlignment="1">
      <alignment horizontal="right" vertical="top" wrapText="1"/>
    </xf>
    <xf numFmtId="0" fontId="52" fillId="0" borderId="0" xfId="6" applyFont="1"/>
    <xf numFmtId="49" fontId="39" fillId="0" borderId="0" xfId="6" applyNumberFormat="1"/>
    <xf numFmtId="0" fontId="39" fillId="0" borderId="0" xfId="6" applyAlignment="1">
      <alignment horizontal="left"/>
    </xf>
    <xf numFmtId="2" fontId="4" fillId="0" borderId="0" xfId="6" applyNumberFormat="1" applyFont="1" applyAlignment="1">
      <alignment horizontal="right"/>
    </xf>
    <xf numFmtId="9" fontId="0" fillId="0" borderId="0" xfId="7" applyFont="1" applyAlignment="1">
      <alignment horizontal="right"/>
    </xf>
    <xf numFmtId="0" fontId="39" fillId="0" borderId="0" xfId="6" applyAlignment="1">
      <alignment wrapText="1"/>
    </xf>
    <xf numFmtId="0" fontId="44" fillId="0" borderId="0" xfId="6" applyFont="1" applyAlignment="1">
      <alignment vertical="center"/>
    </xf>
    <xf numFmtId="9" fontId="39" fillId="0" borderId="0" xfId="6" applyNumberFormat="1"/>
    <xf numFmtId="0" fontId="30" fillId="17" borderId="0" xfId="9" applyFont="1" applyFill="1" applyAlignment="1">
      <alignment vertical="top" wrapText="1"/>
    </xf>
    <xf numFmtId="0" fontId="30" fillId="17" borderId="0" xfId="9" applyFont="1" applyFill="1" applyAlignment="1">
      <alignment horizontal="left" vertical="top" wrapText="1"/>
    </xf>
    <xf numFmtId="1" fontId="30" fillId="17" borderId="0" xfId="9" applyNumberFormat="1" applyFont="1" applyFill="1" applyAlignment="1">
      <alignment vertical="top" wrapText="1"/>
    </xf>
    <xf numFmtId="0" fontId="30" fillId="17" borderId="43" xfId="10" applyFont="1" applyFill="1" applyBorder="1" applyAlignment="1">
      <alignment vertical="top" wrapText="1"/>
    </xf>
    <xf numFmtId="0" fontId="30" fillId="0" borderId="0" xfId="9" applyFont="1" applyFill="1" applyAlignment="1">
      <alignment vertical="top" wrapText="1"/>
    </xf>
    <xf numFmtId="2" fontId="39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43" fontId="53" fillId="15" borderId="28" xfId="12" applyFont="1" applyFill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/>
    </xf>
    <xf numFmtId="0" fontId="62" fillId="8" borderId="10" xfId="0" applyFont="1" applyFill="1" applyBorder="1" applyAlignment="1">
      <alignment vertical="center"/>
    </xf>
    <xf numFmtId="9" fontId="46" fillId="0" borderId="28" xfId="7" applyFont="1" applyBorder="1" applyAlignment="1">
      <alignment horizontal="right" vertical="center" wrapText="1"/>
    </xf>
    <xf numFmtId="165" fontId="53" fillId="0" borderId="28" xfId="13" applyFont="1" applyBorder="1" applyAlignment="1">
      <alignment horizontal="right" vertical="center" wrapText="1"/>
    </xf>
    <xf numFmtId="0" fontId="46" fillId="0" borderId="0" xfId="0" applyFont="1" applyAlignment="1">
      <alignment vertical="center" wrapText="1"/>
    </xf>
    <xf numFmtId="49" fontId="46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 vertical="center" wrapText="1"/>
    </xf>
    <xf numFmtId="1" fontId="53" fillId="0" borderId="37" xfId="1" quotePrefix="1" applyNumberFormat="1" applyFont="1" applyBorder="1" applyAlignment="1">
      <alignment horizontal="left" vertical="top" wrapText="1"/>
    </xf>
    <xf numFmtId="165" fontId="53" fillId="0" borderId="28" xfId="13" applyFont="1" applyBorder="1" applyAlignment="1">
      <alignment horizontal="center" vertical="center" wrapText="1"/>
    </xf>
    <xf numFmtId="49" fontId="63" fillId="0" borderId="10" xfId="0" applyNumberFormat="1" applyFont="1" applyBorder="1" applyAlignment="1">
      <alignment horizontal="left" vertical="center"/>
    </xf>
    <xf numFmtId="1" fontId="63" fillId="0" borderId="10" xfId="0" applyNumberFormat="1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1" fontId="63" fillId="0" borderId="10" xfId="0" applyNumberFormat="1" applyFont="1" applyBorder="1" applyAlignment="1">
      <alignment horizontal="center" vertical="center"/>
    </xf>
    <xf numFmtId="0" fontId="63" fillId="0" borderId="10" xfId="0" applyFont="1" applyFill="1" applyBorder="1" applyProtection="1">
      <protection locked="0"/>
    </xf>
    <xf numFmtId="1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63" fillId="0" borderId="10" xfId="0" applyNumberFormat="1" applyFont="1" applyFill="1" applyBorder="1" applyAlignment="1" applyProtection="1">
      <alignment horizontal="center" vertical="center"/>
      <protection locked="0"/>
    </xf>
    <xf numFmtId="2" fontId="63" fillId="0" borderId="10" xfId="0" applyNumberFormat="1" applyFont="1" applyFill="1" applyBorder="1" applyAlignment="1" applyProtection="1">
      <alignment horizontal="center" vertical="center"/>
      <protection locked="0"/>
    </xf>
    <xf numFmtId="49" fontId="63" fillId="0" borderId="10" xfId="0" applyNumberFormat="1" applyFont="1" applyFill="1" applyBorder="1" applyAlignment="1">
      <alignment horizontal="left" vertical="center"/>
    </xf>
    <xf numFmtId="0" fontId="63" fillId="0" borderId="10" xfId="0" applyNumberFormat="1" applyFont="1" applyBorder="1" applyAlignment="1">
      <alignment horizontal="left" vertical="center"/>
    </xf>
    <xf numFmtId="0" fontId="63" fillId="0" borderId="10" xfId="0" applyFont="1" applyFill="1" applyBorder="1" applyAlignment="1">
      <alignment horizontal="left" vertical="center" wrapText="1"/>
    </xf>
    <xf numFmtId="0" fontId="63" fillId="0" borderId="0" xfId="1" applyNumberFormat="1" applyFont="1" applyFill="1" applyBorder="1" applyAlignment="1">
      <alignment horizontal="left" vertical="center"/>
    </xf>
    <xf numFmtId="0" fontId="63" fillId="0" borderId="11" xfId="1" applyFont="1" applyFill="1" applyBorder="1" applyAlignment="1">
      <alignment horizontal="left" vertical="center"/>
    </xf>
    <xf numFmtId="2" fontId="63" fillId="0" borderId="11" xfId="1" applyNumberFormat="1" applyFont="1" applyFill="1" applyBorder="1" applyAlignment="1">
      <alignment horizontal="center" vertical="center"/>
    </xf>
    <xf numFmtId="1" fontId="63" fillId="0" borderId="10" xfId="1" applyNumberFormat="1" applyFont="1" applyBorder="1" applyAlignment="1" applyProtection="1">
      <alignment horizontal="center" vertical="center"/>
      <protection locked="0"/>
    </xf>
    <xf numFmtId="2" fontId="63" fillId="0" borderId="10" xfId="1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left" vertical="center" wrapText="1"/>
    </xf>
    <xf numFmtId="1" fontId="63" fillId="0" borderId="10" xfId="0" applyNumberFormat="1" applyFont="1" applyBorder="1" applyAlignment="1" applyProtection="1">
      <alignment horizontal="center" vertical="center"/>
      <protection locked="0"/>
    </xf>
    <xf numFmtId="2" fontId="63" fillId="0" borderId="10" xfId="0" applyNumberFormat="1" applyFont="1" applyBorder="1" applyAlignment="1" applyProtection="1">
      <alignment horizontal="center" vertical="center"/>
      <protection locked="0"/>
    </xf>
    <xf numFmtId="0" fontId="63" fillId="0" borderId="10" xfId="0" applyFont="1" applyFill="1" applyBorder="1" applyAlignment="1" applyProtection="1">
      <alignment horizontal="left" vertical="center"/>
      <protection locked="0"/>
    </xf>
    <xf numFmtId="1" fontId="63" fillId="0" borderId="10" xfId="0" applyNumberFormat="1" applyFont="1" applyFill="1" applyBorder="1" applyAlignment="1">
      <alignment horizontal="left" vertical="center"/>
    </xf>
    <xf numFmtId="0" fontId="63" fillId="0" borderId="10" xfId="0" applyFont="1" applyBorder="1" applyAlignment="1" applyProtection="1">
      <alignment horizontal="left" vertical="center"/>
      <protection locked="0"/>
    </xf>
    <xf numFmtId="1" fontId="63" fillId="0" borderId="10" xfId="0" applyNumberFormat="1" applyFont="1" applyFill="1" applyBorder="1" applyAlignment="1">
      <alignment horizontal="center" vertical="center"/>
    </xf>
    <xf numFmtId="164" fontId="63" fillId="0" borderId="10" xfId="0" applyNumberFormat="1" applyFont="1" applyFill="1" applyBorder="1" applyAlignment="1">
      <alignment horizontal="center" vertical="center"/>
    </xf>
    <xf numFmtId="1" fontId="63" fillId="0" borderId="10" xfId="1" applyNumberFormat="1" applyFont="1" applyBorder="1" applyAlignment="1">
      <alignment horizontal="left" vertical="center"/>
    </xf>
    <xf numFmtId="0" fontId="63" fillId="0" borderId="10" xfId="0" applyFont="1" applyFill="1" applyBorder="1" applyAlignment="1">
      <alignment horizontal="left" vertical="center"/>
    </xf>
    <xf numFmtId="0" fontId="63" fillId="0" borderId="10" xfId="0" applyFont="1" applyFill="1" applyBorder="1" applyAlignment="1">
      <alignment horizontal="center" vertical="center"/>
    </xf>
    <xf numFmtId="1" fontId="63" fillId="0" borderId="10" xfId="0" applyNumberFormat="1" applyFont="1" applyBorder="1" applyAlignment="1" applyProtection="1">
      <alignment horizontal="center" vertical="center" wrapText="1"/>
      <protection locked="0"/>
    </xf>
    <xf numFmtId="2" fontId="63" fillId="0" borderId="10" xfId="0" applyNumberFormat="1" applyFont="1" applyFill="1" applyBorder="1" applyAlignment="1">
      <alignment horizontal="center" vertical="center"/>
    </xf>
    <xf numFmtId="1" fontId="63" fillId="0" borderId="10" xfId="0" applyNumberFormat="1" applyFont="1" applyFill="1" applyBorder="1" applyAlignment="1">
      <alignment horizontal="center" vertical="center" wrapText="1"/>
    </xf>
    <xf numFmtId="49" fontId="63" fillId="4" borderId="10" xfId="0" applyNumberFormat="1" applyFont="1" applyFill="1" applyBorder="1" applyAlignment="1">
      <alignment horizontal="left" vertical="center"/>
    </xf>
    <xf numFmtId="0" fontId="63" fillId="4" borderId="10" xfId="0" applyFont="1" applyFill="1" applyBorder="1" applyAlignment="1">
      <alignment horizontal="left" vertical="center" wrapText="1"/>
    </xf>
    <xf numFmtId="1" fontId="63" fillId="4" borderId="10" xfId="0" applyNumberFormat="1" applyFont="1" applyFill="1" applyBorder="1" applyAlignment="1" applyProtection="1">
      <alignment horizontal="center" vertical="center"/>
      <protection locked="0"/>
    </xf>
    <xf numFmtId="0" fontId="63" fillId="4" borderId="10" xfId="0" applyFont="1" applyFill="1" applyBorder="1" applyAlignment="1" applyProtection="1">
      <alignment horizontal="center" vertical="center"/>
      <protection locked="0"/>
    </xf>
    <xf numFmtId="1" fontId="63" fillId="4" borderId="10" xfId="0" applyNumberFormat="1" applyFont="1" applyFill="1" applyBorder="1" applyAlignment="1">
      <alignment horizontal="left" vertical="center"/>
    </xf>
    <xf numFmtId="0" fontId="63" fillId="4" borderId="10" xfId="0" applyFont="1" applyFill="1" applyBorder="1" applyAlignment="1" applyProtection="1">
      <alignment horizontal="left" vertical="center"/>
      <protection locked="0"/>
    </xf>
    <xf numFmtId="2" fontId="63" fillId="4" borderId="10" xfId="0" applyNumberFormat="1" applyFont="1" applyFill="1" applyBorder="1" applyAlignment="1">
      <alignment horizontal="center" vertical="center"/>
    </xf>
    <xf numFmtId="0" fontId="63" fillId="0" borderId="10" xfId="1" applyFont="1" applyFill="1" applyBorder="1" applyAlignment="1">
      <alignment horizontal="left" vertical="center"/>
    </xf>
    <xf numFmtId="0" fontId="63" fillId="0" borderId="10" xfId="1" applyFont="1" applyFill="1" applyBorder="1" applyAlignment="1">
      <alignment horizontal="left" vertical="center" wrapText="1"/>
    </xf>
    <xf numFmtId="1" fontId="63" fillId="0" borderId="10" xfId="1" applyNumberFormat="1" applyFont="1" applyFill="1" applyBorder="1" applyAlignment="1">
      <alignment horizontal="left" vertical="center"/>
    </xf>
    <xf numFmtId="0" fontId="63" fillId="0" borderId="10" xfId="1" applyNumberFormat="1" applyFont="1" applyFill="1" applyBorder="1" applyAlignment="1">
      <alignment horizontal="left" vertical="center"/>
    </xf>
    <xf numFmtId="0" fontId="63" fillId="0" borderId="10" xfId="0" applyFont="1" applyBorder="1" applyAlignment="1" applyProtection="1">
      <alignment horizontal="center" vertical="center"/>
      <protection locked="0"/>
    </xf>
    <xf numFmtId="0" fontId="63" fillId="0" borderId="10" xfId="0" applyFont="1" applyFill="1" applyBorder="1" applyAlignment="1" applyProtection="1">
      <alignment horizontal="center" vertical="center"/>
      <protection locked="0"/>
    </xf>
    <xf numFmtId="0" fontId="63" fillId="0" borderId="10" xfId="1" applyFont="1" applyBorder="1" applyAlignment="1">
      <alignment horizontal="left" vertical="center" wrapText="1"/>
    </xf>
    <xf numFmtId="0" fontId="63" fillId="0" borderId="10" xfId="1" applyNumberFormat="1" applyFont="1" applyBorder="1" applyAlignment="1">
      <alignment horizontal="left" vertical="center"/>
    </xf>
    <xf numFmtId="0" fontId="63" fillId="0" borderId="0" xfId="1" applyNumberFormat="1" applyFont="1" applyBorder="1" applyAlignment="1">
      <alignment horizontal="left" vertical="center"/>
    </xf>
    <xf numFmtId="2" fontId="63" fillId="4" borderId="10" xfId="0" applyNumberFormat="1" applyFont="1" applyFill="1" applyBorder="1" applyAlignment="1" applyProtection="1">
      <alignment horizontal="center" vertical="center"/>
      <protection locked="0"/>
    </xf>
    <xf numFmtId="1" fontId="63" fillId="0" borderId="10" xfId="2" applyNumberFormat="1" applyFont="1" applyBorder="1" applyAlignment="1">
      <alignment horizontal="left" vertical="center"/>
    </xf>
    <xf numFmtId="0" fontId="64" fillId="0" borderId="10" xfId="1" applyNumberFormat="1" applyFont="1" applyBorder="1" applyAlignment="1">
      <alignment horizontal="left" vertical="center"/>
    </xf>
    <xf numFmtId="1" fontId="64" fillId="0" borderId="10" xfId="1" applyNumberFormat="1" applyFont="1" applyFill="1" applyBorder="1" applyAlignment="1">
      <alignment horizontal="left" vertical="center"/>
    </xf>
    <xf numFmtId="0" fontId="64" fillId="0" borderId="14" xfId="0" applyFont="1" applyFill="1" applyBorder="1" applyAlignment="1">
      <alignment horizontal="left" vertical="center" wrapText="1"/>
    </xf>
    <xf numFmtId="2" fontId="64" fillId="0" borderId="10" xfId="1" applyNumberFormat="1" applyFont="1" applyFill="1" applyBorder="1" applyAlignment="1">
      <alignment horizontal="center" vertical="center"/>
    </xf>
    <xf numFmtId="0" fontId="64" fillId="0" borderId="27" xfId="0" applyFont="1" applyFill="1" applyBorder="1" applyAlignment="1">
      <alignment horizontal="left" vertical="center" wrapText="1"/>
    </xf>
    <xf numFmtId="0" fontId="64" fillId="0" borderId="14" xfId="0" applyFont="1" applyBorder="1" applyAlignment="1">
      <alignment horizontal="left" vertical="center" wrapText="1"/>
    </xf>
    <xf numFmtId="0" fontId="64" fillId="0" borderId="11" xfId="1" applyNumberFormat="1" applyFont="1" applyBorder="1" applyAlignment="1">
      <alignment horizontal="left" vertical="center"/>
    </xf>
    <xf numFmtId="1" fontId="64" fillId="0" borderId="11" xfId="1" applyNumberFormat="1" applyFont="1" applyBorder="1" applyAlignment="1">
      <alignment horizontal="left" vertical="center"/>
    </xf>
    <xf numFmtId="0" fontId="64" fillId="0" borderId="0" xfId="0" applyFont="1" applyAlignment="1" applyProtection="1">
      <alignment horizontal="left" vertical="center"/>
      <protection locked="0"/>
    </xf>
    <xf numFmtId="2" fontId="64" fillId="0" borderId="11" xfId="1" applyNumberFormat="1" applyFont="1" applyFill="1" applyBorder="1" applyAlignment="1">
      <alignment horizontal="center" vertical="center"/>
    </xf>
    <xf numFmtId="1" fontId="63" fillId="0" borderId="11" xfId="0" applyNumberFormat="1" applyFont="1" applyFill="1" applyBorder="1" applyAlignment="1" applyProtection="1">
      <alignment horizontal="center" vertical="center"/>
      <protection locked="0"/>
    </xf>
    <xf numFmtId="1" fontId="64" fillId="0" borderId="10" xfId="1" applyNumberFormat="1" applyFont="1" applyBorder="1" applyAlignment="1">
      <alignment horizontal="left" vertical="center"/>
    </xf>
    <xf numFmtId="0" fontId="64" fillId="0" borderId="10" xfId="0" applyFont="1" applyBorder="1" applyAlignment="1" applyProtection="1">
      <alignment horizontal="left" vertical="center"/>
      <protection locked="0"/>
    </xf>
    <xf numFmtId="0" fontId="64" fillId="0" borderId="10" xfId="0" applyFont="1" applyBorder="1" applyAlignment="1">
      <alignment horizontal="left" vertical="center" wrapText="1"/>
    </xf>
    <xf numFmtId="1" fontId="65" fillId="0" borderId="10" xfId="1" applyNumberFormat="1" applyFont="1" applyBorder="1" applyAlignment="1">
      <alignment horizontal="left" vertical="top"/>
    </xf>
    <xf numFmtId="1" fontId="63" fillId="4" borderId="10" xfId="0" applyNumberFormat="1" applyFont="1" applyFill="1" applyBorder="1" applyAlignment="1" applyProtection="1">
      <alignment horizontal="left" vertical="center"/>
      <protection locked="0"/>
    </xf>
    <xf numFmtId="1" fontId="63" fillId="4" borderId="10" xfId="0" applyNumberFormat="1" applyFont="1" applyFill="1" applyBorder="1" applyAlignment="1" applyProtection="1">
      <alignment horizontal="left" vertical="center" wrapText="1"/>
      <protection locked="0"/>
    </xf>
    <xf numFmtId="49" fontId="64" fillId="0" borderId="10" xfId="0" applyNumberFormat="1" applyFont="1" applyBorder="1" applyAlignment="1">
      <alignment horizontal="left" vertical="center"/>
    </xf>
    <xf numFmtId="2" fontId="63" fillId="0" borderId="10" xfId="1" applyNumberFormat="1" applyFont="1" applyFill="1" applyBorder="1" applyAlignment="1">
      <alignment horizontal="center" vertical="center"/>
    </xf>
    <xf numFmtId="0" fontId="64" fillId="0" borderId="10" xfId="0" applyFont="1" applyBorder="1" applyAlignment="1">
      <alignment vertical="center" wrapText="1"/>
    </xf>
    <xf numFmtId="0" fontId="64" fillId="0" borderId="10" xfId="1" applyFont="1" applyBorder="1" applyAlignment="1">
      <alignment horizontal="center" vertical="center" wrapText="1"/>
    </xf>
    <xf numFmtId="2" fontId="64" fillId="0" borderId="10" xfId="1" applyNumberFormat="1" applyFont="1" applyBorder="1" applyAlignment="1" applyProtection="1">
      <alignment horizontal="center" vertical="center"/>
      <protection locked="0"/>
    </xf>
    <xf numFmtId="49" fontId="63" fillId="0" borderId="10" xfId="1" applyNumberFormat="1" applyFont="1" applyFill="1" applyBorder="1" applyAlignment="1">
      <alignment horizontal="left" vertical="center" wrapText="1"/>
    </xf>
    <xf numFmtId="0" fontId="64" fillId="0" borderId="18" xfId="0" applyFont="1" applyFill="1" applyBorder="1" applyAlignment="1">
      <alignment vertical="center" wrapText="1"/>
    </xf>
    <xf numFmtId="1" fontId="63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64" fillId="0" borderId="10" xfId="0" applyFont="1" applyFill="1" applyBorder="1" applyAlignment="1">
      <alignment vertical="center" wrapText="1"/>
    </xf>
    <xf numFmtId="0" fontId="63" fillId="0" borderId="10" xfId="0" applyFont="1" applyBorder="1" applyAlignment="1">
      <alignment horizontal="left" vertical="center"/>
    </xf>
    <xf numFmtId="0" fontId="63" fillId="0" borderId="14" xfId="1" applyNumberFormat="1" applyFont="1" applyFill="1" applyBorder="1" applyAlignment="1">
      <alignment horizontal="left" vertical="center"/>
    </xf>
    <xf numFmtId="1" fontId="63" fillId="0" borderId="29" xfId="0" applyNumberFormat="1" applyFont="1" applyBorder="1" applyAlignment="1" applyProtection="1">
      <alignment horizontal="center" vertical="center"/>
      <protection locked="0"/>
    </xf>
    <xf numFmtId="2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63" fillId="0" borderId="10" xfId="2" applyNumberFormat="1" applyFont="1" applyFill="1" applyBorder="1" applyAlignment="1">
      <alignment horizontal="left" vertical="center"/>
    </xf>
    <xf numFmtId="1" fontId="63" fillId="0" borderId="10" xfId="0" applyNumberFormat="1" applyFont="1" applyBorder="1" applyAlignment="1">
      <alignment horizontal="left" vertical="center" wrapText="1"/>
    </xf>
    <xf numFmtId="0" fontId="66" fillId="0" borderId="10" xfId="0" applyFont="1" applyFill="1" applyBorder="1" applyAlignment="1">
      <alignment vertical="center"/>
    </xf>
    <xf numFmtId="1" fontId="63" fillId="0" borderId="10" xfId="2" applyNumberFormat="1" applyFont="1" applyBorder="1" applyAlignment="1" applyProtection="1">
      <alignment horizontal="center" vertical="center" wrapText="1"/>
      <protection locked="0"/>
    </xf>
    <xf numFmtId="49" fontId="63" fillId="0" borderId="10" xfId="1" applyNumberFormat="1" applyFont="1" applyFill="1" applyBorder="1" applyAlignment="1">
      <alignment horizontal="center" vertical="top" wrapText="1"/>
    </xf>
    <xf numFmtId="0" fontId="63" fillId="0" borderId="10" xfId="0" applyFont="1" applyBorder="1" applyAlignment="1">
      <alignment horizontal="center" vertical="center"/>
    </xf>
    <xf numFmtId="1" fontId="63" fillId="0" borderId="18" xfId="0" applyNumberFormat="1" applyFont="1" applyFill="1" applyBorder="1" applyAlignment="1">
      <alignment horizontal="left" vertical="center"/>
    </xf>
    <xf numFmtId="1" fontId="63" fillId="0" borderId="10" xfId="1" applyNumberFormat="1" applyFont="1" applyFill="1" applyBorder="1" applyAlignment="1" applyProtection="1">
      <alignment horizontal="center" vertical="top"/>
      <protection locked="0"/>
    </xf>
    <xf numFmtId="1" fontId="63" fillId="0" borderId="10" xfId="1" applyNumberFormat="1" applyFont="1" applyFill="1" applyBorder="1" applyAlignment="1" applyProtection="1">
      <alignment horizontal="center" vertical="top" wrapText="1"/>
      <protection locked="0"/>
    </xf>
    <xf numFmtId="2" fontId="63" fillId="0" borderId="10" xfId="2" applyNumberFormat="1" applyFont="1" applyBorder="1" applyAlignment="1" applyProtection="1">
      <alignment horizontal="center" vertical="center" wrapText="1"/>
      <protection locked="0"/>
    </xf>
    <xf numFmtId="0" fontId="63" fillId="0" borderId="10" xfId="3" applyFont="1" applyBorder="1" applyAlignment="1">
      <alignment horizontal="left" vertical="center"/>
    </xf>
    <xf numFmtId="0" fontId="63" fillId="0" borderId="14" xfId="3" applyFont="1" applyBorder="1" applyAlignment="1">
      <alignment horizontal="left" vertical="center"/>
    </xf>
    <xf numFmtId="2" fontId="0" fillId="0" borderId="0" xfId="0" applyNumberFormat="1"/>
    <xf numFmtId="2" fontId="33" fillId="0" borderId="10" xfId="1" applyNumberFormat="1" applyFont="1" applyBorder="1" applyAlignment="1">
      <alignment horizontal="center" vertical="center" wrapText="1"/>
    </xf>
    <xf numFmtId="49" fontId="33" fillId="0" borderId="10" xfId="0" applyNumberFormat="1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 wrapText="1"/>
    </xf>
    <xf numFmtId="2" fontId="33" fillId="0" borderId="10" xfId="0" applyNumberFormat="1" applyFont="1" applyBorder="1" applyAlignment="1">
      <alignment horizontal="center" vertical="center"/>
    </xf>
    <xf numFmtId="1" fontId="33" fillId="0" borderId="10" xfId="0" applyNumberFormat="1" applyFont="1" applyBorder="1" applyAlignment="1" applyProtection="1">
      <alignment horizontal="center" vertical="center"/>
      <protection locked="0"/>
    </xf>
    <xf numFmtId="1" fontId="33" fillId="0" borderId="10" xfId="0" applyNumberFormat="1" applyFont="1" applyBorder="1" applyAlignment="1" applyProtection="1">
      <alignment horizontal="center" vertical="center" wrapText="1"/>
      <protection locked="0"/>
    </xf>
    <xf numFmtId="0" fontId="33" fillId="0" borderId="10" xfId="0" applyFont="1" applyFill="1" applyBorder="1" applyAlignment="1">
      <alignment horizontal="center" vertical="center"/>
    </xf>
    <xf numFmtId="1" fontId="33" fillId="0" borderId="10" xfId="1" applyNumberFormat="1" applyFont="1" applyBorder="1" applyAlignment="1">
      <alignment horizontal="left" vertical="center"/>
    </xf>
    <xf numFmtId="1" fontId="33" fillId="0" borderId="10" xfId="0" applyNumberFormat="1" applyFont="1" applyFill="1" applyBorder="1" applyAlignment="1" applyProtection="1">
      <alignment horizontal="center" vertical="center"/>
      <protection locked="0"/>
    </xf>
    <xf numFmtId="2" fontId="33" fillId="0" borderId="10" xfId="0" applyNumberFormat="1" applyFont="1" applyBorder="1" applyAlignment="1" applyProtection="1">
      <alignment horizontal="center" vertical="center"/>
      <protection locked="0"/>
    </xf>
    <xf numFmtId="49" fontId="18" fillId="10" borderId="10" xfId="0" applyNumberFormat="1" applyFont="1" applyFill="1" applyBorder="1" applyProtection="1">
      <protection locked="0"/>
    </xf>
    <xf numFmtId="49" fontId="18" fillId="0" borderId="10" xfId="0" applyNumberFormat="1" applyFont="1" applyBorder="1" applyProtection="1">
      <protection locked="0"/>
    </xf>
    <xf numFmtId="0" fontId="18" fillId="0" borderId="10" xfId="0" applyFont="1" applyBorder="1"/>
    <xf numFmtId="49" fontId="18" fillId="0" borderId="0" xfId="0" applyNumberFormat="1" applyFont="1"/>
    <xf numFmtId="2" fontId="63" fillId="0" borderId="10" xfId="0" applyNumberFormat="1" applyFont="1" applyBorder="1" applyAlignment="1">
      <alignment horizontal="left" vertical="center" wrapText="1"/>
    </xf>
    <xf numFmtId="49" fontId="18" fillId="0" borderId="10" xfId="0" applyNumberFormat="1" applyFont="1" applyFill="1" applyBorder="1" applyProtection="1">
      <protection locked="0"/>
    </xf>
    <xf numFmtId="0" fontId="18" fillId="0" borderId="10" xfId="0" applyFont="1" applyFill="1" applyBorder="1"/>
    <xf numFmtId="2" fontId="63" fillId="0" borderId="10" xfId="0" applyNumberFormat="1" applyFont="1" applyBorder="1" applyAlignment="1">
      <alignment horizontal="left" vertical="center"/>
    </xf>
    <xf numFmtId="1" fontId="16" fillId="0" borderId="5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0" fontId="27" fillId="7" borderId="12" xfId="0" applyFont="1" applyFill="1" applyBorder="1" applyAlignment="1">
      <alignment horizontal="center" vertical="center"/>
    </xf>
    <xf numFmtId="0" fontId="27" fillId="7" borderId="29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49" fontId="3" fillId="6" borderId="12" xfId="0" applyNumberFormat="1" applyFont="1" applyFill="1" applyBorder="1" applyAlignment="1">
      <alignment horizontal="left" vertical="center"/>
    </xf>
    <xf numFmtId="0" fontId="22" fillId="0" borderId="29" xfId="0" applyFont="1" applyBorder="1" applyAlignment="1"/>
    <xf numFmtId="0" fontId="5" fillId="0" borderId="29" xfId="0" applyFont="1" applyBorder="1" applyAlignment="1"/>
    <xf numFmtId="0" fontId="5" fillId="0" borderId="14" xfId="0" applyFont="1" applyBorder="1" applyAlignment="1"/>
    <xf numFmtId="0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/>
    </xf>
    <xf numFmtId="1" fontId="37" fillId="0" borderId="21" xfId="0" applyNumberFormat="1" applyFont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30" fillId="7" borderId="20" xfId="0" applyFont="1" applyFill="1" applyBorder="1" applyAlignment="1">
      <alignment horizontal="center"/>
    </xf>
    <xf numFmtId="0" fontId="30" fillId="7" borderId="21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</cellXfs>
  <cellStyles count="15">
    <cellStyle name="Comma 2" xfId="14" xr:uid="{BC2BDD67-2EFE-449F-A6D3-8B22BA1705E8}"/>
    <cellStyle name="Dobry 2" xfId="8" xr:uid="{00000000-0005-0000-0000-000000000000}"/>
    <cellStyle name="Dziesiętny" xfId="12" builtinId="3"/>
    <cellStyle name="Dziesiętny 2" xfId="11" xr:uid="{00000000-0005-0000-0000-000001000000}"/>
    <cellStyle name="Komma 4" xfId="13" xr:uid="{53906DF7-2CB8-4CF4-8423-2427F790841B}"/>
    <cellStyle name="Normal 2" xfId="2" xr:uid="{00000000-0005-0000-0000-000002000000}"/>
    <cellStyle name="Normal 2 2" xfId="10" xr:uid="{00000000-0005-0000-0000-000003000000}"/>
    <cellStyle name="Normalny" xfId="0" builtinId="0"/>
    <cellStyle name="Normalny 2" xfId="6" xr:uid="{00000000-0005-0000-0000-000005000000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F8E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hyperlink" Target="http://products.boschsecuritysystems.pl/pl/PL/products/bxp/SKU12665319792995102603-P2" TargetMode="External"/><Relationship Id="rId159" Type="http://schemas.openxmlformats.org/officeDocument/2006/relationships/image" Target="../media/image156.png"/><Relationship Id="rId170" Type="http://schemas.openxmlformats.org/officeDocument/2006/relationships/image" Target="../media/image167.jpeg"/><Relationship Id="rId191" Type="http://schemas.openxmlformats.org/officeDocument/2006/relationships/image" Target="../media/image188.pn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7.jpe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jpeg"/><Relationship Id="rId192" Type="http://schemas.openxmlformats.org/officeDocument/2006/relationships/image" Target="../media/image189.png"/><Relationship Id="rId206" Type="http://schemas.openxmlformats.org/officeDocument/2006/relationships/image" Target="../media/image203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hyperlink" Target="http://products.boschsecuritysystems.pl/pl/PL/products/bxp/SKU12673321072995105163-P2" TargetMode="External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pn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48.png"/><Relationship Id="rId172" Type="http://schemas.openxmlformats.org/officeDocument/2006/relationships/image" Target="../media/image169.jpeg"/><Relationship Id="rId193" Type="http://schemas.openxmlformats.org/officeDocument/2006/relationships/image" Target="../media/image190.pn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38.jpeg"/><Relationship Id="rId7" Type="http://schemas.openxmlformats.org/officeDocument/2006/relationships/image" Target="../media/image8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hyperlink" Target="http://products.boschsecuritysystems.pl/pl/PL/products/bxp/SKU12661330032995101323-P2" TargetMode="External"/><Relationship Id="rId157" Type="http://schemas.openxmlformats.org/officeDocument/2006/relationships/image" Target="../media/image154.jpeg"/><Relationship Id="rId178" Type="http://schemas.openxmlformats.org/officeDocument/2006/relationships/image" Target="../media/image175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jpeg"/><Relationship Id="rId194" Type="http://schemas.openxmlformats.org/officeDocument/2006/relationships/image" Target="../media/image191.png"/><Relationship Id="rId199" Type="http://schemas.openxmlformats.org/officeDocument/2006/relationships/image" Target="../media/image196.jpeg"/><Relationship Id="rId203" Type="http://schemas.openxmlformats.org/officeDocument/2006/relationships/image" Target="../media/image200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39.png"/><Relationship Id="rId163" Type="http://schemas.openxmlformats.org/officeDocument/2006/relationships/image" Target="../media/image160.png"/><Relationship Id="rId184" Type="http://schemas.openxmlformats.org/officeDocument/2006/relationships/image" Target="../media/image181.jpeg"/><Relationship Id="rId189" Type="http://schemas.openxmlformats.org/officeDocument/2006/relationships/image" Target="../media/image186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6.jpe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png"/><Relationship Id="rId195" Type="http://schemas.openxmlformats.org/officeDocument/2006/relationships/image" Target="../media/image192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0.jpeg"/><Relationship Id="rId148" Type="http://schemas.openxmlformats.org/officeDocument/2006/relationships/image" Target="../media/image145.png"/><Relationship Id="rId164" Type="http://schemas.openxmlformats.org/officeDocument/2006/relationships/image" Target="../media/image161.png"/><Relationship Id="rId169" Type="http://schemas.openxmlformats.org/officeDocument/2006/relationships/image" Target="../media/image166.jpeg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jpeg"/><Relationship Id="rId196" Type="http://schemas.openxmlformats.org/officeDocument/2006/relationships/image" Target="../media/image193.jpeg"/><Relationship Id="rId200" Type="http://schemas.openxmlformats.org/officeDocument/2006/relationships/image" Target="../media/image197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1.png"/><Relationship Id="rId90" Type="http://schemas.openxmlformats.org/officeDocument/2006/relationships/image" Target="../media/image91.jpeg"/><Relationship Id="rId165" Type="http://schemas.openxmlformats.org/officeDocument/2006/relationships/image" Target="../media/image162.png"/><Relationship Id="rId186" Type="http://schemas.openxmlformats.org/officeDocument/2006/relationships/image" Target="../media/image183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hyperlink" Target="http://products.boschsecuritysystems.pl/pl/PL/products/bxp/SKU12669306992995103883-P2" TargetMode="External"/><Relationship Id="rId80" Type="http://schemas.openxmlformats.org/officeDocument/2006/relationships/image" Target="../media/image81.jpeg"/><Relationship Id="rId155" Type="http://schemas.openxmlformats.org/officeDocument/2006/relationships/image" Target="../media/image152.png"/><Relationship Id="rId176" Type="http://schemas.openxmlformats.org/officeDocument/2006/relationships/image" Target="../media/image173.emf"/><Relationship Id="rId197" Type="http://schemas.openxmlformats.org/officeDocument/2006/relationships/image" Target="../media/image194.jpeg"/><Relationship Id="rId201" Type="http://schemas.openxmlformats.org/officeDocument/2006/relationships/image" Target="../media/image198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5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png"/><Relationship Id="rId198" Type="http://schemas.openxmlformats.org/officeDocument/2006/relationships/image" Target="../media/image195.jpeg"/><Relationship Id="rId202" Type="http://schemas.openxmlformats.org/officeDocument/2006/relationships/image" Target="../media/image199.pn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jpeg"/><Relationship Id="rId167" Type="http://schemas.openxmlformats.org/officeDocument/2006/relationships/image" Target="../media/image164.gif"/><Relationship Id="rId188" Type="http://schemas.openxmlformats.org/officeDocument/2006/relationships/image" Target="../media/image185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2.1.2023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15</xdr:row>
      <xdr:rowOff>47625</xdr:rowOff>
    </xdr:from>
    <xdr:to>
      <xdr:col>0</xdr:col>
      <xdr:colOff>704850</xdr:colOff>
      <xdr:row>15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47625</xdr:rowOff>
    </xdr:from>
    <xdr:to>
      <xdr:col>0</xdr:col>
      <xdr:colOff>733425</xdr:colOff>
      <xdr:row>16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</xdr:row>
      <xdr:rowOff>47625</xdr:rowOff>
    </xdr:from>
    <xdr:to>
      <xdr:col>0</xdr:col>
      <xdr:colOff>704850</xdr:colOff>
      <xdr:row>17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18</xdr:row>
      <xdr:rowOff>47625</xdr:rowOff>
    </xdr:from>
    <xdr:to>
      <xdr:col>0</xdr:col>
      <xdr:colOff>676275</xdr:colOff>
      <xdr:row>18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</xdr:row>
      <xdr:rowOff>47625</xdr:rowOff>
    </xdr:from>
    <xdr:to>
      <xdr:col>0</xdr:col>
      <xdr:colOff>704850</xdr:colOff>
      <xdr:row>19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20</xdr:row>
      <xdr:rowOff>47625</xdr:rowOff>
    </xdr:from>
    <xdr:to>
      <xdr:col>0</xdr:col>
      <xdr:colOff>723900</xdr:colOff>
      <xdr:row>20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666750</xdr:colOff>
      <xdr:row>21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657225</xdr:colOff>
      <xdr:row>22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685800</xdr:colOff>
      <xdr:row>23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685800</xdr:colOff>
      <xdr:row>24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695325</xdr:colOff>
      <xdr:row>25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0</xdr:col>
      <xdr:colOff>847725</xdr:colOff>
      <xdr:row>26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29</xdr:row>
      <xdr:rowOff>47625</xdr:rowOff>
    </xdr:from>
    <xdr:to>
      <xdr:col>0</xdr:col>
      <xdr:colOff>809625</xdr:colOff>
      <xdr:row>29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31</xdr:row>
      <xdr:rowOff>47625</xdr:rowOff>
    </xdr:from>
    <xdr:to>
      <xdr:col>0</xdr:col>
      <xdr:colOff>647700</xdr:colOff>
      <xdr:row>31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32</xdr:row>
      <xdr:rowOff>47625</xdr:rowOff>
    </xdr:from>
    <xdr:to>
      <xdr:col>0</xdr:col>
      <xdr:colOff>647700</xdr:colOff>
      <xdr:row>32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33</xdr:row>
      <xdr:rowOff>47625</xdr:rowOff>
    </xdr:from>
    <xdr:to>
      <xdr:col>0</xdr:col>
      <xdr:colOff>647700</xdr:colOff>
      <xdr:row>33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95250</xdr:rowOff>
    </xdr:from>
    <xdr:to>
      <xdr:col>0</xdr:col>
      <xdr:colOff>914400</xdr:colOff>
      <xdr:row>34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35</xdr:row>
      <xdr:rowOff>47625</xdr:rowOff>
    </xdr:from>
    <xdr:to>
      <xdr:col>0</xdr:col>
      <xdr:colOff>695325</xdr:colOff>
      <xdr:row>35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95250</xdr:rowOff>
    </xdr:from>
    <xdr:to>
      <xdr:col>0</xdr:col>
      <xdr:colOff>933450</xdr:colOff>
      <xdr:row>36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638175</xdr:colOff>
      <xdr:row>38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39</xdr:row>
      <xdr:rowOff>47625</xdr:rowOff>
    </xdr:from>
    <xdr:to>
      <xdr:col>0</xdr:col>
      <xdr:colOff>704850</xdr:colOff>
      <xdr:row>39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0</xdr:col>
      <xdr:colOff>885825</xdr:colOff>
      <xdr:row>40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41</xdr:row>
      <xdr:rowOff>47625</xdr:rowOff>
    </xdr:from>
    <xdr:to>
      <xdr:col>0</xdr:col>
      <xdr:colOff>647700</xdr:colOff>
      <xdr:row>41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42</xdr:row>
      <xdr:rowOff>47625</xdr:rowOff>
    </xdr:from>
    <xdr:to>
      <xdr:col>0</xdr:col>
      <xdr:colOff>723900</xdr:colOff>
      <xdr:row>42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0</xdr:col>
      <xdr:colOff>933450</xdr:colOff>
      <xdr:row>43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44</xdr:row>
      <xdr:rowOff>47625</xdr:rowOff>
    </xdr:from>
    <xdr:to>
      <xdr:col>0</xdr:col>
      <xdr:colOff>762000</xdr:colOff>
      <xdr:row>44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47</xdr:row>
      <xdr:rowOff>47625</xdr:rowOff>
    </xdr:from>
    <xdr:to>
      <xdr:col>0</xdr:col>
      <xdr:colOff>657225</xdr:colOff>
      <xdr:row>47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48</xdr:row>
      <xdr:rowOff>47625</xdr:rowOff>
    </xdr:from>
    <xdr:to>
      <xdr:col>0</xdr:col>
      <xdr:colOff>609600</xdr:colOff>
      <xdr:row>48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49</xdr:row>
      <xdr:rowOff>47625</xdr:rowOff>
    </xdr:from>
    <xdr:to>
      <xdr:col>0</xdr:col>
      <xdr:colOff>561975</xdr:colOff>
      <xdr:row>49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50</xdr:row>
      <xdr:rowOff>76200</xdr:rowOff>
    </xdr:from>
    <xdr:to>
      <xdr:col>0</xdr:col>
      <xdr:colOff>857250</xdr:colOff>
      <xdr:row>50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51</xdr:row>
      <xdr:rowOff>128345</xdr:rowOff>
    </xdr:from>
    <xdr:to>
      <xdr:col>0</xdr:col>
      <xdr:colOff>922472</xdr:colOff>
      <xdr:row>51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53</xdr:row>
      <xdr:rowOff>47625</xdr:rowOff>
    </xdr:from>
    <xdr:to>
      <xdr:col>0</xdr:col>
      <xdr:colOff>685800</xdr:colOff>
      <xdr:row>53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56</xdr:row>
      <xdr:rowOff>47625</xdr:rowOff>
    </xdr:from>
    <xdr:to>
      <xdr:col>0</xdr:col>
      <xdr:colOff>847726</xdr:colOff>
      <xdr:row>56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54</xdr:row>
      <xdr:rowOff>47625</xdr:rowOff>
    </xdr:from>
    <xdr:to>
      <xdr:col>0</xdr:col>
      <xdr:colOff>781050</xdr:colOff>
      <xdr:row>54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58</xdr:row>
      <xdr:rowOff>47625</xdr:rowOff>
    </xdr:from>
    <xdr:to>
      <xdr:col>0</xdr:col>
      <xdr:colOff>771525</xdr:colOff>
      <xdr:row>58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113493</xdr:colOff>
      <xdr:row>64</xdr:row>
      <xdr:rowOff>64576</xdr:rowOff>
    </xdr:from>
    <xdr:to>
      <xdr:col>0</xdr:col>
      <xdr:colOff>770718</xdr:colOff>
      <xdr:row>64</xdr:row>
      <xdr:rowOff>452033</xdr:rowOff>
    </xdr:to>
    <xdr:pic>
      <xdr:nvPicPr>
        <xdr:cNvPr id="50" name="Obraz 119" descr="PDC0000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3493" y="40898251"/>
          <a:ext cx="657225" cy="38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47625</xdr:rowOff>
    </xdr:from>
    <xdr:to>
      <xdr:col>0</xdr:col>
      <xdr:colOff>914400</xdr:colOff>
      <xdr:row>63</xdr:row>
      <xdr:rowOff>600075</xdr:rowOff>
    </xdr:to>
    <xdr:pic>
      <xdr:nvPicPr>
        <xdr:cNvPr id="51" name="Obraz 121" descr="THP202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7625" y="402336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72</xdr:row>
      <xdr:rowOff>47625</xdr:rowOff>
    </xdr:from>
    <xdr:to>
      <xdr:col>0</xdr:col>
      <xdr:colOff>819150</xdr:colOff>
      <xdr:row>72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73</xdr:row>
      <xdr:rowOff>47625</xdr:rowOff>
    </xdr:from>
    <xdr:to>
      <xdr:col>0</xdr:col>
      <xdr:colOff>819150</xdr:colOff>
      <xdr:row>73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74</xdr:row>
      <xdr:rowOff>47625</xdr:rowOff>
    </xdr:from>
    <xdr:to>
      <xdr:col>0</xdr:col>
      <xdr:colOff>809625</xdr:colOff>
      <xdr:row>74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47625</xdr:rowOff>
    </xdr:from>
    <xdr:to>
      <xdr:col>0</xdr:col>
      <xdr:colOff>847725</xdr:colOff>
      <xdr:row>104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106</xdr:row>
      <xdr:rowOff>57150</xdr:rowOff>
    </xdr:from>
    <xdr:to>
      <xdr:col>0</xdr:col>
      <xdr:colOff>762000</xdr:colOff>
      <xdr:row>106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107</xdr:row>
      <xdr:rowOff>47625</xdr:rowOff>
    </xdr:from>
    <xdr:to>
      <xdr:col>0</xdr:col>
      <xdr:colOff>847725</xdr:colOff>
      <xdr:row>107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110</xdr:row>
      <xdr:rowOff>47625</xdr:rowOff>
    </xdr:from>
    <xdr:to>
      <xdr:col>0</xdr:col>
      <xdr:colOff>962025</xdr:colOff>
      <xdr:row>110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111</xdr:row>
      <xdr:rowOff>47625</xdr:rowOff>
    </xdr:from>
    <xdr:to>
      <xdr:col>0</xdr:col>
      <xdr:colOff>866775</xdr:colOff>
      <xdr:row>111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114</xdr:row>
      <xdr:rowOff>228600</xdr:rowOff>
    </xdr:from>
    <xdr:to>
      <xdr:col>0</xdr:col>
      <xdr:colOff>895350</xdr:colOff>
      <xdr:row>114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77</xdr:row>
      <xdr:rowOff>66675</xdr:rowOff>
    </xdr:from>
    <xdr:to>
      <xdr:col>0</xdr:col>
      <xdr:colOff>971550</xdr:colOff>
      <xdr:row>77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95</xdr:row>
      <xdr:rowOff>47625</xdr:rowOff>
    </xdr:from>
    <xdr:to>
      <xdr:col>0</xdr:col>
      <xdr:colOff>838200</xdr:colOff>
      <xdr:row>95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96</xdr:row>
      <xdr:rowOff>47625</xdr:rowOff>
    </xdr:from>
    <xdr:to>
      <xdr:col>0</xdr:col>
      <xdr:colOff>742950</xdr:colOff>
      <xdr:row>96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97</xdr:row>
      <xdr:rowOff>47625</xdr:rowOff>
    </xdr:from>
    <xdr:to>
      <xdr:col>0</xdr:col>
      <xdr:colOff>876300</xdr:colOff>
      <xdr:row>97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98</xdr:row>
      <xdr:rowOff>28575</xdr:rowOff>
    </xdr:from>
    <xdr:to>
      <xdr:col>0</xdr:col>
      <xdr:colOff>857250</xdr:colOff>
      <xdr:row>98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99</xdr:row>
      <xdr:rowOff>38100</xdr:rowOff>
    </xdr:from>
    <xdr:to>
      <xdr:col>0</xdr:col>
      <xdr:colOff>714375</xdr:colOff>
      <xdr:row>99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100</xdr:row>
      <xdr:rowOff>47625</xdr:rowOff>
    </xdr:from>
    <xdr:to>
      <xdr:col>0</xdr:col>
      <xdr:colOff>666750</xdr:colOff>
      <xdr:row>100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124</xdr:row>
      <xdr:rowOff>47625</xdr:rowOff>
    </xdr:from>
    <xdr:to>
      <xdr:col>0</xdr:col>
      <xdr:colOff>752475</xdr:colOff>
      <xdr:row>124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128</xdr:row>
      <xdr:rowOff>38100</xdr:rowOff>
    </xdr:from>
    <xdr:to>
      <xdr:col>0</xdr:col>
      <xdr:colOff>857250</xdr:colOff>
      <xdr:row>128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127</xdr:row>
      <xdr:rowOff>47625</xdr:rowOff>
    </xdr:from>
    <xdr:to>
      <xdr:col>0</xdr:col>
      <xdr:colOff>933450</xdr:colOff>
      <xdr:row>127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126</xdr:row>
      <xdr:rowOff>9525</xdr:rowOff>
    </xdr:from>
    <xdr:to>
      <xdr:col>0</xdr:col>
      <xdr:colOff>1028700</xdr:colOff>
      <xdr:row>126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129</xdr:row>
      <xdr:rowOff>47625</xdr:rowOff>
    </xdr:from>
    <xdr:to>
      <xdr:col>0</xdr:col>
      <xdr:colOff>933450</xdr:colOff>
      <xdr:row>129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147</xdr:row>
      <xdr:rowOff>87824</xdr:rowOff>
    </xdr:from>
    <xdr:to>
      <xdr:col>0</xdr:col>
      <xdr:colOff>901969</xdr:colOff>
      <xdr:row>147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146</xdr:row>
      <xdr:rowOff>47625</xdr:rowOff>
    </xdr:from>
    <xdr:to>
      <xdr:col>0</xdr:col>
      <xdr:colOff>742950</xdr:colOff>
      <xdr:row>147</xdr:row>
      <xdr:rowOff>2627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161</xdr:row>
      <xdr:rowOff>47625</xdr:rowOff>
    </xdr:from>
    <xdr:to>
      <xdr:col>0</xdr:col>
      <xdr:colOff>752475</xdr:colOff>
      <xdr:row>161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162</xdr:row>
      <xdr:rowOff>47625</xdr:rowOff>
    </xdr:from>
    <xdr:to>
      <xdr:col>0</xdr:col>
      <xdr:colOff>723900</xdr:colOff>
      <xdr:row>162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175</xdr:row>
      <xdr:rowOff>47625</xdr:rowOff>
    </xdr:from>
    <xdr:to>
      <xdr:col>0</xdr:col>
      <xdr:colOff>752475</xdr:colOff>
      <xdr:row>175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176</xdr:row>
      <xdr:rowOff>47625</xdr:rowOff>
    </xdr:from>
    <xdr:to>
      <xdr:col>0</xdr:col>
      <xdr:colOff>771525</xdr:colOff>
      <xdr:row>176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179</xdr:row>
      <xdr:rowOff>47625</xdr:rowOff>
    </xdr:from>
    <xdr:to>
      <xdr:col>0</xdr:col>
      <xdr:colOff>752475</xdr:colOff>
      <xdr:row>179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190</xdr:row>
      <xdr:rowOff>47625</xdr:rowOff>
    </xdr:from>
    <xdr:to>
      <xdr:col>0</xdr:col>
      <xdr:colOff>704850</xdr:colOff>
      <xdr:row>190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188</xdr:row>
      <xdr:rowOff>47625</xdr:rowOff>
    </xdr:from>
    <xdr:to>
      <xdr:col>0</xdr:col>
      <xdr:colOff>695325</xdr:colOff>
      <xdr:row>188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187</xdr:row>
      <xdr:rowOff>47625</xdr:rowOff>
    </xdr:from>
    <xdr:to>
      <xdr:col>0</xdr:col>
      <xdr:colOff>695325</xdr:colOff>
      <xdr:row>187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177</xdr:row>
      <xdr:rowOff>47625</xdr:rowOff>
    </xdr:from>
    <xdr:to>
      <xdr:col>0</xdr:col>
      <xdr:colOff>752475</xdr:colOff>
      <xdr:row>177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178</xdr:row>
      <xdr:rowOff>47625</xdr:rowOff>
    </xdr:from>
    <xdr:to>
      <xdr:col>0</xdr:col>
      <xdr:colOff>752475</xdr:colOff>
      <xdr:row>178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180</xdr:row>
      <xdr:rowOff>47625</xdr:rowOff>
    </xdr:from>
    <xdr:to>
      <xdr:col>0</xdr:col>
      <xdr:colOff>657225</xdr:colOff>
      <xdr:row>180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181</xdr:row>
      <xdr:rowOff>47625</xdr:rowOff>
    </xdr:from>
    <xdr:to>
      <xdr:col>0</xdr:col>
      <xdr:colOff>695325</xdr:colOff>
      <xdr:row>181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182</xdr:row>
      <xdr:rowOff>47625</xdr:rowOff>
    </xdr:from>
    <xdr:to>
      <xdr:col>0</xdr:col>
      <xdr:colOff>695325</xdr:colOff>
      <xdr:row>182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183</xdr:row>
      <xdr:rowOff>153369</xdr:rowOff>
    </xdr:from>
    <xdr:to>
      <xdr:col>0</xdr:col>
      <xdr:colOff>715828</xdr:colOff>
      <xdr:row>183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184</xdr:row>
      <xdr:rowOff>47625</xdr:rowOff>
    </xdr:from>
    <xdr:to>
      <xdr:col>0</xdr:col>
      <xdr:colOff>762000</xdr:colOff>
      <xdr:row>184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185</xdr:row>
      <xdr:rowOff>47625</xdr:rowOff>
    </xdr:from>
    <xdr:to>
      <xdr:col>0</xdr:col>
      <xdr:colOff>752475</xdr:colOff>
      <xdr:row>185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186</xdr:row>
      <xdr:rowOff>47625</xdr:rowOff>
    </xdr:from>
    <xdr:to>
      <xdr:col>0</xdr:col>
      <xdr:colOff>695325</xdr:colOff>
      <xdr:row>186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191</xdr:row>
      <xdr:rowOff>47625</xdr:rowOff>
    </xdr:from>
    <xdr:to>
      <xdr:col>0</xdr:col>
      <xdr:colOff>752475</xdr:colOff>
      <xdr:row>191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217</xdr:row>
      <xdr:rowOff>114299</xdr:rowOff>
    </xdr:from>
    <xdr:to>
      <xdr:col>0</xdr:col>
      <xdr:colOff>876300</xdr:colOff>
      <xdr:row>217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218</xdr:row>
      <xdr:rowOff>47625</xdr:rowOff>
    </xdr:from>
    <xdr:to>
      <xdr:col>0</xdr:col>
      <xdr:colOff>895350</xdr:colOff>
      <xdr:row>218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219</xdr:row>
      <xdr:rowOff>47625</xdr:rowOff>
    </xdr:from>
    <xdr:to>
      <xdr:col>0</xdr:col>
      <xdr:colOff>857250</xdr:colOff>
      <xdr:row>219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220</xdr:row>
      <xdr:rowOff>47625</xdr:rowOff>
    </xdr:from>
    <xdr:to>
      <xdr:col>0</xdr:col>
      <xdr:colOff>819150</xdr:colOff>
      <xdr:row>220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222</xdr:row>
      <xdr:rowOff>47625</xdr:rowOff>
    </xdr:from>
    <xdr:to>
      <xdr:col>0</xdr:col>
      <xdr:colOff>790575</xdr:colOff>
      <xdr:row>222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223</xdr:row>
      <xdr:rowOff>47625</xdr:rowOff>
    </xdr:from>
    <xdr:to>
      <xdr:col>0</xdr:col>
      <xdr:colOff>790575</xdr:colOff>
      <xdr:row>223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228</xdr:row>
      <xdr:rowOff>81243</xdr:rowOff>
    </xdr:from>
    <xdr:to>
      <xdr:col>0</xdr:col>
      <xdr:colOff>759759</xdr:colOff>
      <xdr:row>228</xdr:row>
      <xdr:rowOff>633693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230</xdr:row>
      <xdr:rowOff>47625</xdr:rowOff>
    </xdr:from>
    <xdr:to>
      <xdr:col>0</xdr:col>
      <xdr:colOff>847725</xdr:colOff>
      <xdr:row>230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231</xdr:row>
      <xdr:rowOff>85725</xdr:rowOff>
    </xdr:from>
    <xdr:to>
      <xdr:col>0</xdr:col>
      <xdr:colOff>933450</xdr:colOff>
      <xdr:row>231</xdr:row>
      <xdr:rowOff>600075</xdr:rowOff>
    </xdr:to>
    <xdr:pic>
      <xdr:nvPicPr>
        <xdr:cNvPr id="135" name="Obraz 211" descr="FAA-500-TTL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234</xdr:row>
      <xdr:rowOff>47625</xdr:rowOff>
    </xdr:from>
    <xdr:to>
      <xdr:col>0</xdr:col>
      <xdr:colOff>609600</xdr:colOff>
      <xdr:row>234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232</xdr:row>
      <xdr:rowOff>47625</xdr:rowOff>
    </xdr:from>
    <xdr:to>
      <xdr:col>0</xdr:col>
      <xdr:colOff>685800</xdr:colOff>
      <xdr:row>232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237</xdr:row>
      <xdr:rowOff>114300</xdr:rowOff>
    </xdr:from>
    <xdr:to>
      <xdr:col>0</xdr:col>
      <xdr:colOff>828675</xdr:colOff>
      <xdr:row>237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238</xdr:row>
      <xdr:rowOff>47625</xdr:rowOff>
    </xdr:from>
    <xdr:to>
      <xdr:col>0</xdr:col>
      <xdr:colOff>771525</xdr:colOff>
      <xdr:row>238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250</xdr:row>
      <xdr:rowOff>47625</xdr:rowOff>
    </xdr:from>
    <xdr:to>
      <xdr:col>0</xdr:col>
      <xdr:colOff>647700</xdr:colOff>
      <xdr:row>250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251</xdr:row>
      <xdr:rowOff>47625</xdr:rowOff>
    </xdr:from>
    <xdr:to>
      <xdr:col>0</xdr:col>
      <xdr:colOff>647700</xdr:colOff>
      <xdr:row>251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252</xdr:row>
      <xdr:rowOff>47625</xdr:rowOff>
    </xdr:from>
    <xdr:to>
      <xdr:col>0</xdr:col>
      <xdr:colOff>647700</xdr:colOff>
      <xdr:row>252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253</xdr:row>
      <xdr:rowOff>47625</xdr:rowOff>
    </xdr:from>
    <xdr:to>
      <xdr:col>0</xdr:col>
      <xdr:colOff>781050</xdr:colOff>
      <xdr:row>253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254</xdr:row>
      <xdr:rowOff>47625</xdr:rowOff>
    </xdr:from>
    <xdr:to>
      <xdr:col>0</xdr:col>
      <xdr:colOff>638175</xdr:colOff>
      <xdr:row>254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255</xdr:row>
      <xdr:rowOff>47625</xdr:rowOff>
    </xdr:from>
    <xdr:to>
      <xdr:col>0</xdr:col>
      <xdr:colOff>638175</xdr:colOff>
      <xdr:row>255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256</xdr:row>
      <xdr:rowOff>47625</xdr:rowOff>
    </xdr:from>
    <xdr:to>
      <xdr:col>0</xdr:col>
      <xdr:colOff>638175</xdr:colOff>
      <xdr:row>256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257</xdr:row>
      <xdr:rowOff>47625</xdr:rowOff>
    </xdr:from>
    <xdr:to>
      <xdr:col>0</xdr:col>
      <xdr:colOff>638175</xdr:colOff>
      <xdr:row>257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263</xdr:row>
      <xdr:rowOff>47625</xdr:rowOff>
    </xdr:from>
    <xdr:to>
      <xdr:col>0</xdr:col>
      <xdr:colOff>742950</xdr:colOff>
      <xdr:row>263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264</xdr:row>
      <xdr:rowOff>47625</xdr:rowOff>
    </xdr:from>
    <xdr:to>
      <xdr:col>0</xdr:col>
      <xdr:colOff>742950</xdr:colOff>
      <xdr:row>264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265</xdr:row>
      <xdr:rowOff>47625</xdr:rowOff>
    </xdr:from>
    <xdr:to>
      <xdr:col>0</xdr:col>
      <xdr:colOff>742950</xdr:colOff>
      <xdr:row>265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278</xdr:row>
      <xdr:rowOff>266700</xdr:rowOff>
    </xdr:from>
    <xdr:to>
      <xdr:col>0</xdr:col>
      <xdr:colOff>933450</xdr:colOff>
      <xdr:row>278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279</xdr:row>
      <xdr:rowOff>219075</xdr:rowOff>
    </xdr:from>
    <xdr:to>
      <xdr:col>0</xdr:col>
      <xdr:colOff>942975</xdr:colOff>
      <xdr:row>279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280</xdr:row>
      <xdr:rowOff>47625</xdr:rowOff>
    </xdr:from>
    <xdr:to>
      <xdr:col>0</xdr:col>
      <xdr:colOff>733425</xdr:colOff>
      <xdr:row>280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281</xdr:row>
      <xdr:rowOff>47625</xdr:rowOff>
    </xdr:from>
    <xdr:to>
      <xdr:col>0</xdr:col>
      <xdr:colOff>733425</xdr:colOff>
      <xdr:row>281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282</xdr:row>
      <xdr:rowOff>47625</xdr:rowOff>
    </xdr:from>
    <xdr:to>
      <xdr:col>0</xdr:col>
      <xdr:colOff>733425</xdr:colOff>
      <xdr:row>282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283</xdr:row>
      <xdr:rowOff>57150</xdr:rowOff>
    </xdr:from>
    <xdr:to>
      <xdr:col>0</xdr:col>
      <xdr:colOff>733425</xdr:colOff>
      <xdr:row>283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284</xdr:row>
      <xdr:rowOff>57150</xdr:rowOff>
    </xdr:from>
    <xdr:to>
      <xdr:col>0</xdr:col>
      <xdr:colOff>733425</xdr:colOff>
      <xdr:row>284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285</xdr:row>
      <xdr:rowOff>57150</xdr:rowOff>
    </xdr:from>
    <xdr:to>
      <xdr:col>0</xdr:col>
      <xdr:colOff>733425</xdr:colOff>
      <xdr:row>285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286</xdr:row>
      <xdr:rowOff>66675</xdr:rowOff>
    </xdr:from>
    <xdr:to>
      <xdr:col>0</xdr:col>
      <xdr:colOff>733425</xdr:colOff>
      <xdr:row>286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287</xdr:row>
      <xdr:rowOff>66675</xdr:rowOff>
    </xdr:from>
    <xdr:to>
      <xdr:col>0</xdr:col>
      <xdr:colOff>733425</xdr:colOff>
      <xdr:row>287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288</xdr:row>
      <xdr:rowOff>66675</xdr:rowOff>
    </xdr:from>
    <xdr:to>
      <xdr:col>0</xdr:col>
      <xdr:colOff>733425</xdr:colOff>
      <xdr:row>288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289</xdr:row>
      <xdr:rowOff>76200</xdr:rowOff>
    </xdr:from>
    <xdr:to>
      <xdr:col>0</xdr:col>
      <xdr:colOff>742950</xdr:colOff>
      <xdr:row>289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290</xdr:row>
      <xdr:rowOff>76200</xdr:rowOff>
    </xdr:from>
    <xdr:to>
      <xdr:col>0</xdr:col>
      <xdr:colOff>742950</xdr:colOff>
      <xdr:row>290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291</xdr:row>
      <xdr:rowOff>76200</xdr:rowOff>
    </xdr:from>
    <xdr:to>
      <xdr:col>0</xdr:col>
      <xdr:colOff>742950</xdr:colOff>
      <xdr:row>291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292</xdr:row>
      <xdr:rowOff>76200</xdr:rowOff>
    </xdr:from>
    <xdr:to>
      <xdr:col>0</xdr:col>
      <xdr:colOff>752475</xdr:colOff>
      <xdr:row>292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293</xdr:row>
      <xdr:rowOff>76200</xdr:rowOff>
    </xdr:from>
    <xdr:to>
      <xdr:col>0</xdr:col>
      <xdr:colOff>752475</xdr:colOff>
      <xdr:row>293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294</xdr:row>
      <xdr:rowOff>76200</xdr:rowOff>
    </xdr:from>
    <xdr:to>
      <xdr:col>0</xdr:col>
      <xdr:colOff>752475</xdr:colOff>
      <xdr:row>294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295</xdr:row>
      <xdr:rowOff>85725</xdr:rowOff>
    </xdr:from>
    <xdr:to>
      <xdr:col>0</xdr:col>
      <xdr:colOff>752475</xdr:colOff>
      <xdr:row>295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296</xdr:row>
      <xdr:rowOff>85725</xdr:rowOff>
    </xdr:from>
    <xdr:to>
      <xdr:col>0</xdr:col>
      <xdr:colOff>752475</xdr:colOff>
      <xdr:row>296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297</xdr:row>
      <xdr:rowOff>47625</xdr:rowOff>
    </xdr:from>
    <xdr:to>
      <xdr:col>0</xdr:col>
      <xdr:colOff>895350</xdr:colOff>
      <xdr:row>297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298</xdr:row>
      <xdr:rowOff>47625</xdr:rowOff>
    </xdr:from>
    <xdr:to>
      <xdr:col>0</xdr:col>
      <xdr:colOff>752475</xdr:colOff>
      <xdr:row>298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299</xdr:row>
      <xdr:rowOff>47625</xdr:rowOff>
    </xdr:from>
    <xdr:to>
      <xdr:col>0</xdr:col>
      <xdr:colOff>895350</xdr:colOff>
      <xdr:row>299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301</xdr:row>
      <xdr:rowOff>47625</xdr:rowOff>
    </xdr:from>
    <xdr:to>
      <xdr:col>0</xdr:col>
      <xdr:colOff>904875</xdr:colOff>
      <xdr:row>301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300</xdr:row>
      <xdr:rowOff>47625</xdr:rowOff>
    </xdr:from>
    <xdr:to>
      <xdr:col>0</xdr:col>
      <xdr:colOff>742950</xdr:colOff>
      <xdr:row>300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303</xdr:row>
      <xdr:rowOff>47625</xdr:rowOff>
    </xdr:from>
    <xdr:to>
      <xdr:col>0</xdr:col>
      <xdr:colOff>838200</xdr:colOff>
      <xdr:row>303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304</xdr:row>
      <xdr:rowOff>47625</xdr:rowOff>
    </xdr:from>
    <xdr:to>
      <xdr:col>0</xdr:col>
      <xdr:colOff>923925</xdr:colOff>
      <xdr:row>304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305</xdr:row>
      <xdr:rowOff>47625</xdr:rowOff>
    </xdr:from>
    <xdr:to>
      <xdr:col>0</xdr:col>
      <xdr:colOff>714375</xdr:colOff>
      <xdr:row>305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306</xdr:row>
      <xdr:rowOff>47625</xdr:rowOff>
    </xdr:from>
    <xdr:to>
      <xdr:col>0</xdr:col>
      <xdr:colOff>847725</xdr:colOff>
      <xdr:row>306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307</xdr:row>
      <xdr:rowOff>47625</xdr:rowOff>
    </xdr:from>
    <xdr:to>
      <xdr:col>0</xdr:col>
      <xdr:colOff>838200</xdr:colOff>
      <xdr:row>307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308</xdr:row>
      <xdr:rowOff>47625</xdr:rowOff>
    </xdr:from>
    <xdr:to>
      <xdr:col>0</xdr:col>
      <xdr:colOff>609600</xdr:colOff>
      <xdr:row>308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309</xdr:row>
      <xdr:rowOff>76200</xdr:rowOff>
    </xdr:from>
    <xdr:to>
      <xdr:col>0</xdr:col>
      <xdr:colOff>942975</xdr:colOff>
      <xdr:row>309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310</xdr:row>
      <xdr:rowOff>47625</xdr:rowOff>
    </xdr:from>
    <xdr:to>
      <xdr:col>0</xdr:col>
      <xdr:colOff>723900</xdr:colOff>
      <xdr:row>310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311</xdr:row>
      <xdr:rowOff>47625</xdr:rowOff>
    </xdr:from>
    <xdr:to>
      <xdr:col>0</xdr:col>
      <xdr:colOff>742950</xdr:colOff>
      <xdr:row>311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105</xdr:row>
      <xdr:rowOff>38100</xdr:rowOff>
    </xdr:from>
    <xdr:to>
      <xdr:col>0</xdr:col>
      <xdr:colOff>831419</xdr:colOff>
      <xdr:row>105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131</xdr:row>
      <xdr:rowOff>34924</xdr:rowOff>
    </xdr:from>
    <xdr:to>
      <xdr:col>0</xdr:col>
      <xdr:colOff>1052274</xdr:colOff>
      <xdr:row>131</xdr:row>
      <xdr:rowOff>638765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42875" y="100980874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135</xdr:row>
      <xdr:rowOff>25463</xdr:rowOff>
    </xdr:from>
    <xdr:to>
      <xdr:col>0</xdr:col>
      <xdr:colOff>866775</xdr:colOff>
      <xdr:row>135</xdr:row>
      <xdr:rowOff>658419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211</xdr:row>
      <xdr:rowOff>57150</xdr:rowOff>
    </xdr:from>
    <xdr:to>
      <xdr:col>0</xdr:col>
      <xdr:colOff>828675</xdr:colOff>
      <xdr:row>211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212</xdr:row>
      <xdr:rowOff>28575</xdr:rowOff>
    </xdr:from>
    <xdr:to>
      <xdr:col>0</xdr:col>
      <xdr:colOff>828675</xdr:colOff>
      <xdr:row>212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213</xdr:row>
      <xdr:rowOff>19050</xdr:rowOff>
    </xdr:from>
    <xdr:to>
      <xdr:col>0</xdr:col>
      <xdr:colOff>704850</xdr:colOff>
      <xdr:row>213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214</xdr:row>
      <xdr:rowOff>9525</xdr:rowOff>
    </xdr:from>
    <xdr:to>
      <xdr:col>0</xdr:col>
      <xdr:colOff>714375</xdr:colOff>
      <xdr:row>214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215</xdr:row>
      <xdr:rowOff>66675</xdr:rowOff>
    </xdr:from>
    <xdr:to>
      <xdr:col>0</xdr:col>
      <xdr:colOff>685800</xdr:colOff>
      <xdr:row>215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242</xdr:row>
      <xdr:rowOff>28575</xdr:rowOff>
    </xdr:from>
    <xdr:to>
      <xdr:col>0</xdr:col>
      <xdr:colOff>805014</xdr:colOff>
      <xdr:row>242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75</xdr:row>
      <xdr:rowOff>57150</xdr:rowOff>
    </xdr:from>
    <xdr:to>
      <xdr:col>0</xdr:col>
      <xdr:colOff>781050</xdr:colOff>
      <xdr:row>75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19050</xdr:rowOff>
    </xdr:from>
    <xdr:to>
      <xdr:col>0</xdr:col>
      <xdr:colOff>866894</xdr:colOff>
      <xdr:row>37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258</xdr:row>
      <xdr:rowOff>47625</xdr:rowOff>
    </xdr:from>
    <xdr:to>
      <xdr:col>0</xdr:col>
      <xdr:colOff>609600</xdr:colOff>
      <xdr:row>258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259</xdr:row>
      <xdr:rowOff>66675</xdr:rowOff>
    </xdr:from>
    <xdr:to>
      <xdr:col>0</xdr:col>
      <xdr:colOff>600075</xdr:colOff>
      <xdr:row>259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260</xdr:row>
      <xdr:rowOff>57150</xdr:rowOff>
    </xdr:from>
    <xdr:to>
      <xdr:col>0</xdr:col>
      <xdr:colOff>600075</xdr:colOff>
      <xdr:row>260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261</xdr:row>
      <xdr:rowOff>47625</xdr:rowOff>
    </xdr:from>
    <xdr:to>
      <xdr:col>0</xdr:col>
      <xdr:colOff>600075</xdr:colOff>
      <xdr:row>261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66</xdr:row>
      <xdr:rowOff>8113</xdr:rowOff>
    </xdr:from>
    <xdr:to>
      <xdr:col>0</xdr:col>
      <xdr:colOff>838200</xdr:colOff>
      <xdr:row>66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67</xdr:row>
      <xdr:rowOff>21997</xdr:rowOff>
    </xdr:from>
    <xdr:to>
      <xdr:col>0</xdr:col>
      <xdr:colOff>854991</xdr:colOff>
      <xdr:row>67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65</xdr:row>
      <xdr:rowOff>28955</xdr:rowOff>
    </xdr:from>
    <xdr:to>
      <xdr:col>0</xdr:col>
      <xdr:colOff>676275</xdr:colOff>
      <xdr:row>65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28</xdr:row>
      <xdr:rowOff>38100</xdr:rowOff>
    </xdr:from>
    <xdr:to>
      <xdr:col>0</xdr:col>
      <xdr:colOff>876300</xdr:colOff>
      <xdr:row>28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04775" y="175926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101</xdr:row>
      <xdr:rowOff>38100</xdr:rowOff>
    </xdr:from>
    <xdr:to>
      <xdr:col>0</xdr:col>
      <xdr:colOff>857250</xdr:colOff>
      <xdr:row>101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210</xdr:row>
      <xdr:rowOff>38099</xdr:rowOff>
    </xdr:from>
    <xdr:to>
      <xdr:col>0</xdr:col>
      <xdr:colOff>752475</xdr:colOff>
      <xdr:row>210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209</xdr:row>
      <xdr:rowOff>57150</xdr:rowOff>
    </xdr:from>
    <xdr:to>
      <xdr:col>0</xdr:col>
      <xdr:colOff>695325</xdr:colOff>
      <xdr:row>209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125</xdr:row>
      <xdr:rowOff>38100</xdr:rowOff>
    </xdr:from>
    <xdr:to>
      <xdr:col>0</xdr:col>
      <xdr:colOff>742951</xdr:colOff>
      <xdr:row>125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122</xdr:row>
      <xdr:rowOff>66674</xdr:rowOff>
    </xdr:from>
    <xdr:to>
      <xdr:col>0</xdr:col>
      <xdr:colOff>819150</xdr:colOff>
      <xdr:row>122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123</xdr:row>
      <xdr:rowOff>57150</xdr:rowOff>
    </xdr:from>
    <xdr:to>
      <xdr:col>0</xdr:col>
      <xdr:colOff>819150</xdr:colOff>
      <xdr:row>123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189</xdr:row>
      <xdr:rowOff>57150</xdr:rowOff>
    </xdr:from>
    <xdr:to>
      <xdr:col>0</xdr:col>
      <xdr:colOff>762000</xdr:colOff>
      <xdr:row>189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224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225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205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262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313</xdr:row>
      <xdr:rowOff>447675</xdr:rowOff>
    </xdr:from>
    <xdr:to>
      <xdr:col>0</xdr:col>
      <xdr:colOff>1028700</xdr:colOff>
      <xdr:row>315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316</xdr:row>
      <xdr:rowOff>19050</xdr:rowOff>
    </xdr:from>
    <xdr:to>
      <xdr:col>0</xdr:col>
      <xdr:colOff>752476</xdr:colOff>
      <xdr:row>316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317</xdr:row>
      <xdr:rowOff>57150</xdr:rowOff>
    </xdr:from>
    <xdr:to>
      <xdr:col>0</xdr:col>
      <xdr:colOff>676276</xdr:colOff>
      <xdr:row>317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318</xdr:row>
      <xdr:rowOff>133350</xdr:rowOff>
    </xdr:from>
    <xdr:to>
      <xdr:col>0</xdr:col>
      <xdr:colOff>695325</xdr:colOff>
      <xdr:row>318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321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322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323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324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331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325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326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327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328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78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85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118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117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236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79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80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81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82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108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115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112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113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192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193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194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109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86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89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91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87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90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92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88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239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240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8</xdr:col>
      <xdr:colOff>1581150</xdr:colOff>
      <xdr:row>1</xdr:row>
      <xdr:rowOff>19051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0" y="1"/>
          <a:ext cx="15782925" cy="1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55</xdr:row>
      <xdr:rowOff>95250</xdr:rowOff>
    </xdr:from>
    <xdr:to>
      <xdr:col>0</xdr:col>
      <xdr:colOff>704850</xdr:colOff>
      <xdr:row>55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136</xdr:row>
      <xdr:rowOff>38100</xdr:rowOff>
    </xdr:from>
    <xdr:to>
      <xdr:col>0</xdr:col>
      <xdr:colOff>964773</xdr:colOff>
      <xdr:row>136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137</xdr:row>
      <xdr:rowOff>123825</xdr:rowOff>
    </xdr:from>
    <xdr:to>
      <xdr:col>0</xdr:col>
      <xdr:colOff>834530</xdr:colOff>
      <xdr:row>137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138</xdr:row>
      <xdr:rowOff>114300</xdr:rowOff>
    </xdr:from>
    <xdr:to>
      <xdr:col>0</xdr:col>
      <xdr:colOff>914400</xdr:colOff>
      <xdr:row>138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139</xdr:row>
      <xdr:rowOff>38101</xdr:rowOff>
    </xdr:from>
    <xdr:to>
      <xdr:col>0</xdr:col>
      <xdr:colOff>809625</xdr:colOff>
      <xdr:row>139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140</xdr:row>
      <xdr:rowOff>85725</xdr:rowOff>
    </xdr:from>
    <xdr:to>
      <xdr:col>0</xdr:col>
      <xdr:colOff>762000</xdr:colOff>
      <xdr:row>140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142</xdr:row>
      <xdr:rowOff>85725</xdr:rowOff>
    </xdr:from>
    <xdr:to>
      <xdr:col>0</xdr:col>
      <xdr:colOff>952500</xdr:colOff>
      <xdr:row>142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143</xdr:row>
      <xdr:rowOff>38100</xdr:rowOff>
    </xdr:from>
    <xdr:to>
      <xdr:col>0</xdr:col>
      <xdr:colOff>624063</xdr:colOff>
      <xdr:row>143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144</xdr:row>
      <xdr:rowOff>104776</xdr:rowOff>
    </xdr:from>
    <xdr:to>
      <xdr:col>0</xdr:col>
      <xdr:colOff>889209</xdr:colOff>
      <xdr:row>144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145</xdr:row>
      <xdr:rowOff>85725</xdr:rowOff>
    </xdr:from>
    <xdr:to>
      <xdr:col>0</xdr:col>
      <xdr:colOff>912792</xdr:colOff>
      <xdr:row>145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149</xdr:row>
      <xdr:rowOff>28575</xdr:rowOff>
    </xdr:from>
    <xdr:to>
      <xdr:col>0</xdr:col>
      <xdr:colOff>728445</xdr:colOff>
      <xdr:row>149</xdr:row>
      <xdr:rowOff>381000</xdr:rowOff>
    </xdr:to>
    <xdr:pic>
      <xdr:nvPicPr>
        <xdr:cNvPr id="310" name="Obraz 309" descr="Bildergebnis für aviotec vds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149</xdr:row>
      <xdr:rowOff>76200</xdr:rowOff>
    </xdr:from>
    <xdr:to>
      <xdr:col>0</xdr:col>
      <xdr:colOff>1037261</xdr:colOff>
      <xdr:row>149</xdr:row>
      <xdr:rowOff>323850</xdr:rowOff>
    </xdr:to>
    <xdr:pic>
      <xdr:nvPicPr>
        <xdr:cNvPr id="312" name="Obraz 311" descr="Bildergebnis für vds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9420700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141</xdr:row>
      <xdr:rowOff>15522</xdr:rowOff>
    </xdr:from>
    <xdr:to>
      <xdr:col>0</xdr:col>
      <xdr:colOff>676275</xdr:colOff>
      <xdr:row>141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200</xdr:row>
      <xdr:rowOff>28575</xdr:rowOff>
    </xdr:from>
    <xdr:to>
      <xdr:col>0</xdr:col>
      <xdr:colOff>971550</xdr:colOff>
      <xdr:row>200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85725" y="113271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201</xdr:row>
      <xdr:rowOff>19050</xdr:rowOff>
    </xdr:from>
    <xdr:to>
      <xdr:col>0</xdr:col>
      <xdr:colOff>781050</xdr:colOff>
      <xdr:row>201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202</xdr:row>
      <xdr:rowOff>9525</xdr:rowOff>
    </xdr:from>
    <xdr:to>
      <xdr:col>0</xdr:col>
      <xdr:colOff>962025</xdr:colOff>
      <xdr:row>202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203</xdr:row>
      <xdr:rowOff>19050</xdr:rowOff>
    </xdr:from>
    <xdr:to>
      <xdr:col>0</xdr:col>
      <xdr:colOff>819150</xdr:colOff>
      <xdr:row>203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204</xdr:row>
      <xdr:rowOff>28575</xdr:rowOff>
    </xdr:from>
    <xdr:to>
      <xdr:col>0</xdr:col>
      <xdr:colOff>809625</xdr:colOff>
      <xdr:row>204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200024</xdr:rowOff>
    </xdr:from>
    <xdr:to>
      <xdr:col>0</xdr:col>
      <xdr:colOff>1048386</xdr:colOff>
      <xdr:row>13</xdr:row>
      <xdr:rowOff>447674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9646583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235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102</xdr:row>
      <xdr:rowOff>118827</xdr:rowOff>
    </xdr:from>
    <xdr:to>
      <xdr:col>0</xdr:col>
      <xdr:colOff>753898</xdr:colOff>
      <xdr:row>102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233</xdr:row>
      <xdr:rowOff>80413</xdr:rowOff>
    </xdr:from>
    <xdr:to>
      <xdr:col>0</xdr:col>
      <xdr:colOff>709450</xdr:colOff>
      <xdr:row>233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151</xdr:row>
      <xdr:rowOff>95251</xdr:rowOff>
    </xdr:from>
    <xdr:to>
      <xdr:col>0</xdr:col>
      <xdr:colOff>705814</xdr:colOff>
      <xdr:row>151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152</xdr:row>
      <xdr:rowOff>47625</xdr:rowOff>
    </xdr:from>
    <xdr:to>
      <xdr:col>0</xdr:col>
      <xdr:colOff>723901</xdr:colOff>
      <xdr:row>152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154</xdr:row>
      <xdr:rowOff>57151</xdr:rowOff>
    </xdr:from>
    <xdr:to>
      <xdr:col>0</xdr:col>
      <xdr:colOff>708402</xdr:colOff>
      <xdr:row>154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153</xdr:row>
      <xdr:rowOff>66675</xdr:rowOff>
    </xdr:from>
    <xdr:to>
      <xdr:col>0</xdr:col>
      <xdr:colOff>704851</xdr:colOff>
      <xdr:row>153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155</xdr:row>
      <xdr:rowOff>85725</xdr:rowOff>
    </xdr:from>
    <xdr:to>
      <xdr:col>0</xdr:col>
      <xdr:colOff>714376</xdr:colOff>
      <xdr:row>155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156</xdr:row>
      <xdr:rowOff>76201</xdr:rowOff>
    </xdr:from>
    <xdr:to>
      <xdr:col>0</xdr:col>
      <xdr:colOff>724843</xdr:colOff>
      <xdr:row>156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157</xdr:row>
      <xdr:rowOff>47625</xdr:rowOff>
    </xdr:from>
    <xdr:to>
      <xdr:col>0</xdr:col>
      <xdr:colOff>714375</xdr:colOff>
      <xdr:row>157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158</xdr:row>
      <xdr:rowOff>25744</xdr:rowOff>
    </xdr:from>
    <xdr:to>
      <xdr:col>0</xdr:col>
      <xdr:colOff>586946</xdr:colOff>
      <xdr:row>158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216</xdr:row>
      <xdr:rowOff>100852</xdr:rowOff>
    </xdr:from>
    <xdr:to>
      <xdr:col>0</xdr:col>
      <xdr:colOff>761999</xdr:colOff>
      <xdr:row>216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116</xdr:row>
      <xdr:rowOff>89648</xdr:rowOff>
    </xdr:from>
    <xdr:to>
      <xdr:col>0</xdr:col>
      <xdr:colOff>638736</xdr:colOff>
      <xdr:row>116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267</xdr:row>
      <xdr:rowOff>21167</xdr:rowOff>
    </xdr:from>
    <xdr:to>
      <xdr:col>0</xdr:col>
      <xdr:colOff>647700</xdr:colOff>
      <xdr:row>267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31749</xdr:rowOff>
    </xdr:from>
    <xdr:to>
      <xdr:col>0</xdr:col>
      <xdr:colOff>647700</xdr:colOff>
      <xdr:row>268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269</xdr:row>
      <xdr:rowOff>52917</xdr:rowOff>
    </xdr:from>
    <xdr:to>
      <xdr:col>0</xdr:col>
      <xdr:colOff>617008</xdr:colOff>
      <xdr:row>269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270</xdr:row>
      <xdr:rowOff>99483</xdr:rowOff>
    </xdr:from>
    <xdr:to>
      <xdr:col>0</xdr:col>
      <xdr:colOff>621241</xdr:colOff>
      <xdr:row>270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</xdr:row>
      <xdr:rowOff>85165</xdr:rowOff>
    </xdr:from>
    <xdr:to>
      <xdr:col>0</xdr:col>
      <xdr:colOff>690282</xdr:colOff>
      <xdr:row>5</xdr:row>
      <xdr:rowOff>633160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6</xdr:row>
      <xdr:rowOff>58271</xdr:rowOff>
    </xdr:from>
    <xdr:to>
      <xdr:col>0</xdr:col>
      <xdr:colOff>708211</xdr:colOff>
      <xdr:row>6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7</xdr:row>
      <xdr:rowOff>76200</xdr:rowOff>
    </xdr:from>
    <xdr:to>
      <xdr:col>0</xdr:col>
      <xdr:colOff>703729</xdr:colOff>
      <xdr:row>7</xdr:row>
      <xdr:rowOff>624195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8</xdr:row>
      <xdr:rowOff>71717</xdr:rowOff>
    </xdr:from>
    <xdr:to>
      <xdr:col>0</xdr:col>
      <xdr:colOff>732864</xdr:colOff>
      <xdr:row>8</xdr:row>
      <xdr:rowOff>619712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11</xdr:row>
      <xdr:rowOff>51547</xdr:rowOff>
    </xdr:from>
    <xdr:to>
      <xdr:col>0</xdr:col>
      <xdr:colOff>923106</xdr:colOff>
      <xdr:row>11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12</xdr:row>
      <xdr:rowOff>114299</xdr:rowOff>
    </xdr:from>
    <xdr:to>
      <xdr:col>0</xdr:col>
      <xdr:colOff>929830</xdr:colOff>
      <xdr:row>12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69</xdr:row>
      <xdr:rowOff>48186</xdr:rowOff>
    </xdr:from>
    <xdr:to>
      <xdr:col>0</xdr:col>
      <xdr:colOff>962025</xdr:colOff>
      <xdr:row>69</xdr:row>
      <xdr:rowOff>564800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59</xdr:row>
      <xdr:rowOff>44824</xdr:rowOff>
    </xdr:from>
    <xdr:to>
      <xdr:col>0</xdr:col>
      <xdr:colOff>775523</xdr:colOff>
      <xdr:row>59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60</xdr:row>
      <xdr:rowOff>67236</xdr:rowOff>
    </xdr:from>
    <xdr:to>
      <xdr:col>0</xdr:col>
      <xdr:colOff>862854</xdr:colOff>
      <xdr:row>60</xdr:row>
      <xdr:rowOff>602424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197</xdr:row>
      <xdr:rowOff>44824</xdr:rowOff>
    </xdr:from>
    <xdr:to>
      <xdr:col>0</xdr:col>
      <xdr:colOff>750794</xdr:colOff>
      <xdr:row>197</xdr:row>
      <xdr:rowOff>577734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198</xdr:row>
      <xdr:rowOff>33617</xdr:rowOff>
    </xdr:from>
    <xdr:to>
      <xdr:col>0</xdr:col>
      <xdr:colOff>750794</xdr:colOff>
      <xdr:row>198</xdr:row>
      <xdr:rowOff>484875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166</xdr:row>
      <xdr:rowOff>44825</xdr:rowOff>
    </xdr:from>
    <xdr:to>
      <xdr:col>0</xdr:col>
      <xdr:colOff>784413</xdr:colOff>
      <xdr:row>166</xdr:row>
      <xdr:rowOff>564755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167</xdr:row>
      <xdr:rowOff>56029</xdr:rowOff>
    </xdr:from>
    <xdr:to>
      <xdr:col>0</xdr:col>
      <xdr:colOff>725125</xdr:colOff>
      <xdr:row>167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168</xdr:row>
      <xdr:rowOff>44824</xdr:rowOff>
    </xdr:from>
    <xdr:to>
      <xdr:col>0</xdr:col>
      <xdr:colOff>762000</xdr:colOff>
      <xdr:row>168</xdr:row>
      <xdr:rowOff>590821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169</xdr:row>
      <xdr:rowOff>56029</xdr:rowOff>
    </xdr:from>
    <xdr:to>
      <xdr:col>0</xdr:col>
      <xdr:colOff>705970</xdr:colOff>
      <xdr:row>169</xdr:row>
      <xdr:rowOff>522564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170</xdr:row>
      <xdr:rowOff>33619</xdr:rowOff>
    </xdr:from>
    <xdr:to>
      <xdr:col>0</xdr:col>
      <xdr:colOff>729701</xdr:colOff>
      <xdr:row>170</xdr:row>
      <xdr:rowOff>414619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171</xdr:row>
      <xdr:rowOff>78442</xdr:rowOff>
    </xdr:from>
    <xdr:to>
      <xdr:col>0</xdr:col>
      <xdr:colOff>928439</xdr:colOff>
      <xdr:row>171</xdr:row>
      <xdr:rowOff>470648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304800</xdr:colOff>
      <xdr:row>172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304800</xdr:colOff>
      <xdr:row>172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245</xdr:row>
      <xdr:rowOff>347383</xdr:rowOff>
    </xdr:from>
    <xdr:to>
      <xdr:col>0</xdr:col>
      <xdr:colOff>997139</xdr:colOff>
      <xdr:row>247</xdr:row>
      <xdr:rowOff>179294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62</xdr:row>
      <xdr:rowOff>-1</xdr:rowOff>
    </xdr:from>
    <xdr:to>
      <xdr:col>0</xdr:col>
      <xdr:colOff>862853</xdr:colOff>
      <xdr:row>63</xdr:row>
      <xdr:rowOff>78320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34525323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206</xdr:row>
      <xdr:rowOff>89647</xdr:rowOff>
    </xdr:from>
    <xdr:to>
      <xdr:col>0</xdr:col>
      <xdr:colOff>896470</xdr:colOff>
      <xdr:row>206</xdr:row>
      <xdr:rowOff>624006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207</xdr:row>
      <xdr:rowOff>67236</xdr:rowOff>
    </xdr:from>
    <xdr:to>
      <xdr:col>0</xdr:col>
      <xdr:colOff>856523</xdr:colOff>
      <xdr:row>207</xdr:row>
      <xdr:rowOff>582707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226</xdr:row>
      <xdr:rowOff>78441</xdr:rowOff>
    </xdr:from>
    <xdr:to>
      <xdr:col>0</xdr:col>
      <xdr:colOff>739589</xdr:colOff>
      <xdr:row>226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121</xdr:row>
      <xdr:rowOff>44824</xdr:rowOff>
    </xdr:from>
    <xdr:to>
      <xdr:col>0</xdr:col>
      <xdr:colOff>715834</xdr:colOff>
      <xdr:row>121</xdr:row>
      <xdr:rowOff>616324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16852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kj5grb/AppData/Local/Microsoft/Windows/INetCache/Content.Outlook/MD2QC8ZY/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0_Marketing\01_MKR_EU\10_Price_Lists\1_EMEA_BLP_List\2022_Jan_June\Master-File_PriceList_EMEA_2021_Q1-2_20211006_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arbeiten nächste PL 2022"/>
      <sheetName val="MKP Overview"/>
      <sheetName val="MAIN MENU"/>
      <sheetName val="Fire EN 54"/>
      <sheetName val="Q3-4 2020"/>
      <sheetName val="Fire NON-EU"/>
      <sheetName val="Warranty Extension"/>
      <sheetName val="Dashboard overview"/>
      <sheetName val="Added Products"/>
      <sheetName val="Removed Products"/>
      <sheetName val="General Explanations"/>
    </sheetNames>
    <sheetDataSet>
      <sheetData sheetId="0"/>
      <sheetData sheetId="1"/>
      <sheetData sheetId="2"/>
      <sheetData sheetId="3">
        <row r="6">
          <cell r="I6" t="str">
            <v>BCM-0000-B</v>
          </cell>
          <cell r="J6" t="str">
            <v>F.01U.081.384</v>
          </cell>
          <cell r="K6" t="str">
            <v>BCM 0000 B  Battery Controller Module</v>
          </cell>
          <cell r="L6" t="str">
            <v>5A</v>
          </cell>
          <cell r="M6">
            <v>182.87</v>
          </cell>
          <cell r="N6">
            <v>192.01</v>
          </cell>
        </row>
        <row r="7">
          <cell r="I7" t="str">
            <v>ANI 0016 A</v>
          </cell>
          <cell r="J7" t="str">
            <v>4.998.137.262</v>
          </cell>
          <cell r="K7" t="str">
            <v>ANI 0016 A  16 Point Annunciator internal</v>
          </cell>
          <cell r="L7" t="str">
            <v>5A</v>
          </cell>
          <cell r="M7">
            <v>109.72</v>
          </cell>
          <cell r="N7">
            <v>115.21</v>
          </cell>
        </row>
        <row r="8">
          <cell r="I8" t="str">
            <v>RML 0008 A</v>
          </cell>
          <cell r="J8" t="str">
            <v>4.998.137.265</v>
          </cell>
          <cell r="K8" t="str">
            <v>RML 0008 A  Relay Low Voltage</v>
          </cell>
          <cell r="L8" t="str">
            <v>5A</v>
          </cell>
          <cell r="M8">
            <v>146.29</v>
          </cell>
          <cell r="N8">
            <v>153.6</v>
          </cell>
        </row>
        <row r="9">
          <cell r="I9" t="str">
            <v>IOS 0020 A</v>
          </cell>
          <cell r="J9">
            <v>4998137266</v>
          </cell>
          <cell r="K9" t="str">
            <v>IOS 0020 A  20mA Communication Module</v>
          </cell>
          <cell r="L9" t="str">
            <v>5A</v>
          </cell>
          <cell r="M9">
            <v>219.44</v>
          </cell>
          <cell r="N9">
            <v>230.41</v>
          </cell>
        </row>
        <row r="10">
          <cell r="I10" t="str">
            <v>IOS 0232 A</v>
          </cell>
          <cell r="J10" t="str">
            <v>4.998.137.267</v>
          </cell>
          <cell r="K10" t="str">
            <v>IOS 0232 A  RS232 Communication Module</v>
          </cell>
          <cell r="L10" t="str">
            <v>5A</v>
          </cell>
          <cell r="M10">
            <v>219.44</v>
          </cell>
          <cell r="N10">
            <v>230.41</v>
          </cell>
        </row>
        <row r="11">
          <cell r="I11" t="str">
            <v>IOP 0008 A</v>
          </cell>
          <cell r="J11" t="str">
            <v>4.998.137.269</v>
          </cell>
          <cell r="K11" t="str">
            <v>IOP 0008 A  8 input/output OC module</v>
          </cell>
          <cell r="L11" t="str">
            <v>5A</v>
          </cell>
          <cell r="M11">
            <v>200.85</v>
          </cell>
          <cell r="N11">
            <v>210.89</v>
          </cell>
        </row>
        <row r="12">
          <cell r="I12" t="str">
            <v>CZM 0004 A</v>
          </cell>
          <cell r="J12" t="str">
            <v>4.998.137.270</v>
          </cell>
          <cell r="K12" t="str">
            <v>CZM 0004 A  4 Zone Conventional Zone Module</v>
          </cell>
          <cell r="L12" t="str">
            <v>5A</v>
          </cell>
          <cell r="M12">
            <v>396.55</v>
          </cell>
          <cell r="N12">
            <v>416.38</v>
          </cell>
        </row>
        <row r="13">
          <cell r="I13" t="str">
            <v>ENO 0000 B</v>
          </cell>
          <cell r="J13" t="str">
            <v>F.01U.063.204</v>
          </cell>
          <cell r="K13" t="str">
            <v>ENO 0000 B (External Notification)</v>
          </cell>
          <cell r="L13" t="str">
            <v>5A</v>
          </cell>
          <cell r="M13">
            <v>292.58</v>
          </cell>
          <cell r="N13">
            <v>307.20999999999998</v>
          </cell>
        </row>
        <row r="14">
          <cell r="I14" t="str">
            <v>RMH 0002 A</v>
          </cell>
          <cell r="J14" t="str">
            <v>4.998.137.274</v>
          </cell>
          <cell r="K14" t="str">
            <v>RMH 0002 A  2 Zone Relay high voltage</v>
          </cell>
          <cell r="L14" t="str">
            <v>5A</v>
          </cell>
          <cell r="M14">
            <v>334.75</v>
          </cell>
          <cell r="N14">
            <v>351.49</v>
          </cell>
        </row>
        <row r="15">
          <cell r="I15" t="str">
            <v>NZM 0002 A</v>
          </cell>
          <cell r="J15" t="str">
            <v>4.998.137.275</v>
          </cell>
          <cell r="K15" t="str">
            <v>NZM 0002 A  2 Zone NAC Zone Module</v>
          </cell>
          <cell r="L15" t="str">
            <v>5A</v>
          </cell>
          <cell r="M15">
            <v>292.58</v>
          </cell>
          <cell r="N15">
            <v>307.20999999999998</v>
          </cell>
        </row>
        <row r="16">
          <cell r="I16" t="str">
            <v>FPE-5000-UGM</v>
          </cell>
          <cell r="J16" t="str">
            <v>F.01U.028.289</v>
          </cell>
          <cell r="K16" t="str">
            <v>UGM interface module</v>
          </cell>
          <cell r="L16" t="str">
            <v>5A</v>
          </cell>
          <cell r="M16">
            <v>386.2</v>
          </cell>
          <cell r="N16">
            <v>405.51</v>
          </cell>
        </row>
        <row r="17">
          <cell r="I17" t="str">
            <v>LSN 0300 A</v>
          </cell>
          <cell r="J17" t="str">
            <v>4.998.137.277</v>
          </cell>
          <cell r="K17" t="str">
            <v>LSN 0300 A  LSN Module</v>
          </cell>
          <cell r="L17" t="str">
            <v>5A</v>
          </cell>
          <cell r="M17">
            <v>427.45</v>
          </cell>
          <cell r="N17">
            <v>448.82</v>
          </cell>
        </row>
        <row r="18">
          <cell r="I18" t="str">
            <v>LSN 1500 A</v>
          </cell>
          <cell r="J18">
            <v>4998137278</v>
          </cell>
          <cell r="K18" t="str">
            <v>LSN 1500 A, LSN improved Module</v>
          </cell>
          <cell r="L18" t="str">
            <v>5A</v>
          </cell>
          <cell r="M18">
            <v>849.75</v>
          </cell>
          <cell r="N18">
            <v>892.24</v>
          </cell>
        </row>
        <row r="19">
          <cell r="I19"/>
          <cell r="J19" t="str">
            <v/>
          </cell>
          <cell r="K19"/>
          <cell r="L19"/>
          <cell r="M19"/>
          <cell r="N19"/>
        </row>
        <row r="20">
          <cell r="I20" t="str">
            <v>PRS-0002-C</v>
          </cell>
          <cell r="J20" t="str">
            <v>F.01U.284.903</v>
          </cell>
          <cell r="K20" t="str">
            <v>PRS-0002-C  Panel Rail Short</v>
          </cell>
          <cell r="L20" t="str">
            <v>5A</v>
          </cell>
          <cell r="M20">
            <v>36.58</v>
          </cell>
          <cell r="N20">
            <v>47.56</v>
          </cell>
        </row>
        <row r="21">
          <cell r="I21" t="str">
            <v>PRD 0004 A</v>
          </cell>
          <cell r="J21" t="str">
            <v>4.998.137.280</v>
          </cell>
          <cell r="K21" t="str">
            <v>PRD 0004 A  Panel Rail long</v>
          </cell>
          <cell r="L21" t="str">
            <v>5A</v>
          </cell>
          <cell r="M21">
            <v>124.35</v>
          </cell>
          <cell r="N21">
            <v>130.57</v>
          </cell>
        </row>
        <row r="22">
          <cell r="I22"/>
          <cell r="J22" t="str">
            <v/>
          </cell>
          <cell r="K22"/>
          <cell r="L22"/>
          <cell r="M22"/>
          <cell r="N22"/>
        </row>
        <row r="23">
          <cell r="I23" t="str">
            <v>FPE-8000-SPC</v>
          </cell>
          <cell r="J23" t="str">
            <v>F.01U.327.090</v>
          </cell>
          <cell r="K23" t="str">
            <v>Panel controller, standard license</v>
          </cell>
          <cell r="L23" t="str">
            <v>5A</v>
          </cell>
          <cell r="M23">
            <v>710.7</v>
          </cell>
          <cell r="N23">
            <v>746.24</v>
          </cell>
        </row>
        <row r="24">
          <cell r="I24" t="str">
            <v>FPE-8000-PPC</v>
          </cell>
          <cell r="J24" t="str">
            <v>F.01U.352.441</v>
          </cell>
          <cell r="K24" t="str">
            <v>Panel controller, premium license</v>
          </cell>
          <cell r="L24" t="str">
            <v>5A</v>
          </cell>
          <cell r="M24">
            <v>1220.55</v>
          </cell>
          <cell r="N24">
            <v>1281.58</v>
          </cell>
        </row>
        <row r="25">
          <cell r="I25" t="str">
            <v>PCO-4000-SPC</v>
          </cell>
          <cell r="J25" t="str">
            <v>F.01U.327.102</v>
          </cell>
          <cell r="K25" t="str">
            <v>Panel controller, standard license</v>
          </cell>
          <cell r="L25" t="str">
            <v>5A</v>
          </cell>
          <cell r="M25">
            <v>710.7</v>
          </cell>
          <cell r="N25">
            <v>746.24</v>
          </cell>
        </row>
        <row r="26">
          <cell r="I26" t="str">
            <v>PCO-4000-PPC</v>
          </cell>
          <cell r="J26" t="str">
            <v>F.01U.352.445</v>
          </cell>
          <cell r="K26" t="str">
            <v>Panel controller, premium license</v>
          </cell>
          <cell r="L26" t="str">
            <v>5A</v>
          </cell>
          <cell r="M26">
            <v>1220.55</v>
          </cell>
          <cell r="N26">
            <v>1281.58</v>
          </cell>
        </row>
        <row r="27">
          <cell r="I27"/>
          <cell r="J27" t="str">
            <v/>
          </cell>
          <cell r="K27"/>
          <cell r="L27"/>
          <cell r="M27"/>
          <cell r="N27"/>
        </row>
        <row r="28">
          <cell r="I28" t="str">
            <v>MPC-0000-C</v>
          </cell>
          <cell r="J28" t="str">
            <v>F.01U.275.048</v>
          </cell>
          <cell r="K28" t="str">
            <v>MPC-0000-C Panel Controller DE</v>
          </cell>
          <cell r="L28" t="str">
            <v>5A</v>
          </cell>
          <cell r="M28">
            <v>664.7</v>
          </cell>
          <cell r="N28">
            <v>697.94</v>
          </cell>
        </row>
        <row r="29">
          <cell r="I29" t="str">
            <v>MPC-1300-C</v>
          </cell>
          <cell r="J29" t="str">
            <v>F.01U.275.049</v>
          </cell>
          <cell r="K29" t="str">
            <v>MPC-1300-C Panel Controller EN</v>
          </cell>
          <cell r="L29" t="str">
            <v>5A</v>
          </cell>
          <cell r="M29">
            <v>664.7</v>
          </cell>
          <cell r="N29">
            <v>697.94</v>
          </cell>
        </row>
        <row r="30">
          <cell r="I30" t="str">
            <v>MPC-1500-C</v>
          </cell>
          <cell r="J30" t="str">
            <v>F.01U.275.051</v>
          </cell>
          <cell r="K30" t="str">
            <v>MPC-1500-C Panel Controller CS</v>
          </cell>
          <cell r="L30" t="str">
            <v>5A</v>
          </cell>
          <cell r="M30">
            <v>664.7</v>
          </cell>
          <cell r="N30">
            <v>697.94</v>
          </cell>
        </row>
        <row r="31">
          <cell r="I31" t="str">
            <v>MPC-3000-C</v>
          </cell>
          <cell r="J31" t="str">
            <v>F.01U.275.055</v>
          </cell>
          <cell r="K31" t="str">
            <v>MPC-3000-C Panel Controller PL</v>
          </cell>
          <cell r="L31" t="str">
            <v>5A</v>
          </cell>
          <cell r="M31">
            <v>664.7</v>
          </cell>
          <cell r="N31">
            <v>697.94</v>
          </cell>
        </row>
        <row r="32">
          <cell r="I32" t="str">
            <v>MPC-5000-C</v>
          </cell>
          <cell r="J32" t="str">
            <v>F.01U.275.056</v>
          </cell>
          <cell r="K32" t="str">
            <v>MPC-5000-C Panel Controller FR NL</v>
          </cell>
          <cell r="L32" t="str">
            <v>5A</v>
          </cell>
          <cell r="M32">
            <v>664.7</v>
          </cell>
          <cell r="N32">
            <v>697.94</v>
          </cell>
        </row>
        <row r="33">
          <cell r="I33" t="str">
            <v>MPC-8000-C</v>
          </cell>
          <cell r="J33" t="str">
            <v>F.01U.275.059</v>
          </cell>
          <cell r="K33" t="str">
            <v>MPC-8000-C Panel Controller RU</v>
          </cell>
          <cell r="L33" t="str">
            <v>5A</v>
          </cell>
          <cell r="M33">
            <v>664.7</v>
          </cell>
          <cell r="N33">
            <v>697.94</v>
          </cell>
        </row>
        <row r="34">
          <cell r="I34" t="str">
            <v>MPC-XXXX-C-W</v>
          </cell>
          <cell r="J34" t="str">
            <v>F.01U.213.771</v>
          </cell>
          <cell r="K34" t="str">
            <v>Panel controller for Wagner</v>
          </cell>
          <cell r="L34" t="str">
            <v>5A</v>
          </cell>
          <cell r="M34">
            <v>586.80999999999995</v>
          </cell>
          <cell r="N34">
            <v>616.15</v>
          </cell>
        </row>
        <row r="35">
          <cell r="I35" t="str">
            <v>CBS-BNDLE1-FIR</v>
          </cell>
          <cell r="J35" t="str">
            <v>F.01U.335.524</v>
          </cell>
          <cell r="K35" t="str">
            <v>Fire Panel Remote Services</v>
          </cell>
          <cell r="L35" t="str">
            <v>5A</v>
          </cell>
          <cell r="M35">
            <v>578.92999999999995</v>
          </cell>
          <cell r="N35">
            <v>607.88</v>
          </cell>
        </row>
        <row r="36">
          <cell r="I36"/>
          <cell r="J36" t="str">
            <v/>
          </cell>
          <cell r="K36"/>
          <cell r="L36"/>
          <cell r="M36"/>
          <cell r="N36"/>
        </row>
        <row r="37">
          <cell r="I37" t="str">
            <v>CPH 0006 A</v>
          </cell>
          <cell r="J37" t="str">
            <v>4.998.137.290</v>
          </cell>
          <cell r="K37" t="str">
            <v>CPH 0006 A  Backbox CABT 1 rail</v>
          </cell>
          <cell r="L37" t="str">
            <v>5A</v>
          </cell>
          <cell r="M37">
            <v>365.72</v>
          </cell>
          <cell r="N37">
            <v>384.01</v>
          </cell>
        </row>
        <row r="38">
          <cell r="I38" t="str">
            <v>MPH 0010 A</v>
          </cell>
          <cell r="J38" t="str">
            <v>4.998.137.291</v>
          </cell>
          <cell r="K38" t="str">
            <v>MPH 0010 A  Backbox CABT 2 Rails</v>
          </cell>
          <cell r="L38" t="str">
            <v>5A</v>
          </cell>
          <cell r="M38">
            <v>548.58000000000004</v>
          </cell>
          <cell r="N38">
            <v>576.01</v>
          </cell>
        </row>
        <row r="39">
          <cell r="I39" t="str">
            <v>EPH 0012 A</v>
          </cell>
          <cell r="J39" t="str">
            <v>4.998.137.292</v>
          </cell>
          <cell r="K39" t="str">
            <v>EPH 0012 A  Backbox 3 rails</v>
          </cell>
          <cell r="L39" t="str">
            <v>5A</v>
          </cell>
          <cell r="M39">
            <v>932.15</v>
          </cell>
          <cell r="N39">
            <v>978.76</v>
          </cell>
        </row>
        <row r="40">
          <cell r="I40" t="str">
            <v>PSF 0002 A</v>
          </cell>
          <cell r="J40" t="str">
            <v>4.998.137.293</v>
          </cell>
          <cell r="K40" t="str">
            <v>PSF 0002 A  Power-small-frame</v>
          </cell>
          <cell r="L40" t="str">
            <v>5A</v>
          </cell>
          <cell r="M40">
            <v>175.55</v>
          </cell>
          <cell r="N40">
            <v>259.44</v>
          </cell>
        </row>
        <row r="41">
          <cell r="I41" t="str">
            <v>PMF 0002 A</v>
          </cell>
          <cell r="J41" t="str">
            <v>F.01U.511.306</v>
          </cell>
          <cell r="K41" t="str">
            <v>PMF 0002 A  Power-medium-frame</v>
          </cell>
          <cell r="L41" t="str">
            <v>5A</v>
          </cell>
          <cell r="M41">
            <v>249.28</v>
          </cell>
          <cell r="N41">
            <v>261.74</v>
          </cell>
        </row>
        <row r="42">
          <cell r="I42" t="str">
            <v>PMF 0004 A</v>
          </cell>
          <cell r="J42" t="str">
            <v>4.998.137.294</v>
          </cell>
          <cell r="K42" t="str">
            <v>PMF 0004 A  Power-medium-frame</v>
          </cell>
          <cell r="L42" t="str">
            <v>5A</v>
          </cell>
          <cell r="M42">
            <v>219.44</v>
          </cell>
          <cell r="N42">
            <v>299.94</v>
          </cell>
        </row>
        <row r="43">
          <cell r="I43" t="str">
            <v>USF 0000 A</v>
          </cell>
          <cell r="J43" t="str">
            <v>4.998.147.119</v>
          </cell>
          <cell r="K43" t="str">
            <v>USF 0000 A  Universal housing-small-frame</v>
          </cell>
          <cell r="L43" t="str">
            <v>5A</v>
          </cell>
          <cell r="M43">
            <v>237.72</v>
          </cell>
          <cell r="N43">
            <v>249.61</v>
          </cell>
        </row>
        <row r="44">
          <cell r="I44" t="str">
            <v>FBH 0000 A</v>
          </cell>
          <cell r="J44" t="str">
            <v>4.998.137.296</v>
          </cell>
          <cell r="K44" t="str">
            <v>FBH 0000 A  Mounting frame large</v>
          </cell>
          <cell r="L44" t="str">
            <v>5A</v>
          </cell>
          <cell r="M44">
            <v>124.35</v>
          </cell>
          <cell r="N44">
            <v>130.57</v>
          </cell>
        </row>
        <row r="45">
          <cell r="I45" t="str">
            <v>FMH 0000 A</v>
          </cell>
          <cell r="J45" t="str">
            <v>4.998.137.297</v>
          </cell>
          <cell r="K45" t="str">
            <v>FMH 0000 A  Mounting frame medium</v>
          </cell>
          <cell r="L45" t="str">
            <v>5A</v>
          </cell>
          <cell r="M45">
            <v>91.43</v>
          </cell>
          <cell r="N45">
            <v>96</v>
          </cell>
        </row>
        <row r="46">
          <cell r="I46" t="str">
            <v>FSH 0000 A</v>
          </cell>
          <cell r="J46" t="str">
            <v>4.998.137.298</v>
          </cell>
          <cell r="K46" t="str">
            <v>FSH 0000 A  Mounting frame small</v>
          </cell>
          <cell r="L46" t="str">
            <v>5A</v>
          </cell>
          <cell r="M46">
            <v>73.150000000000006</v>
          </cell>
          <cell r="N46">
            <v>76.81</v>
          </cell>
        </row>
        <row r="47">
          <cell r="I47" t="str">
            <v>FPM-5000-KMC</v>
          </cell>
          <cell r="J47" t="str">
            <v>F.01U.266.845</v>
          </cell>
          <cell r="K47" t="str">
            <v>mounting kit for media converter</v>
          </cell>
          <cell r="L47" t="str">
            <v>5A</v>
          </cell>
          <cell r="M47">
            <v>193.16</v>
          </cell>
          <cell r="N47">
            <v>202.82</v>
          </cell>
        </row>
        <row r="48">
          <cell r="I48" t="str">
            <v>HMP 0003 A</v>
          </cell>
          <cell r="J48" t="str">
            <v>F.01U.511.305</v>
          </cell>
          <cell r="K48" t="str">
            <v>HMP 0003 A, installation plate for mounting frame</v>
          </cell>
          <cell r="L48" t="str">
            <v>5A</v>
          </cell>
          <cell r="M48">
            <v>109.72</v>
          </cell>
          <cell r="N48">
            <v>115.21</v>
          </cell>
        </row>
        <row r="49">
          <cell r="I49" t="str">
            <v>FRB 0019 A</v>
          </cell>
          <cell r="J49" t="str">
            <v>4.998.139.498</v>
          </cell>
          <cell r="K49" t="str">
            <v>FRB 0019 A  19" Frame Rack X Rails</v>
          </cell>
          <cell r="L49" t="str">
            <v>5A</v>
          </cell>
          <cell r="M49">
            <v>117.03</v>
          </cell>
          <cell r="N49">
            <v>122.88</v>
          </cell>
        </row>
        <row r="50">
          <cell r="I50" t="str">
            <v>FRM 0019 A</v>
          </cell>
          <cell r="J50" t="str">
            <v>4.998.139.499</v>
          </cell>
          <cell r="K50" t="str">
            <v>FRM 0019 A  19" Frame Rack X Rails</v>
          </cell>
          <cell r="L50" t="str">
            <v>5A</v>
          </cell>
          <cell r="M50">
            <v>91.43</v>
          </cell>
          <cell r="N50">
            <v>96</v>
          </cell>
        </row>
        <row r="51">
          <cell r="I51" t="str">
            <v>FRS 0019 A</v>
          </cell>
          <cell r="J51" t="str">
            <v>4.998.139.500</v>
          </cell>
          <cell r="K51" t="str">
            <v>FRS 0019 A  19" Frame Rack X Rails</v>
          </cell>
          <cell r="L51" t="str">
            <v>5A</v>
          </cell>
          <cell r="M51">
            <v>80.459999999999994</v>
          </cell>
          <cell r="N51">
            <v>84.48</v>
          </cell>
        </row>
        <row r="52">
          <cell r="I52" t="str">
            <v>FDP 0001 A</v>
          </cell>
          <cell r="J52" t="str">
            <v>F.01U.500.374</v>
          </cell>
          <cell r="K52" t="str">
            <v>FDP 0001 A    Front Dummy cover plate</v>
          </cell>
          <cell r="L52" t="str">
            <v>5A</v>
          </cell>
          <cell r="M52">
            <v>14.63</v>
          </cell>
          <cell r="N52">
            <v>15.36</v>
          </cell>
        </row>
        <row r="53">
          <cell r="I53" t="str">
            <v>FPO-5000-EB</v>
          </cell>
          <cell r="J53" t="str">
            <v>F.01U.513.251</v>
          </cell>
          <cell r="K53" t="str">
            <v xml:space="preserve">FPO-5000-EB earth bar </v>
          </cell>
          <cell r="L53" t="str">
            <v>5A</v>
          </cell>
          <cell r="M53">
            <v>73.150000000000006</v>
          </cell>
          <cell r="N53">
            <v>76.81</v>
          </cell>
        </row>
        <row r="54">
          <cell r="I54"/>
          <cell r="J54" t="str">
            <v/>
          </cell>
          <cell r="K54"/>
          <cell r="L54"/>
          <cell r="M54"/>
          <cell r="N54"/>
        </row>
        <row r="55">
          <cell r="I55" t="str">
            <v>HCP 0006 A</v>
          </cell>
          <cell r="J55" t="str">
            <v>4.998.137.285</v>
          </cell>
          <cell r="K55" t="str">
            <v>HCP 0006 A  CABT 1 Rail &amp; Common Control</v>
          </cell>
          <cell r="L55" t="str">
            <v>5A</v>
          </cell>
          <cell r="M55">
            <v>365.72</v>
          </cell>
          <cell r="N55">
            <v>384.01</v>
          </cell>
        </row>
        <row r="56">
          <cell r="I56" t="str">
            <v>HBC 0010 A</v>
          </cell>
          <cell r="J56" t="str">
            <v>4.998.137.286</v>
          </cell>
          <cell r="K56" t="str">
            <v>HBC 0010 A  CABT 2 Rails &amp; Common Control</v>
          </cell>
          <cell r="L56" t="str">
            <v>5A</v>
          </cell>
          <cell r="M56">
            <v>548.58000000000004</v>
          </cell>
          <cell r="N56">
            <v>576.01</v>
          </cell>
        </row>
        <row r="57">
          <cell r="I57" t="str">
            <v>HBE 0012 A</v>
          </cell>
          <cell r="J57" t="str">
            <v>4.998.137.287</v>
          </cell>
          <cell r="K57" t="str">
            <v>HBE 0012 A  CABT 3 Rails</v>
          </cell>
          <cell r="L57" t="str">
            <v>5A</v>
          </cell>
          <cell r="M57">
            <v>932.15</v>
          </cell>
          <cell r="N57">
            <v>978.76</v>
          </cell>
        </row>
        <row r="58">
          <cell r="I58" t="str">
            <v>PSS 0002 A</v>
          </cell>
          <cell r="J58" t="str">
            <v>4.998.137.288</v>
          </cell>
          <cell r="K58" t="str">
            <v>PSS 0002 A  CABT 1 power Slot 2 batterys</v>
          </cell>
          <cell r="L58" t="str">
            <v>5A</v>
          </cell>
          <cell r="M58">
            <v>274.3</v>
          </cell>
          <cell r="N58">
            <v>356.59</v>
          </cell>
        </row>
        <row r="59">
          <cell r="I59" t="str">
            <v>PSB 0004 A</v>
          </cell>
          <cell r="J59" t="str">
            <v>4.998.137.289</v>
          </cell>
          <cell r="K59" t="str">
            <v>PSB 0004 A  CABT 1 power Slot 4 batterys</v>
          </cell>
          <cell r="L59" t="str">
            <v>5A</v>
          </cell>
          <cell r="M59">
            <v>548.58000000000004</v>
          </cell>
          <cell r="N59">
            <v>576.01</v>
          </cell>
        </row>
        <row r="60">
          <cell r="I60" t="str">
            <v>FRK 0019 A</v>
          </cell>
          <cell r="J60" t="str">
            <v>F.01U.511.304</v>
          </cell>
          <cell r="K60" t="str">
            <v>FRK 0019 A 19 inches fixing kit</v>
          </cell>
          <cell r="L60" t="str">
            <v>5A</v>
          </cell>
          <cell r="M60">
            <v>170.43</v>
          </cell>
          <cell r="N60">
            <v>178.95</v>
          </cell>
        </row>
        <row r="61">
          <cell r="I61" t="str">
            <v>FPM-5000-KES</v>
          </cell>
          <cell r="J61" t="str">
            <v>F.01U.266.844</v>
          </cell>
          <cell r="K61" t="str">
            <v>FPM-5000-KES mounting kit for Ethernet switch</v>
          </cell>
          <cell r="L61" t="str">
            <v>5A</v>
          </cell>
          <cell r="M61">
            <v>340.87</v>
          </cell>
          <cell r="N61">
            <v>357.91</v>
          </cell>
        </row>
        <row r="62">
          <cell r="I62" t="str">
            <v>RSR20-0800S2S2T</v>
          </cell>
          <cell r="J62" t="str">
            <v>F.01U.267.019</v>
          </cell>
          <cell r="K62" t="str">
            <v>Ethernet Switch (single mode)</v>
          </cell>
          <cell r="L62" t="str">
            <v>5A</v>
          </cell>
          <cell r="M62">
            <v>4260.84</v>
          </cell>
          <cell r="N62">
            <v>4473.88</v>
          </cell>
        </row>
        <row r="63">
          <cell r="I63" t="str">
            <v>EL1141-10B-BH</v>
          </cell>
          <cell r="J63" t="str">
            <v>F.01U.265.641</v>
          </cell>
          <cell r="K63" t="str">
            <v>EL1141-10B-BH Ethernet Fibre Optics Converter MM</v>
          </cell>
          <cell r="L63" t="str">
            <v>5A</v>
          </cell>
          <cell r="M63">
            <v>493.04</v>
          </cell>
          <cell r="N63">
            <v>640.41999999999996</v>
          </cell>
        </row>
        <row r="64">
          <cell r="I64" t="str">
            <v>EL1141-B0B-BH</v>
          </cell>
          <cell r="J64" t="str">
            <v>F.01U.265.643</v>
          </cell>
          <cell r="K64" t="str">
            <v>EL1141-10B-BH Ethernet Fibre Optics Converter SM</v>
          </cell>
          <cell r="L64" t="str">
            <v>5A</v>
          </cell>
          <cell r="M64">
            <v>684.78</v>
          </cell>
          <cell r="N64">
            <v>889.83</v>
          </cell>
        </row>
        <row r="65">
          <cell r="I65"/>
          <cell r="J65" t="str">
            <v/>
          </cell>
          <cell r="K65"/>
          <cell r="L65"/>
          <cell r="M65"/>
          <cell r="N65"/>
        </row>
        <row r="66">
          <cell r="I66" t="str">
            <v>UPS 2416 A</v>
          </cell>
          <cell r="J66" t="str">
            <v>F.01U.500.367</v>
          </cell>
          <cell r="K66" t="str">
            <v>UPS 2416 Power Supply 24V/6A NAC sync</v>
          </cell>
          <cell r="L66" t="str">
            <v>5A</v>
          </cell>
          <cell r="M66">
            <v>358.41</v>
          </cell>
          <cell r="N66">
            <v>376.33</v>
          </cell>
        </row>
        <row r="67">
          <cell r="I67" t="str">
            <v>CPB 0000 A</v>
          </cell>
          <cell r="J67" t="str">
            <v>4.998.153.243</v>
          </cell>
          <cell r="K67" t="str">
            <v xml:space="preserve">CPB 0000 A  Cable set P-Supply to BC </v>
          </cell>
          <cell r="L67" t="str">
            <v>5A</v>
          </cell>
          <cell r="M67">
            <v>18.29</v>
          </cell>
          <cell r="N67">
            <v>19.2</v>
          </cell>
        </row>
        <row r="68">
          <cell r="I68" t="str">
            <v>FPO-5000-PSB1</v>
          </cell>
          <cell r="J68" t="str">
            <v xml:space="preserve">F.01U.078.858 </v>
          </cell>
          <cell r="K68" t="str">
            <v xml:space="preserve">PSB 1001 A  P-Supply Bracket US single </v>
          </cell>
          <cell r="L68" t="str">
            <v>5A</v>
          </cell>
          <cell r="M68">
            <v>80.459999999999994</v>
          </cell>
          <cell r="N68">
            <v>84.48</v>
          </cell>
        </row>
        <row r="69">
          <cell r="I69" t="str">
            <v>FPO-5000-PSB-CH</v>
          </cell>
          <cell r="J69" t="str">
            <v xml:space="preserve">F.01U.078.860 </v>
          </cell>
          <cell r="K69" t="str">
            <v>CPB 1002 A  P-Supply Bracket CH US</v>
          </cell>
          <cell r="L69" t="str">
            <v>5A</v>
          </cell>
          <cell r="M69">
            <v>102.41</v>
          </cell>
          <cell r="N69">
            <v>107.53</v>
          </cell>
        </row>
        <row r="70">
          <cell r="I70" t="str">
            <v>FPP-3000</v>
          </cell>
          <cell r="J70" t="str">
            <v xml:space="preserve">F.01U.398.453 </v>
          </cell>
          <cell r="K70" t="str">
            <v>Power Supply</v>
          </cell>
          <cell r="L70" t="str">
            <v>5A</v>
          </cell>
          <cell r="M70">
            <v>494.22</v>
          </cell>
          <cell r="N70">
            <v>518.92999999999995</v>
          </cell>
        </row>
        <row r="71">
          <cell r="I71" t="str">
            <v>FPP 5000</v>
          </cell>
          <cell r="J71" t="str">
            <v>F.01U.511.307</v>
          </cell>
          <cell r="K71" t="str">
            <v>FPP 5000, AUX power supply kit</v>
          </cell>
          <cell r="L71" t="str">
            <v>5A</v>
          </cell>
          <cell r="M71">
            <v>994.76</v>
          </cell>
          <cell r="N71">
            <v>1044.5</v>
          </cell>
        </row>
        <row r="72">
          <cell r="I72" t="str">
            <v>FPP-5000-TI</v>
          </cell>
          <cell r="J72" t="str">
            <v>F.01U.073.324</v>
          </cell>
          <cell r="K72" t="str">
            <v>LSN trouble interface for FPP-5000</v>
          </cell>
          <cell r="L72" t="str">
            <v>5A</v>
          </cell>
          <cell r="M72">
            <v>102.26</v>
          </cell>
          <cell r="N72">
            <v>107.37</v>
          </cell>
        </row>
        <row r="73">
          <cell r="I73" t="str">
            <v>FPP-5000-TI13</v>
          </cell>
          <cell r="J73" t="str">
            <v>F.01U.161.679</v>
          </cell>
          <cell r="K73" t="str">
            <v>LSN interface for FPP-5000</v>
          </cell>
          <cell r="L73" t="str">
            <v>5A</v>
          </cell>
          <cell r="M73">
            <v>147.71</v>
          </cell>
          <cell r="N73">
            <v>155.1</v>
          </cell>
        </row>
        <row r="74">
          <cell r="I74"/>
          <cell r="J74" t="str">
            <v/>
          </cell>
          <cell r="K74"/>
          <cell r="L74"/>
          <cell r="M74"/>
          <cell r="N74"/>
        </row>
        <row r="75">
          <cell r="I75" t="str">
            <v>CRP 0000 A</v>
          </cell>
          <cell r="J75" t="str">
            <v>4.998.153.242</v>
          </cell>
          <cell r="K75" t="str">
            <v xml:space="preserve">CRP 0000 A  Cable Set redundant PC  </v>
          </cell>
          <cell r="L75" t="str">
            <v>5A</v>
          </cell>
          <cell r="M75">
            <v>40.229999999999997</v>
          </cell>
          <cell r="N75">
            <v>42.24</v>
          </cell>
        </row>
        <row r="76">
          <cell r="I76" t="str">
            <v>CBB 0000 A</v>
          </cell>
          <cell r="J76" t="str">
            <v>4.998.153.244</v>
          </cell>
          <cell r="K76" t="str">
            <v>CBB 0000 A  Cable set BC to Battery</v>
          </cell>
          <cell r="L76" t="str">
            <v>5A</v>
          </cell>
          <cell r="M76">
            <v>23.77</v>
          </cell>
          <cell r="N76">
            <v>24.96</v>
          </cell>
        </row>
        <row r="77">
          <cell r="I77" t="str">
            <v>CPA 0000 A</v>
          </cell>
          <cell r="J77" t="str">
            <v>4.998.153.247</v>
          </cell>
          <cell r="K77" t="str">
            <v>CPA 0000 A  Cable set PC to AT2000</v>
          </cell>
          <cell r="L77" t="str">
            <v>5A</v>
          </cell>
          <cell r="M77">
            <v>146.29</v>
          </cell>
          <cell r="N77">
            <v>153.6</v>
          </cell>
        </row>
        <row r="78">
          <cell r="I78" t="str">
            <v>FPE-8000-CRP</v>
          </cell>
          <cell r="J78" t="str">
            <v>F.01U.349.391</v>
          </cell>
          <cell r="K78" t="str">
            <v>Cable set redundant panel controller</v>
          </cell>
          <cell r="L78" t="str">
            <v>5A</v>
          </cell>
          <cell r="M78">
            <v>61.8</v>
          </cell>
          <cell r="N78">
            <v>64.89</v>
          </cell>
        </row>
        <row r="79">
          <cell r="I79" t="str">
            <v>FPE-8000-CRK</v>
          </cell>
          <cell r="J79" t="str">
            <v>F.01U.349.392</v>
          </cell>
          <cell r="K79" t="str">
            <v>Cable redundant keypad</v>
          </cell>
          <cell r="L79" t="str">
            <v>5A</v>
          </cell>
          <cell r="M79">
            <v>37.08</v>
          </cell>
          <cell r="N79">
            <v>38.93</v>
          </cell>
        </row>
        <row r="80">
          <cell r="I80"/>
          <cell r="J80" t="str">
            <v/>
          </cell>
          <cell r="K80"/>
          <cell r="L80"/>
          <cell r="M80"/>
          <cell r="N80"/>
        </row>
        <row r="81">
          <cell r="I81" t="str">
            <v>BAT 100 LSN</v>
          </cell>
          <cell r="J81">
            <v>4998000922</v>
          </cell>
          <cell r="K81" t="str">
            <v>BAT100 LSN, Remote display panel</v>
          </cell>
          <cell r="L81" t="str">
            <v>5A</v>
          </cell>
          <cell r="M81">
            <v>489.36</v>
          </cell>
          <cell r="N81">
            <v>513.83000000000004</v>
          </cell>
        </row>
        <row r="82">
          <cell r="I82" t="str">
            <v>ATB 420 LSNi</v>
          </cell>
          <cell r="J82" t="str">
            <v>F.01U.284.611</v>
          </cell>
          <cell r="K82" t="str">
            <v>ATB 420 LSNi for the connection to location map tableaus</v>
          </cell>
          <cell r="L82" t="str">
            <v>5A</v>
          </cell>
          <cell r="M82">
            <v>299.18</v>
          </cell>
          <cell r="N82">
            <v>314.14</v>
          </cell>
        </row>
        <row r="83">
          <cell r="I83" t="str">
            <v>BAT100-LABELS</v>
          </cell>
          <cell r="J83" t="str">
            <v>4.998.001.941</v>
          </cell>
          <cell r="K83" t="str">
            <v>BS labeling strips for BAT 100</v>
          </cell>
          <cell r="L83" t="str">
            <v>5A</v>
          </cell>
          <cell r="M83">
            <v>73.86</v>
          </cell>
          <cell r="N83">
            <v>77.55</v>
          </cell>
        </row>
        <row r="84">
          <cell r="I84" t="str">
            <v>ATG 420 LSNI</v>
          </cell>
          <cell r="J84" t="str">
            <v>F.01U.284.610</v>
          </cell>
          <cell r="K84" t="str">
            <v>ATG 420 LSNi display module</v>
          </cell>
          <cell r="L84" t="str">
            <v>5A</v>
          </cell>
          <cell r="M84">
            <v>299.18</v>
          </cell>
          <cell r="N84">
            <v>314.14</v>
          </cell>
        </row>
        <row r="85">
          <cell r="I85" t="str">
            <v>ATG100-LABEL</v>
          </cell>
          <cell r="J85" t="str">
            <v>3.902.102.662</v>
          </cell>
          <cell r="K85" t="str">
            <v>BS labeling membranes ATG 100</v>
          </cell>
          <cell r="L85" t="str">
            <v>5A</v>
          </cell>
          <cell r="M85">
            <v>39.770000000000003</v>
          </cell>
          <cell r="N85">
            <v>41.76</v>
          </cell>
        </row>
        <row r="86">
          <cell r="I86" t="str">
            <v xml:space="preserve"> </v>
          </cell>
          <cell r="J86"/>
          <cell r="K86"/>
          <cell r="L86"/>
          <cell r="M86"/>
          <cell r="N86"/>
        </row>
        <row r="87">
          <cell r="I87" t="str">
            <v>FPA-REMOTE-GATEWAY</v>
          </cell>
          <cell r="J87" t="str">
            <v>F.01U.309.110</v>
          </cell>
          <cell r="K87" t="str">
            <v>Secure Network Gateway</v>
          </cell>
          <cell r="L87" t="str">
            <v>5A</v>
          </cell>
          <cell r="M87">
            <v>660.23</v>
          </cell>
          <cell r="N87">
            <v>699</v>
          </cell>
        </row>
        <row r="88">
          <cell r="I88" t="str">
            <v>THP 2020 A</v>
          </cell>
          <cell r="J88" t="str">
            <v>4.998.137.295</v>
          </cell>
          <cell r="K88" t="str">
            <v>THP 2020 A  Thermal printer</v>
          </cell>
          <cell r="L88" t="str">
            <v>5A</v>
          </cell>
          <cell r="M88">
            <v>2080.96</v>
          </cell>
          <cell r="N88">
            <v>2185.0100000000002</v>
          </cell>
        </row>
        <row r="89">
          <cell r="I89" t="str">
            <v>CPR 0001 A</v>
          </cell>
          <cell r="J89" t="str">
            <v>F.01U.500.372</v>
          </cell>
          <cell r="K89" t="str">
            <v>CPR 0001 A     Printer cable</v>
          </cell>
          <cell r="L89" t="str">
            <v>5A</v>
          </cell>
          <cell r="M89">
            <v>58.52</v>
          </cell>
          <cell r="N89">
            <v>61.45</v>
          </cell>
        </row>
        <row r="90">
          <cell r="I90" t="str">
            <v>FDP 0001 A</v>
          </cell>
          <cell r="J90" t="str">
            <v>F.01U.500.374</v>
          </cell>
          <cell r="K90" t="str">
            <v>FDP 0001 Dummy cover plate</v>
          </cell>
          <cell r="L90" t="str">
            <v>5A</v>
          </cell>
          <cell r="M90">
            <v>14.63</v>
          </cell>
          <cell r="N90">
            <v>15.36</v>
          </cell>
        </row>
        <row r="91">
          <cell r="I91" t="str">
            <v>SIV 28</v>
          </cell>
          <cell r="J91" t="str">
            <v>F.01U.500.442</v>
          </cell>
          <cell r="K91" t="str">
            <v xml:space="preserve">SIV 28V Fuse protected distributor           </v>
          </cell>
          <cell r="L91" t="str">
            <v>5A</v>
          </cell>
          <cell r="M91">
            <v>99.83</v>
          </cell>
          <cell r="N91">
            <v>104.82</v>
          </cell>
        </row>
        <row r="92">
          <cell r="I92" t="str">
            <v>S-4998137192</v>
          </cell>
          <cell r="J92" t="str">
            <v>F.01U.100.269</v>
          </cell>
          <cell r="K92" t="str">
            <v>Spare Lock with key for Main panel controller</v>
          </cell>
          <cell r="L92"/>
          <cell r="M92" t="str">
            <v>Purchase via ASA</v>
          </cell>
          <cell r="N92"/>
        </row>
        <row r="93">
          <cell r="I93"/>
          <cell r="J93" t="str">
            <v/>
          </cell>
          <cell r="K93"/>
          <cell r="L93"/>
          <cell r="M93"/>
          <cell r="N93"/>
        </row>
        <row r="94">
          <cell r="I94" t="str">
            <v>FPE-8000-FMR</v>
          </cell>
          <cell r="J94" t="str">
            <v>F.01U.327.092</v>
          </cell>
          <cell r="K94" t="str">
            <v>Remote Keypad</v>
          </cell>
          <cell r="L94" t="str">
            <v>5A</v>
          </cell>
          <cell r="M94">
            <v>1251.45</v>
          </cell>
          <cell r="N94">
            <v>1314.02</v>
          </cell>
        </row>
        <row r="95">
          <cell r="I95" t="str">
            <v>PCO-4000-FMR</v>
          </cell>
          <cell r="J95" t="str">
            <v>F.01U.327.103</v>
          </cell>
          <cell r="K95" t="str">
            <v>Remote Keypad</v>
          </cell>
          <cell r="L95" t="str">
            <v>5A</v>
          </cell>
          <cell r="M95">
            <v>1251.45</v>
          </cell>
          <cell r="N95">
            <v>1314.02</v>
          </cell>
        </row>
        <row r="96">
          <cell r="I96"/>
          <cell r="J96" t="str">
            <v/>
          </cell>
          <cell r="K96"/>
          <cell r="L96"/>
          <cell r="M96"/>
          <cell r="N96"/>
        </row>
        <row r="97">
          <cell r="I97" t="str">
            <v>FMR-5000-C-00</v>
          </cell>
          <cell r="J97" t="str">
            <v>F.01U.275.061</v>
          </cell>
          <cell r="K97" t="str">
            <v>FMR-5000-C-00 REMOTE KEYPAD DE</v>
          </cell>
          <cell r="L97" t="str">
            <v>5A</v>
          </cell>
          <cell r="M97">
            <v>1249.8499999999999</v>
          </cell>
          <cell r="N97">
            <v>1312.34</v>
          </cell>
        </row>
        <row r="98">
          <cell r="I98" t="str">
            <v>FMR-5000-C-03</v>
          </cell>
          <cell r="J98" t="str">
            <v>F.01U.275.063</v>
          </cell>
          <cell r="K98" t="str">
            <v>FMR-5000-C-03 REMOTE KEYPAD PL</v>
          </cell>
          <cell r="L98" t="str">
            <v>5A</v>
          </cell>
          <cell r="M98">
            <v>1249.8499999999999</v>
          </cell>
          <cell r="N98">
            <v>1312.34</v>
          </cell>
        </row>
        <row r="99">
          <cell r="I99" t="str">
            <v>FMR-5000-C-05</v>
          </cell>
          <cell r="J99" t="str">
            <v>F.01U.275.064</v>
          </cell>
          <cell r="K99" t="str">
            <v>FMR-5000-C-05 REMOTE KEYPAD FR NL</v>
          </cell>
          <cell r="L99" t="str">
            <v>5A</v>
          </cell>
          <cell r="M99">
            <v>1249.8499999999999</v>
          </cell>
          <cell r="N99">
            <v>1312.34</v>
          </cell>
        </row>
        <row r="100">
          <cell r="I100" t="str">
            <v>FMR-5000-C-08</v>
          </cell>
          <cell r="J100" t="str">
            <v>F.01U.275.066</v>
          </cell>
          <cell r="K100" t="str">
            <v>FMR-5000-C-08 REMOTE KEYPAD RU</v>
          </cell>
          <cell r="L100" t="str">
            <v>5A</v>
          </cell>
          <cell r="M100">
            <v>1249.8499999999999</v>
          </cell>
          <cell r="N100">
            <v>1312.34</v>
          </cell>
        </row>
        <row r="101">
          <cell r="I101" t="str">
            <v>FMR-5000-C-15</v>
          </cell>
          <cell r="J101" t="str">
            <v>F.01U.275.070</v>
          </cell>
          <cell r="K101" t="str">
            <v>FMR-5000-C-15 REMOTE KEYPAD CS</v>
          </cell>
          <cell r="L101" t="str">
            <v>5A</v>
          </cell>
          <cell r="M101">
            <v>1249.8499999999999</v>
          </cell>
          <cell r="N101">
            <v>1312.34</v>
          </cell>
        </row>
        <row r="102">
          <cell r="I102" t="str">
            <v>FMR-5000-C-W-RL</v>
          </cell>
          <cell r="J102" t="str">
            <v>F.01U.316.263</v>
          </cell>
          <cell r="K102" t="str">
            <v>Remote keypad for Wagner</v>
          </cell>
          <cell r="L102" t="str">
            <v>5A</v>
          </cell>
          <cell r="M102">
            <v>1189.6500000000001</v>
          </cell>
          <cell r="N102">
            <v>1249.1300000000001</v>
          </cell>
        </row>
        <row r="103">
          <cell r="I103"/>
          <cell r="J103" t="str">
            <v/>
          </cell>
          <cell r="K103"/>
          <cell r="L103"/>
          <cell r="M103"/>
          <cell r="N103"/>
        </row>
        <row r="104">
          <cell r="I104" t="str">
            <v>FPE-2000-SPC</v>
          </cell>
          <cell r="J104" t="str">
            <v>F.01U.327.091</v>
          </cell>
          <cell r="K104" t="str">
            <v>Panel controller AVENAR panel 2000, standard license</v>
          </cell>
          <cell r="L104" t="str">
            <v>5A</v>
          </cell>
          <cell r="M104">
            <v>710.7</v>
          </cell>
          <cell r="N104">
            <v>746.24</v>
          </cell>
        </row>
        <row r="105">
          <cell r="I105" t="str">
            <v>FPE-2000-PPC</v>
          </cell>
          <cell r="J105" t="str">
            <v>F.01U.352.443</v>
          </cell>
          <cell r="K105" t="str">
            <v>Panel controller AVENAR panel 2000, premium license</v>
          </cell>
          <cell r="L105" t="str">
            <v>5A</v>
          </cell>
          <cell r="M105">
            <v>1220.55</v>
          </cell>
          <cell r="N105">
            <v>1281.58</v>
          </cell>
        </row>
        <row r="106">
          <cell r="I106" t="str">
            <v>PCO-3000-SPC</v>
          </cell>
          <cell r="J106" t="str">
            <v>F.01U.327.101</v>
          </cell>
          <cell r="K106" t="str">
            <v>Panel controller FSO-3000, standard license</v>
          </cell>
          <cell r="L106" t="str">
            <v>5A</v>
          </cell>
          <cell r="M106">
            <v>710.7</v>
          </cell>
          <cell r="N106">
            <v>746.24</v>
          </cell>
        </row>
        <row r="107">
          <cell r="I107" t="str">
            <v>PCO-3000-PPC</v>
          </cell>
          <cell r="J107" t="str">
            <v>F.01U.352.446</v>
          </cell>
          <cell r="K107" t="str">
            <v>Panel controller FSO-3000, premium license</v>
          </cell>
          <cell r="L107" t="str">
            <v>5A</v>
          </cell>
          <cell r="M107">
            <v>1220.55</v>
          </cell>
          <cell r="N107">
            <v>1281.58</v>
          </cell>
        </row>
        <row r="108">
          <cell r="I108" t="str">
            <v>FPA-2000-SWM</v>
          </cell>
          <cell r="J108" t="str">
            <v>F.01U.383.886</v>
          </cell>
          <cell r="K108" t="str">
            <v>Panel kit standard license, wall-mount</v>
          </cell>
          <cell r="L108" t="str">
            <v>5A</v>
          </cell>
          <cell r="M108">
            <v>1369.9</v>
          </cell>
          <cell r="N108">
            <v>1438.4</v>
          </cell>
        </row>
        <row r="109">
          <cell r="I109" t="str">
            <v>FPA-2000-SFM</v>
          </cell>
          <cell r="J109" t="str">
            <v>F.01U.383.887</v>
          </cell>
          <cell r="K109" t="str">
            <v>Panel kit standard license, frame-mount</v>
          </cell>
          <cell r="L109" t="str">
            <v>5A</v>
          </cell>
          <cell r="M109">
            <v>1472.9</v>
          </cell>
          <cell r="N109">
            <v>1546.55</v>
          </cell>
        </row>
        <row r="110">
          <cell r="I110" t="str">
            <v>FPA-2000-PWM</v>
          </cell>
          <cell r="J110" t="str">
            <v>F.01U.383.888</v>
          </cell>
          <cell r="K110" t="str">
            <v>Panel kit premium license, wall-mount</v>
          </cell>
          <cell r="L110" t="str">
            <v>5A</v>
          </cell>
          <cell r="M110">
            <v>1879.75</v>
          </cell>
          <cell r="N110">
            <v>1973.74</v>
          </cell>
        </row>
        <row r="111">
          <cell r="I111" t="str">
            <v>FPA-2000-PFM</v>
          </cell>
          <cell r="J111" t="str">
            <v>F.01U.383.893</v>
          </cell>
          <cell r="K111" t="str">
            <v>Panel kit premium license, frame-mount</v>
          </cell>
          <cell r="L111" t="str">
            <v>5A</v>
          </cell>
          <cell r="M111">
            <v>1982.75</v>
          </cell>
          <cell r="N111">
            <v>2081.89</v>
          </cell>
        </row>
        <row r="112">
          <cell r="I112" t="str">
            <v>FSO-3000-SFM</v>
          </cell>
          <cell r="J112" t="str">
            <v>F.01U.383.894</v>
          </cell>
          <cell r="K112" t="str">
            <v xml:space="preserve">Panel kit standard license, frame-mount
</v>
          </cell>
          <cell r="L112" t="str">
            <v>5A</v>
          </cell>
          <cell r="M112">
            <v>1472.9</v>
          </cell>
          <cell r="N112">
            <v>1546.55</v>
          </cell>
        </row>
        <row r="113">
          <cell r="I113" t="str">
            <v>FSO-3000-PFM</v>
          </cell>
          <cell r="J113" t="str">
            <v>F.01U.383.895</v>
          </cell>
          <cell r="K113" t="str">
            <v>Panel kit premium license, frame-mount</v>
          </cell>
          <cell r="L113" t="str">
            <v>5A</v>
          </cell>
          <cell r="M113">
            <v>1982.75</v>
          </cell>
          <cell r="N113">
            <v>2081.89</v>
          </cell>
        </row>
        <row r="114">
          <cell r="I114"/>
          <cell r="J114" t="str">
            <v/>
          </cell>
          <cell r="K114"/>
          <cell r="L114"/>
          <cell r="M114"/>
          <cell r="N114"/>
        </row>
        <row r="115">
          <cell r="I115" t="str">
            <v>FPA-1200-C-DE</v>
          </cell>
          <cell r="J115" t="str">
            <v>F.01U.275.074</v>
          </cell>
          <cell r="K115" t="str">
            <v>Fire panel, Germany</v>
          </cell>
          <cell r="L115" t="str">
            <v>5A</v>
          </cell>
          <cell r="M115">
            <v>1519.25</v>
          </cell>
          <cell r="N115">
            <v>1595.21</v>
          </cell>
        </row>
        <row r="116">
          <cell r="I116" t="str">
            <v>FPA-1200-C-CZ</v>
          </cell>
          <cell r="J116" t="str">
            <v>F.01U.275.075</v>
          </cell>
          <cell r="K116" t="str">
            <v>Fire panel, Czech Republic</v>
          </cell>
          <cell r="L116" t="str">
            <v>5A</v>
          </cell>
          <cell r="M116">
            <v>1462.6</v>
          </cell>
          <cell r="N116">
            <v>1535.73</v>
          </cell>
        </row>
        <row r="117">
          <cell r="I117" t="str">
            <v>FPA-1200-C-BE</v>
          </cell>
          <cell r="J117" t="str">
            <v>F.01U.275.076</v>
          </cell>
          <cell r="K117" t="str">
            <v>Fire panel, Belgium</v>
          </cell>
          <cell r="L117" t="str">
            <v>5A</v>
          </cell>
          <cell r="M117">
            <v>1462.6</v>
          </cell>
          <cell r="N117">
            <v>1535.73</v>
          </cell>
        </row>
        <row r="118">
          <cell r="I118" t="str">
            <v>FPA-1200-C-PL</v>
          </cell>
          <cell r="J118" t="str">
            <v>F.01U.275.081</v>
          </cell>
          <cell r="K118" t="str">
            <v>Fire panel, Poland</v>
          </cell>
          <cell r="L118" t="str">
            <v>5A</v>
          </cell>
          <cell r="M118">
            <v>1462.6</v>
          </cell>
          <cell r="N118">
            <v>1535.73</v>
          </cell>
        </row>
        <row r="119">
          <cell r="I119" t="str">
            <v>FPA-1200-C-RU</v>
          </cell>
          <cell r="J119" t="str">
            <v>F.01U.275.083</v>
          </cell>
          <cell r="K119" t="str">
            <v>Fire panel, Russia</v>
          </cell>
          <cell r="L119" t="str">
            <v>5A</v>
          </cell>
          <cell r="M119">
            <v>1462.6</v>
          </cell>
          <cell r="N119">
            <v>1535.73</v>
          </cell>
        </row>
        <row r="120">
          <cell r="I120" t="str">
            <v>FPA-1200-MPC-C</v>
          </cell>
          <cell r="J120" t="str">
            <v>F.01U.169.502</v>
          </cell>
          <cell r="K120" t="str">
            <v>Main Panel Controller for  FPA-1200-C</v>
          </cell>
          <cell r="L120" t="str">
            <v>5A</v>
          </cell>
          <cell r="M120">
            <v>664.7</v>
          </cell>
          <cell r="N120">
            <v>697.94</v>
          </cell>
        </row>
        <row r="121">
          <cell r="I121"/>
          <cell r="J121" t="str">
            <v/>
          </cell>
          <cell r="K121"/>
          <cell r="L121"/>
          <cell r="M121"/>
          <cell r="N121"/>
        </row>
        <row r="122">
          <cell r="I122" t="str">
            <v>FSM-5000</v>
          </cell>
          <cell r="J122" t="str">
            <v>F.01U.314.991</v>
          </cell>
          <cell r="K122" t="str">
            <v>Fire Monitoring System 5000</v>
          </cell>
          <cell r="L122" t="str">
            <v>5A</v>
          </cell>
          <cell r="M122">
            <v>4425</v>
          </cell>
          <cell r="N122">
            <v>4646.25</v>
          </cell>
        </row>
        <row r="123">
          <cell r="I123" t="str">
            <v>FSM-2500</v>
          </cell>
          <cell r="J123" t="str">
            <v>F.01U.314.990</v>
          </cell>
          <cell r="K123" t="str">
            <v>Fire Monitoring System 2500</v>
          </cell>
          <cell r="L123" t="str">
            <v>5A</v>
          </cell>
          <cell r="M123">
            <v>3000</v>
          </cell>
          <cell r="N123">
            <v>3150</v>
          </cell>
        </row>
        <row r="124">
          <cell r="I124" t="str">
            <v>FSM-10K</v>
          </cell>
          <cell r="J124" t="str">
            <v>F.01U.374.278</v>
          </cell>
          <cell r="K124" t="str">
            <v>Fire Monitoring System 10000</v>
          </cell>
          <cell r="L124" t="str">
            <v>5A</v>
          </cell>
          <cell r="M124">
            <v>8000</v>
          </cell>
          <cell r="N124">
            <v>8400</v>
          </cell>
        </row>
        <row r="125">
          <cell r="I125" t="str">
            <v>FSM-5000</v>
          </cell>
          <cell r="J125" t="str">
            <v>F.01U.314.995</v>
          </cell>
          <cell r="K125" t="str">
            <v>Fire Monitoring System 5000</v>
          </cell>
          <cell r="L125" t="str">
            <v>5A</v>
          </cell>
          <cell r="M125">
            <v>4425</v>
          </cell>
          <cell r="N125">
            <v>4646.25</v>
          </cell>
        </row>
        <row r="126">
          <cell r="I126" t="str">
            <v>FSM-2500</v>
          </cell>
          <cell r="J126" t="str">
            <v>F.01U.314.994</v>
          </cell>
          <cell r="K126" t="str">
            <v>Fire Monitoring System 2500</v>
          </cell>
          <cell r="L126" t="str">
            <v>5A</v>
          </cell>
          <cell r="M126">
            <v>3000</v>
          </cell>
          <cell r="N126">
            <v>3150</v>
          </cell>
        </row>
        <row r="127">
          <cell r="I127" t="str">
            <v>FSM-5000-EP</v>
          </cell>
          <cell r="J127" t="str">
            <v>F.01U.314.992</v>
          </cell>
          <cell r="K127" t="str">
            <v>Evolution pack FSM-5000</v>
          </cell>
          <cell r="L127" t="str">
            <v>5A</v>
          </cell>
          <cell r="M127">
            <v>431.79660000000001</v>
          </cell>
          <cell r="N127">
            <v>453.39</v>
          </cell>
        </row>
        <row r="128">
          <cell r="I128" t="str">
            <v>FSM-2500-EP</v>
          </cell>
          <cell r="J128" t="str">
            <v>F.01U.315.067</v>
          </cell>
          <cell r="K128" t="str">
            <v>Evolution pack FSM-2500</v>
          </cell>
          <cell r="L128" t="str">
            <v>5A</v>
          </cell>
          <cell r="M128">
            <v>301.5222</v>
          </cell>
          <cell r="N128">
            <v>316.60000000000002</v>
          </cell>
        </row>
        <row r="129">
          <cell r="I129"/>
          <cell r="J129" t="str">
            <v/>
          </cell>
          <cell r="K129"/>
          <cell r="L129"/>
          <cell r="M129"/>
          <cell r="N129"/>
        </row>
        <row r="130">
          <cell r="I130" t="str">
            <v>FPC-500-2</v>
          </cell>
          <cell r="J130" t="str">
            <v>F.01U.164.791</v>
          </cell>
          <cell r="K130" t="str">
            <v>2 zone conventional fire panel</v>
          </cell>
          <cell r="L130" t="str">
            <v>5A</v>
          </cell>
          <cell r="M130">
            <v>329.79</v>
          </cell>
          <cell r="N130">
            <v>346.28</v>
          </cell>
        </row>
        <row r="131">
          <cell r="I131" t="str">
            <v>FPC-500-4</v>
          </cell>
          <cell r="J131" t="str">
            <v>F.01U.164.792</v>
          </cell>
          <cell r="K131" t="str">
            <v>4 zone conventional fire panel</v>
          </cell>
          <cell r="L131" t="str">
            <v>5A</v>
          </cell>
          <cell r="M131">
            <v>406.48</v>
          </cell>
          <cell r="N131">
            <v>426.8</v>
          </cell>
        </row>
        <row r="132">
          <cell r="I132" t="str">
            <v>FPC-500-8</v>
          </cell>
          <cell r="J132" t="str">
            <v>F.01U.164.793</v>
          </cell>
          <cell r="K132" t="str">
            <v>8 zone conventional fire panel</v>
          </cell>
          <cell r="L132" t="str">
            <v>5A</v>
          </cell>
          <cell r="M132">
            <v>508.74</v>
          </cell>
          <cell r="N132">
            <v>534.17999999999995</v>
          </cell>
        </row>
        <row r="133">
          <cell r="I133" t="str">
            <v>FPC-500-OCEXT</v>
          </cell>
          <cell r="J133" t="str">
            <v>F.01U.164.794</v>
          </cell>
          <cell r="K133" t="str">
            <v>Optional open collector board</v>
          </cell>
          <cell r="L133" t="str">
            <v>5A</v>
          </cell>
          <cell r="M133">
            <v>38.35</v>
          </cell>
          <cell r="N133">
            <v>40.270000000000003</v>
          </cell>
        </row>
        <row r="134">
          <cell r="I134" t="str">
            <v>FPC-500-RLYEXT</v>
          </cell>
          <cell r="J134" t="str">
            <v>F.01U.164.795</v>
          </cell>
          <cell r="K134" t="str">
            <v>Optional relay board</v>
          </cell>
          <cell r="L134" t="str">
            <v>5A</v>
          </cell>
          <cell r="M134">
            <v>71.58</v>
          </cell>
          <cell r="N134">
            <v>75.16</v>
          </cell>
        </row>
        <row r="135">
          <cell r="I135" t="str">
            <v>FPC-500-KEY</v>
          </cell>
          <cell r="J135" t="str">
            <v>F.01U.164.844</v>
          </cell>
          <cell r="K135" t="str">
            <v>Optional access key level 2</v>
          </cell>
          <cell r="L135" t="str">
            <v>5A</v>
          </cell>
          <cell r="M135">
            <v>25.57</v>
          </cell>
          <cell r="N135">
            <v>26.85</v>
          </cell>
        </row>
        <row r="136">
          <cell r="I136"/>
          <cell r="J136" t="str">
            <v/>
          </cell>
          <cell r="K136"/>
          <cell r="L136"/>
          <cell r="M136"/>
          <cell r="N136"/>
        </row>
        <row r="137">
          <cell r="I137"/>
          <cell r="J137" t="str">
            <v/>
          </cell>
          <cell r="K137"/>
          <cell r="L137"/>
          <cell r="M137"/>
          <cell r="N137"/>
        </row>
        <row r="138">
          <cell r="I138" t="str">
            <v>IPS-BAT12V-12AH</v>
          </cell>
          <cell r="J138" t="str">
            <v>F.01U.579.778</v>
          </cell>
          <cell r="K138" t="str">
            <v>Battery 12 V / 10 - 12 Ah</v>
          </cell>
          <cell r="L138"/>
          <cell r="M138" t="str">
            <v>Purchase via BU SC</v>
          </cell>
          <cell r="N138"/>
        </row>
        <row r="139">
          <cell r="I139" t="str">
            <v>IPS-BAT12V-27AH</v>
          </cell>
          <cell r="J139" t="str">
            <v>F.01U.579.781</v>
          </cell>
          <cell r="K139" t="str">
            <v>Battery 12 V / 24 - 27 Ah</v>
          </cell>
          <cell r="L139"/>
          <cell r="M139" t="str">
            <v>Purchase via BU SC</v>
          </cell>
          <cell r="N139"/>
        </row>
        <row r="140">
          <cell r="I140" t="str">
            <v>IPS-BAT12V-45AH</v>
          </cell>
          <cell r="J140" t="str">
            <v>F.01U.579.782</v>
          </cell>
          <cell r="K140" t="str">
            <v>Battery 12 V / 38 - 45 Ah</v>
          </cell>
          <cell r="L140"/>
          <cell r="M140" t="str">
            <v>Purchase via BU SC</v>
          </cell>
          <cell r="N140"/>
        </row>
        <row r="141">
          <cell r="I141"/>
          <cell r="J141" t="str">
            <v/>
          </cell>
          <cell r="K141"/>
          <cell r="L141"/>
          <cell r="M141"/>
          <cell r="N141"/>
        </row>
        <row r="142">
          <cell r="I142"/>
          <cell r="J142" t="str">
            <v/>
          </cell>
          <cell r="K142"/>
          <cell r="L142"/>
          <cell r="M142"/>
          <cell r="N142"/>
        </row>
        <row r="143">
          <cell r="I143" t="str">
            <v>FAP-O 520</v>
          </cell>
          <cell r="J143" t="str">
            <v>F.01U.510.149</v>
          </cell>
          <cell r="K143" t="str">
            <v>FAP-O 520 opt smoke detector LSNi white</v>
          </cell>
          <cell r="L143" t="str">
            <v>5A</v>
          </cell>
          <cell r="M143">
            <v>170.32</v>
          </cell>
          <cell r="N143">
            <v>178.84</v>
          </cell>
        </row>
        <row r="144">
          <cell r="I144" t="str">
            <v>FAP-OC 520</v>
          </cell>
          <cell r="J144" t="str">
            <v>F.01U.510.151</v>
          </cell>
          <cell r="K144" t="str">
            <v>FAP-OC 520 Multisensor detector LSNi wh</v>
          </cell>
          <cell r="L144" t="str">
            <v>5A</v>
          </cell>
          <cell r="M144">
            <v>272.58</v>
          </cell>
          <cell r="N144">
            <v>286.20999999999998</v>
          </cell>
        </row>
        <row r="145">
          <cell r="I145" t="str">
            <v>FAP-O 520-P</v>
          </cell>
          <cell r="J145" t="str">
            <v>F.01U.510.161</v>
          </cell>
          <cell r="K145" t="str">
            <v>FAP-O 520-P opt smoke detector LSNi tr</v>
          </cell>
          <cell r="L145" t="str">
            <v>5A</v>
          </cell>
          <cell r="M145">
            <v>193.04</v>
          </cell>
          <cell r="N145">
            <v>202.69</v>
          </cell>
        </row>
        <row r="146">
          <cell r="I146" t="str">
            <v>FAP-OC 520-P</v>
          </cell>
          <cell r="J146" t="str">
            <v>F.01U.510.162</v>
          </cell>
          <cell r="K146" t="str">
            <v>FAP-OC 520-P Multisens detector LSNi tr</v>
          </cell>
          <cell r="L146" t="str">
            <v>5A</v>
          </cell>
          <cell r="M146">
            <v>278.38</v>
          </cell>
          <cell r="N146">
            <v>292.3</v>
          </cell>
        </row>
        <row r="147">
          <cell r="I147"/>
          <cell r="J147" t="str">
            <v/>
          </cell>
          <cell r="K147"/>
          <cell r="L147"/>
          <cell r="M147"/>
          <cell r="N147"/>
        </row>
        <row r="148">
          <cell r="I148" t="str">
            <v>FAP-425-O-R</v>
          </cell>
          <cell r="J148" t="str">
            <v xml:space="preserve">F.01U.307.726 </v>
          </cell>
          <cell r="K148" t="str">
            <v>Optical with Rotary-Switches</v>
          </cell>
          <cell r="L148" t="str">
            <v>5A</v>
          </cell>
          <cell r="M148">
            <v>75.349999999999994</v>
          </cell>
          <cell r="N148">
            <v>79.12</v>
          </cell>
        </row>
        <row r="149">
          <cell r="I149" t="str">
            <v>FAP-425-OT-R</v>
          </cell>
          <cell r="J149" t="str">
            <v>F.01U.307.728</v>
          </cell>
          <cell r="K149" t="str">
            <v>Optical/Thermal with Rotary-Switches</v>
          </cell>
          <cell r="L149" t="str">
            <v>5A</v>
          </cell>
          <cell r="M149">
            <v>87.43</v>
          </cell>
          <cell r="N149">
            <v>91.8</v>
          </cell>
        </row>
        <row r="150">
          <cell r="I150" t="str">
            <v>FAH-425-T-R</v>
          </cell>
          <cell r="J150" t="str">
            <v xml:space="preserve">F.01U.307.732 </v>
          </cell>
          <cell r="K150" t="str">
            <v>Heat with Rotary-Switches</v>
          </cell>
          <cell r="L150" t="str">
            <v>5A</v>
          </cell>
          <cell r="M150">
            <v>68.650000000000006</v>
          </cell>
          <cell r="N150">
            <v>72.08</v>
          </cell>
        </row>
        <row r="151">
          <cell r="I151" t="str">
            <v>FAP-425-DO-R</v>
          </cell>
          <cell r="J151" t="str">
            <v xml:space="preserve">F.01U.307.729 </v>
          </cell>
          <cell r="K151" t="str">
            <v>Dual-Optical with Rotary-Switches</v>
          </cell>
          <cell r="L151" t="str">
            <v>5A</v>
          </cell>
          <cell r="M151">
            <v>81.44</v>
          </cell>
          <cell r="N151">
            <v>85.51</v>
          </cell>
        </row>
        <row r="152">
          <cell r="I152" t="str">
            <v>FAP-425-DOT-R</v>
          </cell>
          <cell r="J152" t="str">
            <v xml:space="preserve">F.01U.307.730 </v>
          </cell>
          <cell r="K152" t="str">
            <v>Dual-Optical/Thermal with Rotary-Switches</v>
          </cell>
          <cell r="L152" t="str">
            <v>5A</v>
          </cell>
          <cell r="M152">
            <v>94.3</v>
          </cell>
          <cell r="N152">
            <v>99.02</v>
          </cell>
        </row>
        <row r="153">
          <cell r="I153" t="str">
            <v>FAP-425-DOTC-R</v>
          </cell>
          <cell r="J153" t="str">
            <v xml:space="preserve">F.01U.307.731 </v>
          </cell>
          <cell r="K153" t="str">
            <v>Dual-Optical/Thermal/Chemical with Rotary-Switches</v>
          </cell>
          <cell r="L153" t="str">
            <v>5A</v>
          </cell>
          <cell r="M153">
            <v>157.59</v>
          </cell>
          <cell r="N153">
            <v>165.47</v>
          </cell>
        </row>
        <row r="154">
          <cell r="I154" t="str">
            <v>FAP-425-O</v>
          </cell>
          <cell r="J154" t="str">
            <v xml:space="preserve">F.01U.307.725 </v>
          </cell>
          <cell r="K154" t="str">
            <v>Optical without Rotary-Switches</v>
          </cell>
          <cell r="L154" t="str">
            <v>5A</v>
          </cell>
          <cell r="M154">
            <v>72.87</v>
          </cell>
          <cell r="N154">
            <v>76.510000000000005</v>
          </cell>
        </row>
        <row r="155">
          <cell r="I155" t="str">
            <v>FAP-425-OT</v>
          </cell>
          <cell r="J155" t="str">
            <v xml:space="preserve">F.01U.307.727 </v>
          </cell>
          <cell r="K155" t="str">
            <v>Optical/Thermal without Rotary-Switches</v>
          </cell>
          <cell r="L155" t="str">
            <v>5A</v>
          </cell>
          <cell r="M155">
            <v>85.62</v>
          </cell>
          <cell r="N155">
            <v>89.9</v>
          </cell>
        </row>
        <row r="156">
          <cell r="I156"/>
          <cell r="J156" t="str">
            <v/>
          </cell>
          <cell r="K156"/>
          <cell r="L156"/>
          <cell r="M156"/>
          <cell r="N156"/>
        </row>
        <row r="157">
          <cell r="I157"/>
          <cell r="J157" t="str">
            <v/>
          </cell>
          <cell r="K157"/>
          <cell r="L157"/>
          <cell r="M157"/>
          <cell r="N157"/>
        </row>
        <row r="158">
          <cell r="I158" t="str">
            <v>FAA-500-CB</v>
          </cell>
          <cell r="J158" t="str">
            <v>F.01U.508.713</v>
          </cell>
          <cell r="K158" t="str">
            <v>FAA-500-CB, built-in housing for concrete ceiling</v>
          </cell>
          <cell r="L158" t="str">
            <v>5A</v>
          </cell>
          <cell r="M158">
            <v>61.16</v>
          </cell>
          <cell r="N158">
            <v>64.22</v>
          </cell>
        </row>
        <row r="159">
          <cell r="I159" t="str">
            <v>FAA-500</v>
          </cell>
          <cell r="J159" t="str">
            <v>4.998.151.297</v>
          </cell>
          <cell r="K159" t="str">
            <v>FAA500, base LSN</v>
          </cell>
          <cell r="L159" t="str">
            <v>5A</v>
          </cell>
          <cell r="M159">
            <v>22.61</v>
          </cell>
          <cell r="N159">
            <v>23.74</v>
          </cell>
        </row>
        <row r="160">
          <cell r="I160" t="str">
            <v>FAA-500-BB</v>
          </cell>
          <cell r="J160" t="str">
            <v>4.998.151.302</v>
          </cell>
          <cell r="K160" t="str">
            <v>FAA-500-BB, mount back box</v>
          </cell>
          <cell r="L160" t="str">
            <v>5A</v>
          </cell>
          <cell r="M160">
            <v>12.88</v>
          </cell>
          <cell r="N160">
            <v>13.52</v>
          </cell>
        </row>
        <row r="161">
          <cell r="I161" t="str">
            <v>FAA-500-TR-P</v>
          </cell>
          <cell r="J161" t="str">
            <v>4.998.151.296</v>
          </cell>
          <cell r="K161" t="str">
            <v>FAA-500-TR-P, transperant iris with color insert</v>
          </cell>
          <cell r="L161" t="str">
            <v>5A</v>
          </cell>
          <cell r="M161">
            <v>20.34</v>
          </cell>
          <cell r="N161">
            <v>21.36</v>
          </cell>
        </row>
        <row r="162">
          <cell r="I162" t="str">
            <v>FAA-500-TR-W</v>
          </cell>
          <cell r="J162" t="str">
            <v>4.998.151.295</v>
          </cell>
          <cell r="K162" t="str">
            <v>Trim ring for 500 Series, iris white</v>
          </cell>
          <cell r="L162" t="str">
            <v>5A</v>
          </cell>
          <cell r="M162">
            <v>5.1100000000000003</v>
          </cell>
          <cell r="N162">
            <v>5.37</v>
          </cell>
        </row>
        <row r="163">
          <cell r="I163" t="str">
            <v>FAA-500-SB-H</v>
          </cell>
          <cell r="J163" t="str">
            <v>F.01U.510.166</v>
          </cell>
          <cell r="K163" t="str">
            <v xml:space="preserve">FAA-500-SB-H Surface mount back box with damp room seal </v>
          </cell>
          <cell r="L163" t="str">
            <v>5A</v>
          </cell>
          <cell r="M163">
            <v>11.25</v>
          </cell>
          <cell r="N163">
            <v>11.81</v>
          </cell>
        </row>
        <row r="164">
          <cell r="I164" t="str">
            <v>FAA-500-SPRING</v>
          </cell>
          <cell r="J164" t="str">
            <v>F.01U.510.028</v>
          </cell>
          <cell r="K164" t="str">
            <v>FAA-500-SPRING for concrete / wooden ceilings</v>
          </cell>
          <cell r="L164" t="str">
            <v>5A</v>
          </cell>
          <cell r="M164">
            <v>7.84</v>
          </cell>
          <cell r="N164">
            <v>8.23</v>
          </cell>
        </row>
        <row r="165">
          <cell r="I165" t="str">
            <v>FAA-500-R</v>
          </cell>
          <cell r="J165" t="str">
            <v>4.998.151.299</v>
          </cell>
          <cell r="K165" t="str">
            <v>FAA-500-R base LSN with relay</v>
          </cell>
          <cell r="L165" t="str">
            <v>5A</v>
          </cell>
          <cell r="M165">
            <v>45.33</v>
          </cell>
          <cell r="N165">
            <v>47.6</v>
          </cell>
        </row>
        <row r="166">
          <cell r="I166"/>
          <cell r="J166" t="str">
            <v/>
          </cell>
          <cell r="K166"/>
          <cell r="L166"/>
          <cell r="M166"/>
          <cell r="N166"/>
        </row>
        <row r="167">
          <cell r="I167" t="str">
            <v>FAA-MSR420</v>
          </cell>
          <cell r="J167" t="str">
            <v>F.01U.508.658</v>
          </cell>
          <cell r="K167" t="str">
            <v>FAA-420-R Base with Relay for 420 Series</v>
          </cell>
          <cell r="L167" t="str">
            <v>5A</v>
          </cell>
          <cell r="M167">
            <v>36.01</v>
          </cell>
          <cell r="N167">
            <v>37.81</v>
          </cell>
        </row>
        <row r="168">
          <cell r="I168" t="str">
            <v>MSS 300</v>
          </cell>
          <cell r="J168" t="str">
            <v>4.998.025.371</v>
          </cell>
          <cell r="K168" t="str">
            <v>Detector base sounder white, control via C-point of the detector, white</v>
          </cell>
          <cell r="L168" t="str">
            <v>5A</v>
          </cell>
          <cell r="M168">
            <v>64.81</v>
          </cell>
          <cell r="N168">
            <v>68.05</v>
          </cell>
        </row>
        <row r="169">
          <cell r="I169" t="str">
            <v>MSS300-WH-EC</v>
          </cell>
          <cell r="J169" t="str">
            <v>4.998.120.501</v>
          </cell>
          <cell r="K169" t="str">
            <v>Detector base sounder white with separate activation</v>
          </cell>
          <cell r="L169" t="str">
            <v>5A</v>
          </cell>
          <cell r="M169">
            <v>61.87</v>
          </cell>
          <cell r="N169">
            <v>64.959999999999994</v>
          </cell>
        </row>
        <row r="170">
          <cell r="I170" t="str">
            <v>MSS300-SA</v>
          </cell>
          <cell r="J170" t="str">
            <v>4.998.107.443</v>
          </cell>
          <cell r="K170" t="str">
            <v>Detector base sounder triggered via a control interface, red</v>
          </cell>
          <cell r="L170" t="str">
            <v>5A</v>
          </cell>
          <cell r="M170">
            <v>59.22</v>
          </cell>
          <cell r="N170">
            <v>62.18</v>
          </cell>
        </row>
        <row r="171">
          <cell r="I171" t="str">
            <v>MS 400</v>
          </cell>
          <cell r="J171" t="str">
            <v>4.998.021.535</v>
          </cell>
          <cell r="K171" t="str">
            <v>MS 400, socket, surface/ flush mounted cable supply</v>
          </cell>
          <cell r="L171" t="str">
            <v>5A</v>
          </cell>
          <cell r="M171">
            <v>4.6100000000000003</v>
          </cell>
          <cell r="N171">
            <v>4.84</v>
          </cell>
        </row>
        <row r="172">
          <cell r="I172" t="str">
            <v>MS 400 B</v>
          </cell>
          <cell r="J172" t="str">
            <v>F.01U.215.139</v>
          </cell>
          <cell r="K172" t="str">
            <v>MS 400 Detector Base with Bosch Logo</v>
          </cell>
          <cell r="L172" t="str">
            <v>5A</v>
          </cell>
          <cell r="M172">
            <v>4.32</v>
          </cell>
          <cell r="N172">
            <v>4.54</v>
          </cell>
        </row>
        <row r="173">
          <cell r="I173" t="str">
            <v>FAA-420-SEAL</v>
          </cell>
          <cell r="J173" t="str">
            <v>F.01U.215.142</v>
          </cell>
          <cell r="K173" t="str">
            <v>FAA-420-SEAL Damp Room Seal MS400 (10ps)</v>
          </cell>
          <cell r="L173" t="str">
            <v>5A</v>
          </cell>
          <cell r="M173">
            <v>103.73</v>
          </cell>
          <cell r="N173">
            <v>108.92</v>
          </cell>
        </row>
        <row r="174">
          <cell r="I174" t="str">
            <v>MSC 420</v>
          </cell>
          <cell r="J174" t="str">
            <v>4.998.113.025</v>
          </cell>
          <cell r="K174" t="str">
            <v>MSC 420 Add base surface-mount</v>
          </cell>
          <cell r="L174" t="str">
            <v>5A</v>
          </cell>
          <cell r="M174">
            <v>5.86</v>
          </cell>
          <cell r="N174">
            <v>6.15</v>
          </cell>
        </row>
        <row r="175">
          <cell r="I175" t="str">
            <v>MSR 320</v>
          </cell>
          <cell r="J175" t="str">
            <v>4.998.114.565</v>
          </cell>
          <cell r="K175" t="str">
            <v>MSR 320 GLT, Base with Relay</v>
          </cell>
          <cell r="L175" t="str">
            <v>5A</v>
          </cell>
          <cell r="M175">
            <v>25.61</v>
          </cell>
          <cell r="N175">
            <v>26.89</v>
          </cell>
        </row>
        <row r="176">
          <cell r="I176" t="str">
            <v>SK 400</v>
          </cell>
          <cell r="J176" t="str">
            <v>4.998.025.369</v>
          </cell>
          <cell r="K176" t="str">
            <v>SK 400, Metal cage for protection MagicSens detectors</v>
          </cell>
          <cell r="L176" t="str">
            <v>5A</v>
          </cell>
          <cell r="M176">
            <v>40.96</v>
          </cell>
          <cell r="N176">
            <v>43.01</v>
          </cell>
        </row>
        <row r="177">
          <cell r="I177" t="str">
            <v>SSK400</v>
          </cell>
          <cell r="J177">
            <v>4998035312</v>
          </cell>
          <cell r="K177" t="str">
            <v>SSK 400, dust cover (10ps)</v>
          </cell>
          <cell r="L177" t="str">
            <v>5A</v>
          </cell>
          <cell r="M177">
            <v>22.07</v>
          </cell>
          <cell r="N177">
            <v>23.17</v>
          </cell>
        </row>
        <row r="178">
          <cell r="I178" t="str">
            <v>TP4 400</v>
          </cell>
          <cell r="J178" t="str">
            <v>4.998.084.709</v>
          </cell>
          <cell r="K178" t="str">
            <v>TP4 400, lettering strip till 4 m hight, (Attention!!! Order multiple, read comment)</v>
          </cell>
          <cell r="L178" t="str">
            <v>5A</v>
          </cell>
          <cell r="M178">
            <v>0.45</v>
          </cell>
          <cell r="N178">
            <v>0.47</v>
          </cell>
        </row>
        <row r="179">
          <cell r="I179" t="str">
            <v>TP8 400</v>
          </cell>
          <cell r="J179" t="str">
            <v>4.998.084.710</v>
          </cell>
          <cell r="K179" t="str">
            <v>TP8 400, lettering strip till 8 m hight, (Attention!!! Order multiple, read comment)</v>
          </cell>
          <cell r="L179" t="str">
            <v>5A</v>
          </cell>
          <cell r="M179">
            <v>0.48</v>
          </cell>
          <cell r="N179">
            <v>0.5</v>
          </cell>
        </row>
        <row r="180">
          <cell r="I180" t="str">
            <v>MH 400</v>
          </cell>
          <cell r="J180">
            <v>4998025373</v>
          </cell>
          <cell r="K180" t="str">
            <v>MH 400, detector heating</v>
          </cell>
          <cell r="L180" t="str">
            <v>5A</v>
          </cell>
          <cell r="M180">
            <v>41.19</v>
          </cell>
          <cell r="N180">
            <v>43.25</v>
          </cell>
        </row>
        <row r="181">
          <cell r="I181" t="str">
            <v>WA400</v>
          </cell>
          <cell r="J181" t="str">
            <v>4.998.097.924</v>
          </cell>
          <cell r="K181" t="str">
            <v>MK 400, detector console including socket</v>
          </cell>
          <cell r="L181" t="str">
            <v>5A</v>
          </cell>
          <cell r="M181">
            <v>36.58</v>
          </cell>
          <cell r="N181">
            <v>38.409999999999997</v>
          </cell>
        </row>
        <row r="182">
          <cell r="I182" t="str">
            <v>FAA-420-RI-DIN</v>
          </cell>
          <cell r="J182" t="str">
            <v>F.01U.289.620</v>
          </cell>
          <cell r="K182" t="str">
            <v>Remote Indicator</v>
          </cell>
          <cell r="L182" t="str">
            <v>5A</v>
          </cell>
          <cell r="M182">
            <v>39.74</v>
          </cell>
          <cell r="N182">
            <v>41.73</v>
          </cell>
        </row>
        <row r="183">
          <cell r="I183" t="str">
            <v>FAA-420-RI-ROW</v>
          </cell>
          <cell r="J183" t="str">
            <v>F.01U.289.120</v>
          </cell>
          <cell r="K183" t="str">
            <v>Remote Indicator</v>
          </cell>
          <cell r="L183" t="str">
            <v>5A</v>
          </cell>
          <cell r="M183">
            <v>13.24</v>
          </cell>
          <cell r="N183">
            <v>13.9</v>
          </cell>
        </row>
        <row r="184">
          <cell r="I184" t="str">
            <v>FMX-DET-MB</v>
          </cell>
          <cell r="J184" t="str">
            <v>2.799.271.257</v>
          </cell>
          <cell r="K184" t="str">
            <v>MOUNT BRACKfalse floor mounting bracket</v>
          </cell>
          <cell r="L184" t="str">
            <v>5A</v>
          </cell>
          <cell r="M184">
            <v>21</v>
          </cell>
          <cell r="N184">
            <v>22.05</v>
          </cell>
        </row>
        <row r="185">
          <cell r="I185" t="str">
            <v>FAA-420-CAP-V0</v>
          </cell>
          <cell r="J185" t="str">
            <v>F.01U.239.554</v>
          </cell>
          <cell r="K185" t="str">
            <v>Detector cap, V0 rating (200 pcs)</v>
          </cell>
          <cell r="L185" t="str">
            <v>5A</v>
          </cell>
          <cell r="M185">
            <v>360.5</v>
          </cell>
          <cell r="N185">
            <v>378.53</v>
          </cell>
        </row>
        <row r="186">
          <cell r="I186" t="str">
            <v>MS 400 V0</v>
          </cell>
          <cell r="J186" t="str">
            <v>F.01U.214.891</v>
          </cell>
          <cell r="K186" t="str">
            <v>Detector base, V0 rating</v>
          </cell>
          <cell r="L186" t="str">
            <v>5A</v>
          </cell>
          <cell r="M186">
            <v>8.6</v>
          </cell>
          <cell r="N186">
            <v>9.0299999999999994</v>
          </cell>
        </row>
        <row r="187">
          <cell r="I187"/>
          <cell r="J187" t="str">
            <v/>
          </cell>
          <cell r="K187"/>
          <cell r="L187"/>
          <cell r="M187"/>
          <cell r="N187"/>
        </row>
        <row r="188">
          <cell r="I188"/>
          <cell r="J188" t="str">
            <v/>
          </cell>
          <cell r="K188"/>
          <cell r="L188"/>
          <cell r="M188"/>
          <cell r="N188"/>
        </row>
        <row r="189">
          <cell r="I189" t="str">
            <v>FCP-O320</v>
          </cell>
          <cell r="J189" t="str">
            <v>F.01U.026.293</v>
          </cell>
          <cell r="K189" t="str">
            <v>FCP-O320 optical conventional (820Ω)</v>
          </cell>
          <cell r="L189" t="str">
            <v>5A</v>
          </cell>
          <cell r="M189">
            <v>33.97</v>
          </cell>
          <cell r="N189">
            <v>35.67</v>
          </cell>
        </row>
        <row r="190">
          <cell r="I190" t="str">
            <v>FCP-OC320</v>
          </cell>
          <cell r="J190" t="str">
            <v>F.01U.026.292</v>
          </cell>
          <cell r="K190" t="str">
            <v>FCP-OC 320 optical/ chemical conv. det. (820Ω)</v>
          </cell>
          <cell r="L190" t="str">
            <v>5A</v>
          </cell>
          <cell r="M190">
            <v>149.59</v>
          </cell>
          <cell r="N190">
            <v>157.07</v>
          </cell>
        </row>
        <row r="191">
          <cell r="I191" t="str">
            <v>FCP-OT320</v>
          </cell>
          <cell r="J191" t="str">
            <v>F.01U.026.295</v>
          </cell>
          <cell r="K191" t="str">
            <v>FCP-OT 320 optical/ heat conv. Detector (820Ω)</v>
          </cell>
          <cell r="L191" t="str">
            <v>5A</v>
          </cell>
          <cell r="M191">
            <v>58.52</v>
          </cell>
          <cell r="N191">
            <v>61.45</v>
          </cell>
        </row>
        <row r="192">
          <cell r="I192" t="str">
            <v>FCH-T320</v>
          </cell>
          <cell r="J192" t="str">
            <v>F.01U.026.291</v>
          </cell>
          <cell r="K192" t="str">
            <v>FCH-T 320 conv. RoR heat detector (820Ω)</v>
          </cell>
          <cell r="L192" t="str">
            <v>5A</v>
          </cell>
          <cell r="M192">
            <v>25.97</v>
          </cell>
          <cell r="N192">
            <v>27.27</v>
          </cell>
        </row>
        <row r="193">
          <cell r="I193" t="str">
            <v>FCH-T320-FSA</v>
          </cell>
          <cell r="J193" t="str">
            <v>F.01U.026.294</v>
          </cell>
          <cell r="K193" t="str">
            <v>FCH-T 320-FSA Heat, RoR conv. Detector (820Ω)</v>
          </cell>
          <cell r="L193" t="str">
            <v>5A</v>
          </cell>
          <cell r="M193">
            <v>50.85</v>
          </cell>
          <cell r="N193">
            <v>53.39</v>
          </cell>
        </row>
        <row r="194">
          <cell r="I194" t="str">
            <v>FCP-O320-R470</v>
          </cell>
          <cell r="J194" t="str">
            <v>F.01U.029.857</v>
          </cell>
          <cell r="K194" t="str">
            <v>FCP-O 320-R470 optical smoke detector (470Ω)</v>
          </cell>
          <cell r="L194" t="str">
            <v>5A</v>
          </cell>
          <cell r="M194">
            <v>33.97</v>
          </cell>
          <cell r="N194">
            <v>35.67</v>
          </cell>
        </row>
        <row r="195">
          <cell r="I195" t="str">
            <v>FCP-OC320-R470</v>
          </cell>
          <cell r="J195" t="str">
            <v>F.01U.029.867</v>
          </cell>
          <cell r="K195" t="str">
            <v>FCP-OC 320-R470 Combined opt/gas det. (470Ω)</v>
          </cell>
          <cell r="L195" t="str">
            <v>5A</v>
          </cell>
          <cell r="M195">
            <v>149.59</v>
          </cell>
          <cell r="N195">
            <v>157.07</v>
          </cell>
        </row>
        <row r="196">
          <cell r="I196" t="str">
            <v>FCP-OT320-R470</v>
          </cell>
          <cell r="J196" t="str">
            <v>F.01U.029.862</v>
          </cell>
          <cell r="K196" t="str">
            <v>FCP-OT 320-R470 optical/heat detector (470Ω)</v>
          </cell>
          <cell r="L196" t="str">
            <v>5A</v>
          </cell>
          <cell r="M196">
            <v>58.52</v>
          </cell>
          <cell r="N196">
            <v>61.45</v>
          </cell>
        </row>
        <row r="197">
          <cell r="I197" t="str">
            <v>FCH-T320-R470</v>
          </cell>
          <cell r="J197" t="str">
            <v>F.01U.029.861</v>
          </cell>
          <cell r="K197" t="str">
            <v>FCH-T 320-R470 heat detector (470Ω)</v>
          </cell>
          <cell r="L197" t="str">
            <v>5A</v>
          </cell>
          <cell r="M197">
            <v>25.97</v>
          </cell>
          <cell r="N197">
            <v>27.27</v>
          </cell>
        </row>
        <row r="198">
          <cell r="I198" t="str">
            <v>FLM-320-EOL2W</v>
          </cell>
          <cell r="J198" t="str">
            <v>F.01U.083.619</v>
          </cell>
          <cell r="K198" t="str">
            <v>FLM-320-EOL2W Conv EOL Module 2-Wire</v>
          </cell>
          <cell r="L198" t="str">
            <v>5A</v>
          </cell>
          <cell r="M198">
            <v>28.41</v>
          </cell>
          <cell r="N198">
            <v>29.83</v>
          </cell>
        </row>
        <row r="199">
          <cell r="I199" t="str">
            <v>FLM-320-EOL4W-S</v>
          </cell>
          <cell r="J199" t="str">
            <v>F.01U.083.620</v>
          </cell>
          <cell r="K199" t="str">
            <v>FLM-320-EOL4W-S Conv EOL Module 4-Wire</v>
          </cell>
          <cell r="L199" t="str">
            <v>5A</v>
          </cell>
          <cell r="M199">
            <v>124.98</v>
          </cell>
          <cell r="N199">
            <v>131.22999999999999</v>
          </cell>
        </row>
        <row r="200">
          <cell r="I200"/>
          <cell r="J200" t="str">
            <v/>
          </cell>
          <cell r="K200"/>
          <cell r="L200"/>
          <cell r="M200"/>
          <cell r="N200"/>
        </row>
        <row r="201">
          <cell r="I201" t="str">
            <v>FCA-500-EU</v>
          </cell>
          <cell r="J201" t="str">
            <v>F.01U.510.647</v>
          </cell>
          <cell r="K201" t="str">
            <v>FCA-500-EU base conventional for EU</v>
          </cell>
          <cell r="L201" t="str">
            <v>5A</v>
          </cell>
          <cell r="M201">
            <v>52.66</v>
          </cell>
          <cell r="N201">
            <v>55.29</v>
          </cell>
        </row>
        <row r="202">
          <cell r="I202" t="str">
            <v>FCA-500-E-EU</v>
          </cell>
          <cell r="J202" t="str">
            <v>F.01U.510.648</v>
          </cell>
          <cell r="K202" t="str">
            <v>FCA-500-E-EU base conv-EOL for EU</v>
          </cell>
          <cell r="L202" t="str">
            <v>5A</v>
          </cell>
          <cell r="M202">
            <v>64.36</v>
          </cell>
          <cell r="N202">
            <v>67.58</v>
          </cell>
        </row>
        <row r="203">
          <cell r="I203" t="str">
            <v>FCP-O 500</v>
          </cell>
          <cell r="J203" t="str">
            <v>F.01U.510.649</v>
          </cell>
          <cell r="K203" t="str">
            <v>FCP-O 500 conv opt smoke detector EU wh</v>
          </cell>
          <cell r="L203" t="str">
            <v>5A</v>
          </cell>
          <cell r="M203">
            <v>263.32</v>
          </cell>
          <cell r="N203">
            <v>276.49</v>
          </cell>
        </row>
        <row r="204">
          <cell r="I204" t="str">
            <v>FCP-OC 500</v>
          </cell>
          <cell r="J204" t="str">
            <v>F.01U.510.653</v>
          </cell>
          <cell r="K204" t="str">
            <v>FCP-OC 500 Multisens detect conv EU wh</v>
          </cell>
          <cell r="L204" t="str">
            <v>5A</v>
          </cell>
          <cell r="M204">
            <v>380.35</v>
          </cell>
          <cell r="N204">
            <v>399.37</v>
          </cell>
        </row>
        <row r="205">
          <cell r="I205" t="str">
            <v>FCP-O 500-P</v>
          </cell>
          <cell r="J205" t="str">
            <v>F.01U.510.654</v>
          </cell>
          <cell r="K205" t="str">
            <v>FCP-O 500-P conv opt smoke det EU tr</v>
          </cell>
          <cell r="L205" t="str">
            <v>5A</v>
          </cell>
          <cell r="M205">
            <v>275.02999999999997</v>
          </cell>
          <cell r="N205">
            <v>288.77999999999997</v>
          </cell>
        </row>
        <row r="206">
          <cell r="I206" t="str">
            <v>FCP-OC 500-P</v>
          </cell>
          <cell r="J206" t="str">
            <v>F.01U.510.656</v>
          </cell>
          <cell r="K206" t="str">
            <v>FCP-OC 500-P conv multisen detect EU tr</v>
          </cell>
          <cell r="L206" t="str">
            <v>5A</v>
          </cell>
          <cell r="M206">
            <v>392.06</v>
          </cell>
          <cell r="N206">
            <v>411.66</v>
          </cell>
        </row>
        <row r="207">
          <cell r="I207"/>
          <cell r="J207" t="str">
            <v/>
          </cell>
          <cell r="K207"/>
          <cell r="L207"/>
          <cell r="M207"/>
          <cell r="N207"/>
        </row>
        <row r="208">
          <cell r="I208" t="str">
            <v>016519</v>
          </cell>
          <cell r="J208" t="str">
            <v>F.01U.279.764</v>
          </cell>
          <cell r="K208" t="str">
            <v>Flameproof (Exd) IR3 Flame Detector</v>
          </cell>
          <cell r="L208" t="str">
            <v>5A</v>
          </cell>
          <cell r="M208">
            <v>4581.18</v>
          </cell>
          <cell r="N208">
            <v>4810.24</v>
          </cell>
        </row>
        <row r="209">
          <cell r="I209" t="str">
            <v>OOH740-A9-EX</v>
          </cell>
          <cell r="J209" t="str">
            <v>F.01U.332.582</v>
          </cell>
          <cell r="K209" t="str">
            <v>Dual-optical detector, explosive area</v>
          </cell>
          <cell r="L209" t="str">
            <v>5A</v>
          </cell>
          <cell r="M209">
            <v>472.77000000000004</v>
          </cell>
          <cell r="N209">
            <v>496.41</v>
          </cell>
        </row>
        <row r="210">
          <cell r="I210" t="str">
            <v>FDB201</v>
          </cell>
          <cell r="J210" t="str">
            <v>F.01U.332.583</v>
          </cell>
          <cell r="K210" t="str">
            <v>Base for Dual-Optical Detector for Ex Area</v>
          </cell>
          <cell r="L210" t="str">
            <v>5A</v>
          </cell>
          <cell r="M210">
            <v>28.366199999999999</v>
          </cell>
          <cell r="N210">
            <v>29.78</v>
          </cell>
        </row>
        <row r="211">
          <cell r="I211" t="str">
            <v>FDB291</v>
          </cell>
          <cell r="J211" t="str">
            <v>F.01U.335.165</v>
          </cell>
          <cell r="K211" t="str">
            <v>Base attachment</v>
          </cell>
          <cell r="L211" t="str">
            <v>5A</v>
          </cell>
          <cell r="M211">
            <v>21.012</v>
          </cell>
          <cell r="N211">
            <v>22.06</v>
          </cell>
        </row>
        <row r="212">
          <cell r="I212" t="str">
            <v>FDB295</v>
          </cell>
          <cell r="J212" t="str">
            <v>F.01U.335.589</v>
          </cell>
          <cell r="K212" t="str">
            <v>Base attachment wet</v>
          </cell>
          <cell r="L212" t="str">
            <v>5A</v>
          </cell>
          <cell r="M212">
            <v>80.896200000000007</v>
          </cell>
          <cell r="N212">
            <v>84.94</v>
          </cell>
        </row>
        <row r="213">
          <cell r="I213" t="str">
            <v>FDB295M</v>
          </cell>
          <cell r="J213" t="str">
            <v>F.01U.335.595</v>
          </cell>
          <cell r="K213" t="str">
            <v>Metal cable gland</v>
          </cell>
          <cell r="L213" t="str">
            <v>5A</v>
          </cell>
          <cell r="M213">
            <v>46.226400000000005</v>
          </cell>
          <cell r="N213">
            <v>48.54</v>
          </cell>
        </row>
        <row r="214">
          <cell r="I214" t="str">
            <v>FDUD291</v>
          </cell>
          <cell r="J214" t="str">
            <v>F.01U.335.593</v>
          </cell>
          <cell r="K214" t="str">
            <v>Detector exchanger</v>
          </cell>
          <cell r="L214" t="str">
            <v>5A</v>
          </cell>
          <cell r="M214">
            <v>1807.0320000000002</v>
          </cell>
          <cell r="N214">
            <v>1897.38</v>
          </cell>
        </row>
        <row r="215">
          <cell r="I215" t="str">
            <v>FDBZ291</v>
          </cell>
          <cell r="J215" t="str">
            <v>F.01U.335.590</v>
          </cell>
          <cell r="K215" t="str">
            <v>Designation plate</v>
          </cell>
          <cell r="L215" t="str">
            <v>5A</v>
          </cell>
          <cell r="M215">
            <v>2.1012</v>
          </cell>
          <cell r="N215">
            <v>2.21</v>
          </cell>
        </row>
        <row r="216">
          <cell r="I216" t="str">
            <v>FDBZ293</v>
          </cell>
          <cell r="J216" t="str">
            <v>F.01U.335.591</v>
          </cell>
          <cell r="K216" t="str">
            <v>Detector locking device</v>
          </cell>
          <cell r="L216" t="str">
            <v>5A</v>
          </cell>
          <cell r="M216">
            <v>0.82400000000000007</v>
          </cell>
          <cell r="N216">
            <v>0.87</v>
          </cell>
        </row>
        <row r="217">
          <cell r="I217" t="str">
            <v>FDBZ295</v>
          </cell>
          <cell r="J217" t="str">
            <v>F.01U.335.592</v>
          </cell>
          <cell r="K217" t="str">
            <v>Sealing element</v>
          </cell>
          <cell r="L217" t="str">
            <v>5A</v>
          </cell>
          <cell r="M217">
            <v>16.8096</v>
          </cell>
          <cell r="N217">
            <v>17.649999999999999</v>
          </cell>
        </row>
        <row r="218">
          <cell r="I218" t="str">
            <v>FDZ291</v>
          </cell>
          <cell r="J218" t="str">
            <v>F.01U.335.594</v>
          </cell>
          <cell r="K218" t="str">
            <v>Detector dust cap</v>
          </cell>
          <cell r="L218" t="str">
            <v>5A</v>
          </cell>
          <cell r="M218">
            <v>3.1518000000000002</v>
          </cell>
          <cell r="N218">
            <v>3.31</v>
          </cell>
        </row>
        <row r="219">
          <cell r="I219" t="str">
            <v>DO1101A-Ex</v>
          </cell>
          <cell r="J219" t="str">
            <v>4.998.112.080</v>
          </cell>
          <cell r="K219" t="str">
            <v>DO1101A-Ex, optical smoke detector for explosive areas</v>
          </cell>
          <cell r="L219" t="str">
            <v>5A</v>
          </cell>
          <cell r="M219">
            <v>461.59449999999998</v>
          </cell>
          <cell r="N219">
            <v>484.67</v>
          </cell>
        </row>
        <row r="220">
          <cell r="I220" t="str">
            <v>DO1101A-Ex-base</v>
          </cell>
          <cell r="J220" t="str">
            <v>4.998.112.086</v>
          </cell>
          <cell r="K220" t="str">
            <v>Base for DO1101A-Ex</v>
          </cell>
          <cell r="L220" t="str">
            <v>5A</v>
          </cell>
          <cell r="M220">
            <v>62.057500000000005</v>
          </cell>
          <cell r="N220">
            <v>65.16</v>
          </cell>
        </row>
        <row r="221">
          <cell r="I221" t="str">
            <v>DBZ1191</v>
          </cell>
          <cell r="J221" t="str">
            <v>4.998.141.389</v>
          </cell>
          <cell r="K221" t="str">
            <v>DBZ1191 Base surface-mount</v>
          </cell>
          <cell r="L221" t="str">
            <v>5A</v>
          </cell>
          <cell r="M221">
            <v>14.2037</v>
          </cell>
          <cell r="N221">
            <v>14.91</v>
          </cell>
        </row>
        <row r="222">
          <cell r="I222" t="str">
            <v>DBZ1191+BOX</v>
          </cell>
          <cell r="J222" t="str">
            <v>4.998.141.392</v>
          </cell>
          <cell r="K222" t="str">
            <v>DBZ1192 Add base with housing, surface-m</v>
          </cell>
          <cell r="L222" t="str">
            <v>5A</v>
          </cell>
          <cell r="M222">
            <v>69.597099999999998</v>
          </cell>
          <cell r="N222">
            <v>73.08</v>
          </cell>
        </row>
        <row r="223">
          <cell r="I223" t="str">
            <v>SB3</v>
          </cell>
          <cell r="J223" t="str">
            <v>4.998.112.085</v>
          </cell>
          <cell r="K223" t="str">
            <v>SB3, Safety barrier (including input/output module DCA1192)</v>
          </cell>
          <cell r="L223" t="str">
            <v>5A</v>
          </cell>
          <cell r="M223">
            <v>777.44399999999996</v>
          </cell>
          <cell r="N223">
            <v>816.32</v>
          </cell>
        </row>
        <row r="224">
          <cell r="I224" t="str">
            <v>DOW1171-ident</v>
          </cell>
          <cell r="J224">
            <v>4998115785</v>
          </cell>
          <cell r="K224" t="str">
            <v>DBZ1193A,  DOW1171 Det identifier</v>
          </cell>
          <cell r="L224" t="str">
            <v>5A</v>
          </cell>
          <cell r="M224">
            <v>1.6</v>
          </cell>
          <cell r="N224">
            <v>1.68</v>
          </cell>
        </row>
        <row r="225">
          <cell r="I225"/>
          <cell r="J225" t="str">
            <v/>
          </cell>
          <cell r="K225"/>
          <cell r="L225"/>
          <cell r="M225"/>
          <cell r="N225"/>
        </row>
        <row r="226">
          <cell r="I226" t="str">
            <v>FCS-8000-VFD-B</v>
          </cell>
          <cell r="J226" t="str">
            <v>F.01U.317.536</v>
          </cell>
          <cell r="K226" t="str">
            <v>AVIOTEC IP starlight 8000</v>
          </cell>
          <cell r="L226" t="str">
            <v>5A</v>
          </cell>
          <cell r="M226">
            <v>6430</v>
          </cell>
          <cell r="N226">
            <v>6751.5</v>
          </cell>
        </row>
        <row r="227">
          <cell r="I227"/>
          <cell r="J227" t="str">
            <v/>
          </cell>
          <cell r="K227"/>
          <cell r="L227"/>
          <cell r="M227"/>
          <cell r="N227"/>
        </row>
        <row r="228">
          <cell r="I228" t="str">
            <v>FWI-270</v>
          </cell>
          <cell r="J228" t="str">
            <v>F.01U.349.134</v>
          </cell>
          <cell r="K228" t="str">
            <v>Radio gateway</v>
          </cell>
          <cell r="L228" t="str">
            <v>5A</v>
          </cell>
          <cell r="M228">
            <v>880</v>
          </cell>
          <cell r="N228">
            <v>924</v>
          </cell>
        </row>
        <row r="229">
          <cell r="I229" t="str">
            <v>FDOOT271-O</v>
          </cell>
          <cell r="J229" t="str">
            <v>F.01U.349.135</v>
          </cell>
          <cell r="K229" t="str">
            <v>Radio fire detector</v>
          </cell>
          <cell r="L229" t="str">
            <v>5A</v>
          </cell>
          <cell r="M229">
            <v>530</v>
          </cell>
          <cell r="N229">
            <v>556.5</v>
          </cell>
        </row>
        <row r="230">
          <cell r="I230" t="str">
            <v>FDB271</v>
          </cell>
          <cell r="J230" t="str">
            <v>F.01U.349.136</v>
          </cell>
          <cell r="K230" t="str">
            <v>Base radio fire detector</v>
          </cell>
          <cell r="L230" t="str">
            <v>5A</v>
          </cell>
          <cell r="M230">
            <v>10</v>
          </cell>
          <cell r="N230">
            <v>10.5</v>
          </cell>
        </row>
        <row r="231">
          <cell r="I231" t="str">
            <v>FDMH273-R</v>
          </cell>
          <cell r="J231" t="str">
            <v>F.01U.349.137</v>
          </cell>
          <cell r="K231" t="str">
            <v>Radio manual call point housing</v>
          </cell>
          <cell r="L231" t="str">
            <v>5A</v>
          </cell>
          <cell r="M231">
            <v>115</v>
          </cell>
          <cell r="N231">
            <v>120.75</v>
          </cell>
        </row>
        <row r="232">
          <cell r="I232" t="str">
            <v>FDME273-O</v>
          </cell>
          <cell r="J232" t="str">
            <v>F.01U.349.249</v>
          </cell>
          <cell r="K232" t="str">
            <v>Radio manual call point switching unit</v>
          </cell>
          <cell r="L232" t="str">
            <v>5A</v>
          </cell>
          <cell r="M232">
            <v>665</v>
          </cell>
          <cell r="N232">
            <v>698.25</v>
          </cell>
        </row>
        <row r="233">
          <cell r="I233" t="str">
            <v>BAT3.6-10</v>
          </cell>
          <cell r="J233" t="str">
            <v>F.01U.349.248</v>
          </cell>
          <cell r="K233" t="str">
            <v>Li-SOCl2 battery pack 3.6V, 10 Ah</v>
          </cell>
          <cell r="L233" t="str">
            <v>5A</v>
          </cell>
          <cell r="M233">
            <v>68</v>
          </cell>
          <cell r="N233">
            <v>71.400000000000006</v>
          </cell>
        </row>
        <row r="234">
          <cell r="I234" t="str">
            <v>FDM275-O</v>
          </cell>
          <cell r="J234" t="str">
            <v>F.01U.349.251</v>
          </cell>
          <cell r="K234" t="str">
            <v>Radio manual call point</v>
          </cell>
          <cell r="L234" t="str">
            <v>5A</v>
          </cell>
          <cell r="M234">
            <v>687</v>
          </cell>
          <cell r="N234">
            <v>721.35</v>
          </cell>
        </row>
        <row r="235">
          <cell r="I235" t="str">
            <v>DMZ1196-AC</v>
          </cell>
          <cell r="J235" t="str">
            <v>F.01U.349.250</v>
          </cell>
          <cell r="K235" t="str">
            <v>Spare glass FDM273-O</v>
          </cell>
          <cell r="L235" t="str">
            <v>5A</v>
          </cell>
          <cell r="M235">
            <v>9.3000000000000007</v>
          </cell>
          <cell r="N235">
            <v>9.77</v>
          </cell>
        </row>
        <row r="236">
          <cell r="I236" t="str">
            <v>FDMG295</v>
          </cell>
          <cell r="J236" t="str">
            <v>F.01U.349.252</v>
          </cell>
          <cell r="K236" t="str">
            <v>Spare glass FDM275-O</v>
          </cell>
          <cell r="L236" t="str">
            <v>5A</v>
          </cell>
          <cell r="M236">
            <v>11.2</v>
          </cell>
          <cell r="N236">
            <v>11.76</v>
          </cell>
        </row>
        <row r="237">
          <cell r="I237" t="str">
            <v>FDMP295</v>
          </cell>
          <cell r="J237" t="str">
            <v>F.01U.349.253</v>
          </cell>
          <cell r="K237" t="str">
            <v>Spare plastic FDM275-O</v>
          </cell>
          <cell r="L237" t="str">
            <v>5A</v>
          </cell>
          <cell r="M237">
            <v>16.8</v>
          </cell>
          <cell r="N237">
            <v>17.64</v>
          </cell>
        </row>
        <row r="238">
          <cell r="I238" t="str">
            <v>FDUZ227</v>
          </cell>
          <cell r="J238" t="str">
            <v>F.01U.349.254</v>
          </cell>
          <cell r="K238" t="str">
            <v>MCL USB ADAPTER</v>
          </cell>
          <cell r="L238" t="str">
            <v>5A</v>
          </cell>
          <cell r="M238">
            <v>1100</v>
          </cell>
          <cell r="N238">
            <v>1155</v>
          </cell>
        </row>
        <row r="239">
          <cell r="I239"/>
          <cell r="J239" t="str">
            <v/>
          </cell>
          <cell r="K239"/>
          <cell r="L239"/>
          <cell r="M239"/>
          <cell r="N239"/>
        </row>
        <row r="240">
          <cell r="I240"/>
          <cell r="J240" t="str">
            <v/>
          </cell>
          <cell r="K240"/>
          <cell r="L240"/>
          <cell r="M240"/>
          <cell r="N240"/>
        </row>
        <row r="241">
          <cell r="I241" t="str">
            <v>FAS-420-TM</v>
          </cell>
          <cell r="J241" t="str">
            <v>F.01U.078.495</v>
          </cell>
          <cell r="K241" t="str">
            <v>Smoke System</v>
          </cell>
          <cell r="L241" t="str">
            <v>5A</v>
          </cell>
          <cell r="M241">
            <v>1470.4692000000002</v>
          </cell>
          <cell r="N241">
            <v>1543.99</v>
          </cell>
        </row>
        <row r="242">
          <cell r="I242" t="str">
            <v>FAS-420-TM-R</v>
          </cell>
          <cell r="J242" t="str">
            <v>F.01U.078.496</v>
          </cell>
          <cell r="K242" t="str">
            <v>FAS-420-TM-R aspirating smoke detector</v>
          </cell>
          <cell r="L242" t="str">
            <v>5A</v>
          </cell>
          <cell r="M242">
            <v>1890.7607</v>
          </cell>
          <cell r="N242">
            <v>1985.3</v>
          </cell>
        </row>
        <row r="243">
          <cell r="I243" t="str">
            <v>FAS-420-TM-RVB</v>
          </cell>
          <cell r="J243" t="str">
            <v>F.01U.078.497</v>
          </cell>
          <cell r="K243" t="str">
            <v>FAS-420-TM-RVB aspirating smoke detector</v>
          </cell>
          <cell r="L243" t="str">
            <v>5A</v>
          </cell>
          <cell r="M243">
            <v>2311.0625</v>
          </cell>
          <cell r="N243">
            <v>2426.62</v>
          </cell>
        </row>
        <row r="244">
          <cell r="I244" t="str">
            <v>FAS-420-TM-HB</v>
          </cell>
          <cell r="J244" t="str">
            <v>F.01U.078.494</v>
          </cell>
          <cell r="K244" t="str">
            <v>FAS-420-TM series housing base</v>
          </cell>
          <cell r="L244" t="str">
            <v>5A</v>
          </cell>
          <cell r="M244">
            <v>167.6737</v>
          </cell>
          <cell r="N244">
            <v>176.06</v>
          </cell>
        </row>
        <row r="245">
          <cell r="I245" t="str">
            <v>FAS-420-TT1</v>
          </cell>
          <cell r="J245" t="str">
            <v>F.01U.029.252</v>
          </cell>
          <cell r="K245" t="str">
            <v>Titanus Top Sens TT1, LSNi</v>
          </cell>
          <cell r="L245" t="str">
            <v>5A</v>
          </cell>
          <cell r="M245">
            <v>4175.62</v>
          </cell>
          <cell r="N245">
            <v>4384.3999999999996</v>
          </cell>
        </row>
        <row r="246">
          <cell r="I246" t="str">
            <v>FAS-420-TT2</v>
          </cell>
          <cell r="J246" t="str">
            <v>F.01U.029.253</v>
          </cell>
          <cell r="K246" t="str">
            <v>Titanus Top Sens TT2, LSNi</v>
          </cell>
          <cell r="L246" t="str">
            <v>5A</v>
          </cell>
          <cell r="M246">
            <v>4175.62</v>
          </cell>
          <cell r="N246">
            <v>4384.3999999999996</v>
          </cell>
        </row>
        <row r="247">
          <cell r="I247" t="str">
            <v>FAS-420-TP1</v>
          </cell>
          <cell r="J247" t="str">
            <v>F.01U.029.255</v>
          </cell>
          <cell r="K247" t="str">
            <v>Titanus PRO SENS TP-1, LSNi</v>
          </cell>
          <cell r="L247" t="str">
            <v>5A</v>
          </cell>
          <cell r="M247">
            <v>1881.8717999999999</v>
          </cell>
          <cell r="N247">
            <v>1975.97</v>
          </cell>
        </row>
        <row r="248">
          <cell r="I248" t="str">
            <v>FAS-420-TP2</v>
          </cell>
          <cell r="J248" t="str">
            <v>F.01U.029.256</v>
          </cell>
          <cell r="K248" t="str">
            <v>Titanus PRO SENS TP-2, LSNi</v>
          </cell>
          <cell r="L248" t="str">
            <v>5A</v>
          </cell>
          <cell r="M248">
            <v>1881.8717999999999</v>
          </cell>
          <cell r="N248">
            <v>1975.97</v>
          </cell>
        </row>
        <row r="249">
          <cell r="I249" t="str">
            <v>FAS-420-TP1-SL</v>
          </cell>
          <cell r="J249" t="str">
            <v>F.01U.083.877</v>
          </cell>
          <cell r="K249" t="str">
            <v>Titanus Pro Sens Basic TP1 Silent</v>
          </cell>
          <cell r="L249" t="str">
            <v>5A</v>
          </cell>
          <cell r="M249">
            <v>2002.1860999999999</v>
          </cell>
          <cell r="N249">
            <v>2102.3000000000002</v>
          </cell>
        </row>
        <row r="250">
          <cell r="I250" t="str">
            <v>FAS-420-TP2-SL</v>
          </cell>
          <cell r="J250" t="str">
            <v>F.01U.083.876</v>
          </cell>
          <cell r="K250" t="str">
            <v>Titanus Pro Sens Basic TP2 Silent</v>
          </cell>
          <cell r="L250" t="str">
            <v>5A</v>
          </cell>
          <cell r="M250">
            <v>2002.1860999999999</v>
          </cell>
          <cell r="N250">
            <v>2102.3000000000002</v>
          </cell>
        </row>
        <row r="251">
          <cell r="I251" t="str">
            <v>FAS-420-TT1-SL</v>
          </cell>
          <cell r="J251" t="str">
            <v>F.01U.083.875</v>
          </cell>
          <cell r="K251" t="str">
            <v>Titanus Top Sens Basic TT1 Silent</v>
          </cell>
          <cell r="L251" t="str">
            <v>5A</v>
          </cell>
          <cell r="M251">
            <v>4589.0208000000002</v>
          </cell>
          <cell r="N251">
            <v>4818.47</v>
          </cell>
        </row>
        <row r="252">
          <cell r="I252" t="str">
            <v>FAS-420-TT2-SL</v>
          </cell>
          <cell r="J252" t="str">
            <v>F.01U.083.874</v>
          </cell>
          <cell r="K252" t="str">
            <v>Titanus Top Sens Basic TT2 Silent</v>
          </cell>
          <cell r="L252" t="str">
            <v>5A</v>
          </cell>
          <cell r="M252">
            <v>4589.0208000000002</v>
          </cell>
          <cell r="N252">
            <v>4818.47</v>
          </cell>
        </row>
        <row r="253">
          <cell r="I253" t="str">
            <v>FAS-ASD-SL</v>
          </cell>
          <cell r="J253" t="str">
            <v>F.01U.090.252</v>
          </cell>
          <cell r="K253" t="str">
            <v>Sound Suppressor for Aspirating</v>
          </cell>
          <cell r="L253" t="str">
            <v>5A</v>
          </cell>
          <cell r="M253">
            <v>209.7801</v>
          </cell>
          <cell r="N253">
            <v>220.27</v>
          </cell>
        </row>
        <row r="254">
          <cell r="I254" t="str">
            <v>DM-TP-50(80)</v>
          </cell>
          <cell r="J254" t="str">
            <v>4.998.143.394</v>
          </cell>
          <cell r="K254" t="str">
            <v>Detector module DM-TP-50(80)-LB/a INCOMPATIBLE WITH FAS-420 TP/TT</v>
          </cell>
          <cell r="L254" t="str">
            <v>5A</v>
          </cell>
          <cell r="M254">
            <v>521.95249999999999</v>
          </cell>
          <cell r="N254">
            <v>548.04999999999995</v>
          </cell>
        </row>
        <row r="255">
          <cell r="I255" t="str">
            <v>DM-TP-10(25)</v>
          </cell>
          <cell r="J255" t="str">
            <v>4.998.143.395</v>
          </cell>
          <cell r="K255" t="str">
            <v>Detector module DM-TP-10(25)-LB/a INCOMPATIBLE WITH FAS-420 TP/TT</v>
          </cell>
          <cell r="L255" t="str">
            <v>5A</v>
          </cell>
          <cell r="M255">
            <v>852.17050000000006</v>
          </cell>
          <cell r="N255">
            <v>894.78</v>
          </cell>
        </row>
        <row r="256">
          <cell r="I256" t="str">
            <v>DM-TP-01(05)</v>
          </cell>
          <cell r="J256" t="str">
            <v>4.998.143.396</v>
          </cell>
          <cell r="K256" t="str">
            <v>Detector module DM-TP-01(05)-LB/a INCOMPATIBLE WITH FAS-420 TP/TT</v>
          </cell>
          <cell r="L256" t="str">
            <v>5A</v>
          </cell>
          <cell r="M256">
            <v>2286.6515000000004</v>
          </cell>
          <cell r="N256">
            <v>2400.98</v>
          </cell>
        </row>
        <row r="257">
          <cell r="I257" t="str">
            <v>DM-TT-50(80)</v>
          </cell>
          <cell r="J257" t="str">
            <v>4.998.143.400</v>
          </cell>
          <cell r="K257" t="str">
            <v>Detector module DM-TT-50(80)-LB/a</v>
          </cell>
          <cell r="L257" t="str">
            <v>5A</v>
          </cell>
          <cell r="M257">
            <v>525.50599999999997</v>
          </cell>
          <cell r="N257">
            <v>551.78</v>
          </cell>
        </row>
        <row r="258">
          <cell r="I258" t="str">
            <v>DM-TT-10(25)</v>
          </cell>
          <cell r="J258">
            <v>4998143401</v>
          </cell>
          <cell r="K258" t="str">
            <v>Detector module DM-TT-10(25)-LB/a</v>
          </cell>
          <cell r="L258" t="str">
            <v>5A</v>
          </cell>
          <cell r="M258">
            <v>852.17050000000006</v>
          </cell>
          <cell r="N258">
            <v>894.78</v>
          </cell>
        </row>
        <row r="259">
          <cell r="I259" t="str">
            <v>DM-TT-01(05)</v>
          </cell>
          <cell r="J259" t="str">
            <v>4.998.143.402</v>
          </cell>
          <cell r="K259" t="str">
            <v>Detector module DM-TT-01(05)-LB/a</v>
          </cell>
          <cell r="L259" t="str">
            <v>5A</v>
          </cell>
          <cell r="M259">
            <v>2290.21</v>
          </cell>
          <cell r="N259">
            <v>2404.7199999999998</v>
          </cell>
        </row>
        <row r="260">
          <cell r="I260"/>
          <cell r="J260" t="str">
            <v/>
          </cell>
          <cell r="K260"/>
          <cell r="L260"/>
          <cell r="M260"/>
          <cell r="N260"/>
        </row>
        <row r="261">
          <cell r="I261" t="str">
            <v>FCS-320-TM</v>
          </cell>
          <cell r="J261" t="str">
            <v>F.01U.141.195</v>
          </cell>
          <cell r="K261" t="str">
            <v>FCS-320-TM Conventional ASD</v>
          </cell>
          <cell r="L261" t="str">
            <v>5A</v>
          </cell>
          <cell r="M261">
            <v>1329.2767999999999</v>
          </cell>
          <cell r="N261">
            <v>1395.74</v>
          </cell>
        </row>
        <row r="262">
          <cell r="I262" t="str">
            <v>FCS-320-TM-R</v>
          </cell>
          <cell r="J262" t="str">
            <v>F.01U.141.196</v>
          </cell>
          <cell r="K262" t="str">
            <v>FCS-320-TM-R Conventional ASD</v>
          </cell>
          <cell r="L262" t="str">
            <v>5A</v>
          </cell>
          <cell r="M262">
            <v>1749.5682999999999</v>
          </cell>
          <cell r="N262">
            <v>1837.05</v>
          </cell>
        </row>
        <row r="263">
          <cell r="I263" t="str">
            <v>FCS-320-TP1</v>
          </cell>
          <cell r="J263" t="str">
            <v>F.01U.141.197</v>
          </cell>
          <cell r="K263" t="str">
            <v>FCS-320-TP1 Conventional ASD</v>
          </cell>
          <cell r="L263" t="str">
            <v>5A</v>
          </cell>
          <cell r="M263">
            <v>1739.6391000000001</v>
          </cell>
          <cell r="N263">
            <v>1826.62</v>
          </cell>
        </row>
        <row r="264">
          <cell r="I264" t="str">
            <v>FCS-320-TP2</v>
          </cell>
          <cell r="J264" t="str">
            <v>F.01U.141.198</v>
          </cell>
          <cell r="K264" t="str">
            <v>FCS-320-TP2 Conventional ASD</v>
          </cell>
          <cell r="L264" t="str">
            <v>5A</v>
          </cell>
          <cell r="M264">
            <v>1739.6391000000001</v>
          </cell>
          <cell r="N264">
            <v>1826.62</v>
          </cell>
        </row>
        <row r="265">
          <cell r="I265" t="str">
            <v>FCA-320-RESET</v>
          </cell>
          <cell r="J265" t="str">
            <v>F.01U.141.199</v>
          </cell>
          <cell r="K265" t="str">
            <v>Reset Board for FCS-320 series</v>
          </cell>
          <cell r="L265" t="str">
            <v>5A</v>
          </cell>
          <cell r="M265">
            <v>166.57159999999999</v>
          </cell>
          <cell r="N265">
            <v>174.9</v>
          </cell>
        </row>
        <row r="266">
          <cell r="I266" t="str">
            <v>FCA-320-RELAY</v>
          </cell>
          <cell r="J266" t="str">
            <v>F.01U.141.200</v>
          </cell>
          <cell r="K266" t="str">
            <v>Relay Module Type RU-1 for FCS-320-TM-R</v>
          </cell>
          <cell r="L266" t="str">
            <v>5A</v>
          </cell>
          <cell r="M266">
            <v>313.28480000000002</v>
          </cell>
          <cell r="N266">
            <v>328.95</v>
          </cell>
        </row>
        <row r="267">
          <cell r="I267" t="str">
            <v>FCS-320-IK</v>
          </cell>
          <cell r="J267" t="str">
            <v>F.01U.141.201</v>
          </cell>
          <cell r="K267" t="str">
            <v>Installation Kid for add. modules</v>
          </cell>
          <cell r="L267" t="str">
            <v>5A</v>
          </cell>
          <cell r="M267">
            <v>38.614700000000006</v>
          </cell>
          <cell r="N267">
            <v>40.549999999999997</v>
          </cell>
        </row>
        <row r="268">
          <cell r="I268"/>
          <cell r="J268" t="str">
            <v/>
          </cell>
          <cell r="K268"/>
          <cell r="L268"/>
          <cell r="M268"/>
          <cell r="N268"/>
        </row>
        <row r="269">
          <cell r="I269" t="str">
            <v>TITANUS MT-1 mount</v>
          </cell>
          <cell r="J269" t="str">
            <v>4.998.143.410</v>
          </cell>
          <cell r="K269" t="str">
            <v>Fixing unit MT-1</v>
          </cell>
          <cell r="L269" t="str">
            <v>5A</v>
          </cell>
          <cell r="M269">
            <v>95.872399999999999</v>
          </cell>
          <cell r="N269">
            <v>100.67</v>
          </cell>
        </row>
        <row r="270">
          <cell r="I270" t="str">
            <v>TITANUS AF-BR</v>
          </cell>
          <cell r="J270" t="str">
            <v>4.998.143.413</v>
          </cell>
          <cell r="K270" t="str">
            <v>fixing foil</v>
          </cell>
          <cell r="L270" t="str">
            <v>5A</v>
          </cell>
          <cell r="M270">
            <v>1.7098</v>
          </cell>
          <cell r="N270">
            <v>1.8</v>
          </cell>
        </row>
        <row r="271">
          <cell r="I271" t="str">
            <v>TITANUS AF-2.0</v>
          </cell>
          <cell r="J271" t="str">
            <v>4.998.143.416</v>
          </cell>
          <cell r="K271" t="str">
            <v>reduction foil 2,0mm</v>
          </cell>
          <cell r="L271" t="str">
            <v>5A</v>
          </cell>
          <cell r="M271">
            <v>1.7098</v>
          </cell>
          <cell r="N271">
            <v>1.8</v>
          </cell>
        </row>
        <row r="272">
          <cell r="I272" t="str">
            <v>TITANUS AF-2.5</v>
          </cell>
          <cell r="J272" t="str">
            <v>4.998.143.417</v>
          </cell>
          <cell r="K272" t="str">
            <v>reduction foil 2,5mm</v>
          </cell>
          <cell r="L272" t="str">
            <v>5A</v>
          </cell>
          <cell r="M272">
            <v>1.7098</v>
          </cell>
          <cell r="N272">
            <v>1.8</v>
          </cell>
        </row>
        <row r="273">
          <cell r="I273" t="str">
            <v>TITANUS AF-3.0</v>
          </cell>
          <cell r="J273" t="str">
            <v>4.998.143.418</v>
          </cell>
          <cell r="K273" t="str">
            <v>reduction foil 3,0mm</v>
          </cell>
          <cell r="L273" t="str">
            <v>5A</v>
          </cell>
          <cell r="M273">
            <v>1.7098</v>
          </cell>
          <cell r="N273">
            <v>1.8</v>
          </cell>
        </row>
        <row r="274">
          <cell r="I274" t="str">
            <v>TITANUS AF-3.2</v>
          </cell>
          <cell r="J274" t="str">
            <v>4.998.143.419</v>
          </cell>
          <cell r="K274" t="str">
            <v>reduction foil 3,2mm</v>
          </cell>
          <cell r="L274" t="str">
            <v>5A</v>
          </cell>
          <cell r="M274">
            <v>1.7098</v>
          </cell>
          <cell r="N274">
            <v>1.8</v>
          </cell>
        </row>
        <row r="275">
          <cell r="I275" t="str">
            <v>TITANUS AF-3.4</v>
          </cell>
          <cell r="J275" t="str">
            <v>4.998.143.420</v>
          </cell>
          <cell r="K275" t="str">
            <v>reduction foil 3,4mm</v>
          </cell>
          <cell r="L275" t="str">
            <v>5A</v>
          </cell>
          <cell r="M275">
            <v>1.7098</v>
          </cell>
          <cell r="N275">
            <v>1.8</v>
          </cell>
        </row>
        <row r="276">
          <cell r="I276" t="str">
            <v>TITANUS AF-3.6</v>
          </cell>
          <cell r="J276" t="str">
            <v>4.998.143.422</v>
          </cell>
          <cell r="K276" t="str">
            <v>reduction foil 3,6mm</v>
          </cell>
          <cell r="L276" t="str">
            <v>5A</v>
          </cell>
          <cell r="M276">
            <v>1.7098</v>
          </cell>
          <cell r="N276">
            <v>1.8</v>
          </cell>
        </row>
        <row r="277">
          <cell r="I277" t="str">
            <v>TITANUS AF-3.8</v>
          </cell>
          <cell r="J277" t="str">
            <v>4.998.143.423</v>
          </cell>
          <cell r="K277" t="str">
            <v>reduction foil 3,8mm</v>
          </cell>
          <cell r="L277" t="str">
            <v>5A</v>
          </cell>
          <cell r="M277">
            <v>1.7098</v>
          </cell>
          <cell r="N277">
            <v>1.8</v>
          </cell>
        </row>
        <row r="278">
          <cell r="I278" t="str">
            <v>TITANUS AF-4.0</v>
          </cell>
          <cell r="J278" t="str">
            <v>4.998.143.424</v>
          </cell>
          <cell r="K278" t="str">
            <v>reduction foil 4,0mm</v>
          </cell>
          <cell r="L278" t="str">
            <v>5A</v>
          </cell>
          <cell r="M278">
            <v>1.7098</v>
          </cell>
          <cell r="N278">
            <v>1.8</v>
          </cell>
        </row>
        <row r="279">
          <cell r="I279" t="str">
            <v>TITANUS AF-4.2</v>
          </cell>
          <cell r="J279" t="str">
            <v>4.998.143.425</v>
          </cell>
          <cell r="K279" t="str">
            <v>reduction foil 4,2mm</v>
          </cell>
          <cell r="L279" t="str">
            <v>5A</v>
          </cell>
          <cell r="M279">
            <v>1.7098</v>
          </cell>
          <cell r="N279">
            <v>1.8</v>
          </cell>
        </row>
        <row r="280">
          <cell r="I280" t="str">
            <v>TITANUS AF-4.4</v>
          </cell>
          <cell r="J280" t="str">
            <v>4.998.143.426</v>
          </cell>
          <cell r="K280" t="str">
            <v>reduction foil 4,4mm</v>
          </cell>
          <cell r="L280" t="str">
            <v>5A</v>
          </cell>
          <cell r="M280">
            <v>1.7098</v>
          </cell>
          <cell r="N280">
            <v>1.8</v>
          </cell>
        </row>
        <row r="281">
          <cell r="I281" t="str">
            <v>TITANUS AF-4.6</v>
          </cell>
          <cell r="J281" t="str">
            <v>4.998.143.427</v>
          </cell>
          <cell r="K281" t="str">
            <v>reduction foil 4,6mm</v>
          </cell>
          <cell r="L281" t="str">
            <v>5A</v>
          </cell>
          <cell r="M281">
            <v>1.7098</v>
          </cell>
          <cell r="N281">
            <v>1.8</v>
          </cell>
        </row>
        <row r="282">
          <cell r="I282" t="str">
            <v>TITANUS AF-5.0</v>
          </cell>
          <cell r="J282" t="str">
            <v>4.998.143.428</v>
          </cell>
          <cell r="K282" t="str">
            <v>reduction foil 5,0mm</v>
          </cell>
          <cell r="L282" t="str">
            <v>5A</v>
          </cell>
          <cell r="M282">
            <v>1.7098</v>
          </cell>
          <cell r="N282">
            <v>1.8</v>
          </cell>
        </row>
        <row r="283">
          <cell r="I283" t="str">
            <v>TITANUS AF-5.2</v>
          </cell>
          <cell r="J283" t="str">
            <v>4.998.143.429</v>
          </cell>
          <cell r="K283" t="str">
            <v>reduction foil 5,2mm</v>
          </cell>
          <cell r="L283" t="str">
            <v>5A</v>
          </cell>
          <cell r="M283">
            <v>1.7098</v>
          </cell>
          <cell r="N283">
            <v>1.8</v>
          </cell>
        </row>
        <row r="284">
          <cell r="I284" t="str">
            <v>TITANUS AF-5.6</v>
          </cell>
          <cell r="J284" t="str">
            <v>4.998.143.430</v>
          </cell>
          <cell r="K284" t="str">
            <v>reduction foil 5,6mm</v>
          </cell>
          <cell r="L284" t="str">
            <v>5A</v>
          </cell>
          <cell r="M284">
            <v>1.7098</v>
          </cell>
          <cell r="N284">
            <v>1.8</v>
          </cell>
        </row>
        <row r="285">
          <cell r="I285" t="str">
            <v>TITANUS AF-6.0</v>
          </cell>
          <cell r="J285" t="str">
            <v>4.998.143.431</v>
          </cell>
          <cell r="K285" t="str">
            <v>reduction foil 6,0mm</v>
          </cell>
          <cell r="L285" t="str">
            <v>5A</v>
          </cell>
          <cell r="M285">
            <v>1.7098</v>
          </cell>
          <cell r="N285">
            <v>1.8</v>
          </cell>
        </row>
        <row r="286">
          <cell r="I286" t="str">
            <v>TITANUS AF-6.8</v>
          </cell>
          <cell r="J286" t="str">
            <v>4.998.143.432</v>
          </cell>
          <cell r="K286" t="str">
            <v>reduction foil 6,8mm</v>
          </cell>
          <cell r="L286" t="str">
            <v>5A</v>
          </cell>
          <cell r="M286">
            <v>1.7098</v>
          </cell>
          <cell r="N286">
            <v>1.8</v>
          </cell>
        </row>
        <row r="287">
          <cell r="I287" t="str">
            <v>TITANUS AF-7.0</v>
          </cell>
          <cell r="J287" t="str">
            <v>4.998.143.433</v>
          </cell>
          <cell r="K287" t="str">
            <v>reduction foil 7,0mm</v>
          </cell>
          <cell r="L287" t="str">
            <v>5A</v>
          </cell>
          <cell r="M287">
            <v>1.7098</v>
          </cell>
          <cell r="N287">
            <v>1.8</v>
          </cell>
        </row>
        <row r="288">
          <cell r="I288" t="str">
            <v>RAS test-pipe</v>
          </cell>
          <cell r="J288" t="str">
            <v>4.998.148.848</v>
          </cell>
          <cell r="K288" t="str">
            <v>Test tube</v>
          </cell>
          <cell r="L288" t="str">
            <v>5A</v>
          </cell>
          <cell r="M288">
            <v>56.814799999999998</v>
          </cell>
          <cell r="N288">
            <v>59.66</v>
          </cell>
        </row>
        <row r="289">
          <cell r="I289" t="str">
            <v>RAS test adapter</v>
          </cell>
          <cell r="J289" t="str">
            <v>4.998.148.849</v>
          </cell>
          <cell r="K289" t="str">
            <v>Test adapter</v>
          </cell>
          <cell r="L289" t="str">
            <v>5A</v>
          </cell>
          <cell r="M289">
            <v>35.514399999999995</v>
          </cell>
          <cell r="N289">
            <v>37.29</v>
          </cell>
        </row>
        <row r="290">
          <cell r="I290" t="str">
            <v>FAS-ASD-DIAG</v>
          </cell>
          <cell r="J290" t="str">
            <v>F.01U.033.505</v>
          </cell>
          <cell r="K290" t="str">
            <v>Diagnostic cable incl. software DIAG 3</v>
          </cell>
          <cell r="L290" t="str">
            <v>5A</v>
          </cell>
          <cell r="M290">
            <v>763.36390000000006</v>
          </cell>
          <cell r="N290">
            <v>801.53</v>
          </cell>
        </row>
        <row r="291">
          <cell r="I291"/>
          <cell r="J291" t="str">
            <v/>
          </cell>
          <cell r="K291"/>
          <cell r="L291"/>
          <cell r="M291"/>
          <cell r="N291"/>
        </row>
        <row r="292">
          <cell r="I292" t="str">
            <v>FAS-ASD-AHC</v>
          </cell>
          <cell r="J292" t="str">
            <v>F.01U.029.727</v>
          </cell>
          <cell r="K292" t="str">
            <v>Aspiration hose for ceiling let through</v>
          </cell>
          <cell r="L292" t="str">
            <v>5A</v>
          </cell>
          <cell r="M292">
            <v>535.02320000000009</v>
          </cell>
          <cell r="N292">
            <v>561.77</v>
          </cell>
        </row>
        <row r="293">
          <cell r="I293" t="str">
            <v>FAS-ASD-CLT</v>
          </cell>
          <cell r="J293" t="str">
            <v>F.01U.029.725</v>
          </cell>
          <cell r="K293" t="str">
            <v>Ceiling let through</v>
          </cell>
          <cell r="L293" t="str">
            <v>5A</v>
          </cell>
          <cell r="M293">
            <v>18.200100000000003</v>
          </cell>
          <cell r="N293">
            <v>19.11</v>
          </cell>
        </row>
        <row r="294">
          <cell r="I294" t="str">
            <v>FAS-ASD-AR</v>
          </cell>
          <cell r="J294" t="str">
            <v>F.01U.029.724</v>
          </cell>
          <cell r="K294" t="str">
            <v>Aspiration Reduction</v>
          </cell>
          <cell r="L294" t="str">
            <v>5A</v>
          </cell>
          <cell r="M294">
            <v>6.6228999999999996</v>
          </cell>
          <cell r="N294">
            <v>6.95</v>
          </cell>
        </row>
        <row r="295">
          <cell r="I295" t="str">
            <v>FAS-ASD-F</v>
          </cell>
          <cell r="J295" t="str">
            <v>F.01U.029.722</v>
          </cell>
          <cell r="K295" t="str">
            <v>Flange</v>
          </cell>
          <cell r="L295" t="str">
            <v>5A</v>
          </cell>
          <cell r="M295">
            <v>46.885600000000004</v>
          </cell>
          <cell r="N295">
            <v>49.23</v>
          </cell>
        </row>
        <row r="296">
          <cell r="I296" t="str">
            <v>FAS-ASD-TRPG16</v>
          </cell>
          <cell r="J296" t="str">
            <v>F.01U.029.721</v>
          </cell>
          <cell r="K296" t="str">
            <v>Threaded ring, PG 16</v>
          </cell>
          <cell r="L296" t="str">
            <v>5A</v>
          </cell>
          <cell r="M296">
            <v>7.7250000000000005</v>
          </cell>
          <cell r="N296">
            <v>8.11</v>
          </cell>
        </row>
        <row r="297">
          <cell r="I297" t="str">
            <v>FAS-ASD-CSL</v>
          </cell>
          <cell r="J297" t="str">
            <v>F.01U.029.720</v>
          </cell>
          <cell r="K297" t="str">
            <v>Connection straight line</v>
          </cell>
          <cell r="L297" t="str">
            <v>5A</v>
          </cell>
          <cell r="M297">
            <v>6.6228999999999996</v>
          </cell>
          <cell r="N297">
            <v>6.95</v>
          </cell>
        </row>
        <row r="298">
          <cell r="I298" t="str">
            <v>FAS-ASD-PHF16</v>
          </cell>
          <cell r="J298" t="str">
            <v>F.01U.029.719</v>
          </cell>
          <cell r="K298" t="str">
            <v>Polywell hose flexible, PG 16</v>
          </cell>
          <cell r="L298" t="str">
            <v>5A</v>
          </cell>
          <cell r="M298">
            <v>413.6789</v>
          </cell>
          <cell r="N298">
            <v>434.36</v>
          </cell>
        </row>
        <row r="299">
          <cell r="I299" t="str">
            <v>FAS-ASD-3WT</v>
          </cell>
          <cell r="J299" t="str">
            <v>F.01U.029.718</v>
          </cell>
          <cell r="K299" t="str">
            <v>Three way tap</v>
          </cell>
          <cell r="L299" t="str">
            <v>5A</v>
          </cell>
          <cell r="M299">
            <v>193.05290000000002</v>
          </cell>
          <cell r="N299">
            <v>202.71</v>
          </cell>
        </row>
        <row r="300">
          <cell r="I300" t="str">
            <v>FAS-ASD-WS</v>
          </cell>
          <cell r="J300" t="str">
            <v>F.01U.029.717</v>
          </cell>
          <cell r="K300" t="str">
            <v>Water Separator</v>
          </cell>
          <cell r="L300" t="str">
            <v>5A</v>
          </cell>
          <cell r="M300">
            <v>496.4085</v>
          </cell>
          <cell r="N300">
            <v>521.23</v>
          </cell>
        </row>
        <row r="301">
          <cell r="I301" t="str">
            <v>FAS-ASD-DSB</v>
          </cell>
          <cell r="J301" t="str">
            <v>F.01U.029.716</v>
          </cell>
          <cell r="K301" t="str">
            <v>Detonation Safety barrier</v>
          </cell>
          <cell r="L301" t="str">
            <v>5A</v>
          </cell>
          <cell r="M301">
            <v>1985.634</v>
          </cell>
          <cell r="N301">
            <v>2084.92</v>
          </cell>
        </row>
        <row r="302">
          <cell r="I302" t="str">
            <v>FAS-ASD-RFL</v>
          </cell>
          <cell r="J302" t="str">
            <v>F.01U.029.715</v>
          </cell>
          <cell r="K302" t="str">
            <v>Replacement Filter Large</v>
          </cell>
          <cell r="L302" t="str">
            <v>5A</v>
          </cell>
          <cell r="M302">
            <v>39.716800000000006</v>
          </cell>
          <cell r="N302">
            <v>41.7</v>
          </cell>
        </row>
        <row r="303">
          <cell r="I303" t="str">
            <v>FAS-ASD-FL</v>
          </cell>
          <cell r="J303" t="str">
            <v>F.01U.029.714</v>
          </cell>
          <cell r="K303" t="str">
            <v>Filterbox Large</v>
          </cell>
          <cell r="L303" t="str">
            <v>5A</v>
          </cell>
          <cell r="M303">
            <v>198.5634</v>
          </cell>
          <cell r="N303">
            <v>208.49</v>
          </cell>
        </row>
        <row r="304">
          <cell r="I304"/>
          <cell r="J304" t="str">
            <v/>
          </cell>
          <cell r="K304"/>
          <cell r="L304"/>
          <cell r="M304"/>
          <cell r="N304"/>
        </row>
        <row r="305">
          <cell r="I305" t="str">
            <v>FIRERAY3000</v>
          </cell>
          <cell r="J305" t="str">
            <v>F.01U.290.195</v>
          </cell>
          <cell r="K305" t="str">
            <v>Fireray 3000 End-To-End Linear Beam</v>
          </cell>
          <cell r="L305" t="str">
            <v>5A</v>
          </cell>
          <cell r="M305">
            <v>1280.4100000000001</v>
          </cell>
          <cell r="N305">
            <v>1344.43</v>
          </cell>
        </row>
        <row r="306">
          <cell r="I306" t="str">
            <v>FIRERAY3000-HD</v>
          </cell>
          <cell r="J306" t="str">
            <v>F.01U.290.196</v>
          </cell>
          <cell r="K306" t="str">
            <v>Fireray 3000 additional Head</v>
          </cell>
          <cell r="L306" t="str">
            <v>5A</v>
          </cell>
          <cell r="M306">
            <v>1144.5</v>
          </cell>
          <cell r="N306">
            <v>1201.73</v>
          </cell>
        </row>
        <row r="307">
          <cell r="I307" t="str">
            <v>FIRERAY5000-EN</v>
          </cell>
          <cell r="J307" t="str">
            <v>F.01U.290.197</v>
          </cell>
          <cell r="K307" t="str">
            <v>Fireray 5000 Refl. linear beam detector</v>
          </cell>
          <cell r="L307" t="str">
            <v>5A</v>
          </cell>
          <cell r="M307">
            <v>1046.69</v>
          </cell>
          <cell r="N307">
            <v>1099.02</v>
          </cell>
        </row>
        <row r="308">
          <cell r="I308" t="str">
            <v>Fireray 50 RV</v>
          </cell>
          <cell r="J308" t="str">
            <v>4.998.142.205</v>
          </cell>
          <cell r="K308" t="str">
            <v xml:space="preserve">Fireray 50 RV, Linear smoke detector </v>
          </cell>
          <cell r="L308" t="str">
            <v>5A</v>
          </cell>
          <cell r="M308">
            <v>857.22</v>
          </cell>
          <cell r="N308">
            <v>900.08</v>
          </cell>
        </row>
        <row r="309">
          <cell r="I309" t="str">
            <v>Fireray 100 RV</v>
          </cell>
          <cell r="J309" t="str">
            <v>4.998.142.206</v>
          </cell>
          <cell r="K309" t="str">
            <v xml:space="preserve">Fireray 100 RV, Linear smoke detector </v>
          </cell>
          <cell r="L309" t="str">
            <v>5A</v>
          </cell>
          <cell r="M309">
            <v>1176.03</v>
          </cell>
          <cell r="N309">
            <v>1234.83</v>
          </cell>
        </row>
        <row r="310">
          <cell r="I310" t="str">
            <v>FRAY5000-HEAD-EN</v>
          </cell>
          <cell r="J310" t="str">
            <v>F.01U.143.247</v>
          </cell>
          <cell r="K310" t="str">
            <v>Additional head for FRAY5000-EN</v>
          </cell>
          <cell r="L310" t="str">
            <v>5A</v>
          </cell>
          <cell r="M310">
            <v>833.31</v>
          </cell>
          <cell r="N310">
            <v>874.98</v>
          </cell>
        </row>
        <row r="311">
          <cell r="I311" t="str">
            <v>FRAY5000-LR-KIT</v>
          </cell>
          <cell r="J311" t="str">
            <v>F.01U.083.264</v>
          </cell>
          <cell r="K311" t="str">
            <v>Fireray5000 long range kit 50m extension</v>
          </cell>
          <cell r="L311" t="str">
            <v>5A</v>
          </cell>
          <cell r="M311">
            <v>248.97</v>
          </cell>
          <cell r="N311">
            <v>261.42</v>
          </cell>
        </row>
        <row r="312">
          <cell r="I312" t="str">
            <v>FRAY5000-BR</v>
          </cell>
          <cell r="J312" t="str">
            <v>F.01U.098.240</v>
          </cell>
          <cell r="K312" t="str">
            <v>Universal Bracket Accessory for Fray5000</v>
          </cell>
          <cell r="L312" t="str">
            <v>5A</v>
          </cell>
          <cell r="M312">
            <v>249.53</v>
          </cell>
          <cell r="N312">
            <v>262.01</v>
          </cell>
        </row>
        <row r="313">
          <cell r="I313" t="str">
            <v>FRAY5000-4PRISM</v>
          </cell>
          <cell r="J313" t="str">
            <v>F.01U.098.241</v>
          </cell>
          <cell r="K313" t="str">
            <v>Prism Plate for  4 prism</v>
          </cell>
          <cell r="L313" t="str">
            <v>5A</v>
          </cell>
          <cell r="M313">
            <v>157.94999999999999</v>
          </cell>
          <cell r="N313">
            <v>165.85</v>
          </cell>
        </row>
        <row r="314">
          <cell r="I314" t="str">
            <v>FRAY5000-1PRISM</v>
          </cell>
          <cell r="J314" t="str">
            <v>F.01U.098.242</v>
          </cell>
          <cell r="K314" t="str">
            <v>Prism Plate for 1 Prism</v>
          </cell>
          <cell r="L314" t="str">
            <v>5A</v>
          </cell>
          <cell r="M314">
            <v>138.19999999999999</v>
          </cell>
          <cell r="N314">
            <v>145.11000000000001</v>
          </cell>
        </row>
        <row r="315">
          <cell r="I315"/>
          <cell r="J315" t="str">
            <v/>
          </cell>
          <cell r="K315"/>
          <cell r="L315"/>
          <cell r="M315"/>
          <cell r="N315"/>
        </row>
        <row r="316">
          <cell r="I316" t="str">
            <v>FCS-LHD-2EN</v>
          </cell>
          <cell r="J316" t="str">
            <v>F.01U.393.476</v>
          </cell>
          <cell r="K316" t="str">
            <v>Linear heat detector, VdS</v>
          </cell>
          <cell r="L316" t="str">
            <v>5A</v>
          </cell>
          <cell r="M316">
            <v>2807.84</v>
          </cell>
          <cell r="N316">
            <v>2948.23</v>
          </cell>
        </row>
        <row r="317">
          <cell r="I317" t="str">
            <v>FCS-LHDSC-EN</v>
          </cell>
          <cell r="J317" t="str">
            <v>F.01U.393.512</v>
          </cell>
          <cell r="K317" t="str">
            <v>Sensor cable PVC, VdS (red)</v>
          </cell>
          <cell r="L317" t="str">
            <v>5A</v>
          </cell>
          <cell r="M317">
            <v>14.19</v>
          </cell>
          <cell r="N317">
            <v>14.9</v>
          </cell>
        </row>
        <row r="318">
          <cell r="I318" t="str">
            <v>FCS-LHD2EN-EOL</v>
          </cell>
          <cell r="J318" t="str">
            <v>F.01U.395.477</v>
          </cell>
          <cell r="K318" t="str">
            <v>End-of-line module, VdS</v>
          </cell>
          <cell r="L318" t="str">
            <v>5A</v>
          </cell>
          <cell r="M318">
            <v>389.44</v>
          </cell>
          <cell r="N318">
            <v>408.91</v>
          </cell>
        </row>
        <row r="319">
          <cell r="I319" t="str">
            <v>FCS-LHD2EN-CONN</v>
          </cell>
          <cell r="J319" t="str">
            <v>F.01U.395.478</v>
          </cell>
          <cell r="K319" t="str">
            <v>Connection module, VdS</v>
          </cell>
          <cell r="L319" t="str">
            <v>5A</v>
          </cell>
          <cell r="M319">
            <v>750</v>
          </cell>
          <cell r="N319">
            <v>787.5</v>
          </cell>
        </row>
        <row r="320">
          <cell r="I320" t="str">
            <v>FCS-LHD2EN-FIX</v>
          </cell>
          <cell r="J320" t="str">
            <v>F.01U.398.503</v>
          </cell>
          <cell r="K320" t="str">
            <v>Fixing base, 20mm</v>
          </cell>
          <cell r="L320" t="str">
            <v>5A</v>
          </cell>
          <cell r="M320">
            <v>216.34</v>
          </cell>
          <cell r="N320">
            <v>227.16</v>
          </cell>
        </row>
        <row r="321">
          <cell r="I321" t="str">
            <v>FCS-LHD2EN-DOW</v>
          </cell>
          <cell r="J321" t="str">
            <v>F.01U.398.504</v>
          </cell>
          <cell r="K321" t="str">
            <v>Dowel collar</v>
          </cell>
          <cell r="L321" t="str">
            <v>5A</v>
          </cell>
          <cell r="M321">
            <v>110.56</v>
          </cell>
          <cell r="N321">
            <v>116.09</v>
          </cell>
        </row>
        <row r="322">
          <cell r="I322" t="str">
            <v>FCS-LHD-2</v>
          </cell>
          <cell r="J322" t="str">
            <v>F.01U.332.846</v>
          </cell>
          <cell r="K322" t="str">
            <v>Linear Heat Detector, laptop program.</v>
          </cell>
          <cell r="L322" t="str">
            <v>5A</v>
          </cell>
          <cell r="M322">
            <v>2549.25</v>
          </cell>
          <cell r="N322">
            <v>2676.71</v>
          </cell>
        </row>
        <row r="323">
          <cell r="I323" t="str">
            <v>FCS-LHDSC-PVC</v>
          </cell>
          <cell r="J323" t="str">
            <v>F.01U.332.847</v>
          </cell>
          <cell r="K323" t="str">
            <v>Sensor cable PVC, red</v>
          </cell>
          <cell r="L323" t="str">
            <v>5A</v>
          </cell>
          <cell r="M323">
            <v>12.6175</v>
          </cell>
          <cell r="N323">
            <v>13.25</v>
          </cell>
        </row>
        <row r="324">
          <cell r="I324" t="str">
            <v>FCS-LHDSC-NYLON</v>
          </cell>
          <cell r="J324" t="str">
            <v>F.01U.333.095</v>
          </cell>
          <cell r="K324" t="str">
            <v>Sensor cable nylon, black</v>
          </cell>
          <cell r="L324" t="str">
            <v>5A</v>
          </cell>
          <cell r="M324">
            <v>14.1625</v>
          </cell>
          <cell r="N324">
            <v>14.87</v>
          </cell>
        </row>
        <row r="325">
          <cell r="I325" t="str">
            <v>FCS-LHDSC-POLY</v>
          </cell>
          <cell r="J325" t="str">
            <v>F.01U.333.096</v>
          </cell>
          <cell r="K325" t="str">
            <v>Sensor cable polypropylene</v>
          </cell>
          <cell r="L325" t="str">
            <v>5A</v>
          </cell>
          <cell r="M325">
            <v>17.510000000000002</v>
          </cell>
          <cell r="N325">
            <v>18.39</v>
          </cell>
        </row>
        <row r="326">
          <cell r="I326" t="str">
            <v>FCS-LHDSC-STEEL</v>
          </cell>
          <cell r="J326" t="str">
            <v>F.01U.333.097</v>
          </cell>
          <cell r="K326" t="str">
            <v>Sensor cable nylon and stainl. steel braid</v>
          </cell>
          <cell r="L326" t="str">
            <v>5A</v>
          </cell>
          <cell r="M326">
            <v>34.350500000000004</v>
          </cell>
          <cell r="N326">
            <v>36.07</v>
          </cell>
        </row>
        <row r="327">
          <cell r="I327" t="str">
            <v>FCS-LWM-1</v>
          </cell>
          <cell r="J327" t="str">
            <v>F.01U.026.138</v>
          </cell>
          <cell r="K327" t="str">
            <v>Linear heat detector</v>
          </cell>
          <cell r="L327" t="str">
            <v>5A</v>
          </cell>
          <cell r="M327">
            <v>1763.5351000000001</v>
          </cell>
          <cell r="N327">
            <v>1851.71</v>
          </cell>
        </row>
        <row r="328">
          <cell r="I328" t="str">
            <v>LHD4-SC-BLUE</v>
          </cell>
          <cell r="J328" t="str">
            <v>2.799.330.836</v>
          </cell>
          <cell r="K328" t="str">
            <v>Blue sensor cable LHD 4, for high humidity use</v>
          </cell>
          <cell r="L328" t="str">
            <v>5A</v>
          </cell>
          <cell r="M328">
            <v>10.1455</v>
          </cell>
          <cell r="N328">
            <v>10.65</v>
          </cell>
        </row>
        <row r="329">
          <cell r="I329" t="str">
            <v>LHD4-SC-BLACK</v>
          </cell>
          <cell r="J329" t="str">
            <v>2.799.330.837</v>
          </cell>
          <cell r="K329" t="str">
            <v xml:space="preserve">cable for LHD 4, black, with nylon cover </v>
          </cell>
          <cell r="L329" t="str">
            <v>5A</v>
          </cell>
          <cell r="M329">
            <v>15.892900000000001</v>
          </cell>
          <cell r="N329">
            <v>16.690000000000001</v>
          </cell>
        </row>
        <row r="330">
          <cell r="I330" t="str">
            <v>LHD4-SC-STEEL</v>
          </cell>
          <cell r="J330" t="str">
            <v>2.799.330.838</v>
          </cell>
          <cell r="K330" t="str">
            <v>cable for LHD 4, black, with steel cover</v>
          </cell>
          <cell r="L330" t="str">
            <v>5A</v>
          </cell>
          <cell r="M330">
            <v>44.681400000000004</v>
          </cell>
          <cell r="N330">
            <v>46.92</v>
          </cell>
        </row>
        <row r="331">
          <cell r="I331" t="str">
            <v>LHD4-terminal</v>
          </cell>
          <cell r="J331">
            <v>2799330833</v>
          </cell>
          <cell r="K331" t="str">
            <v>termination connector</v>
          </cell>
          <cell r="L331" t="str">
            <v>5A</v>
          </cell>
          <cell r="M331">
            <v>14.327300000000001</v>
          </cell>
          <cell r="N331">
            <v>15.04</v>
          </cell>
        </row>
        <row r="332">
          <cell r="I332" t="str">
            <v>LHD4-connector</v>
          </cell>
          <cell r="J332" t="str">
            <v>2.799.330.834</v>
          </cell>
          <cell r="K332" t="str">
            <v>intermediate connector</v>
          </cell>
          <cell r="L332" t="str">
            <v>5A</v>
          </cell>
          <cell r="M332">
            <v>11.803800000000001</v>
          </cell>
          <cell r="N332">
            <v>12.39</v>
          </cell>
        </row>
        <row r="333">
          <cell r="I333"/>
          <cell r="J333" t="str">
            <v/>
          </cell>
          <cell r="K333"/>
          <cell r="L333"/>
          <cell r="M333"/>
          <cell r="N333"/>
        </row>
        <row r="334">
          <cell r="I334" t="str">
            <v>FAD-420-HS-EN</v>
          </cell>
          <cell r="J334" t="str">
            <v>F.01U.029.411</v>
          </cell>
          <cell r="K334" t="str">
            <v>Air sampling housing with MS400 base</v>
          </cell>
          <cell r="L334" t="str">
            <v>5A</v>
          </cell>
          <cell r="M334">
            <v>181.79500000000002</v>
          </cell>
          <cell r="N334">
            <v>190.88</v>
          </cell>
        </row>
        <row r="335">
          <cell r="I335" t="str">
            <v>FAD-425-O-R</v>
          </cell>
          <cell r="J335" t="str">
            <v xml:space="preserve">F.01U.308.231 </v>
          </cell>
          <cell r="K335" t="str">
            <v>Detector for use in air sampling housing</v>
          </cell>
          <cell r="L335" t="str">
            <v>5A</v>
          </cell>
          <cell r="M335">
            <v>90.948999999999998</v>
          </cell>
          <cell r="N335">
            <v>95.5</v>
          </cell>
        </row>
        <row r="336">
          <cell r="I336" t="str">
            <v>D344-1.5</v>
          </cell>
          <cell r="J336" t="str">
            <v>F.01U.029.219</v>
          </cell>
          <cell r="K336" t="str">
            <v>DUCT SAMPLE TUBE 1.5 FEET</v>
          </cell>
          <cell r="L336" t="str">
            <v>5A</v>
          </cell>
          <cell r="M336">
            <v>18.756300000000003</v>
          </cell>
          <cell r="N336">
            <v>19.690000000000001</v>
          </cell>
        </row>
        <row r="337">
          <cell r="I337" t="str">
            <v>D344-3</v>
          </cell>
          <cell r="J337" t="str">
            <v>F.01U.029.175</v>
          </cell>
          <cell r="K337" t="str">
            <v>DUCT SAMPLE TUBE 3 FOOT</v>
          </cell>
          <cell r="L337" t="str">
            <v>5A</v>
          </cell>
          <cell r="M337">
            <v>36.400200000000005</v>
          </cell>
          <cell r="N337">
            <v>38.22</v>
          </cell>
        </row>
        <row r="338">
          <cell r="I338" t="str">
            <v>D344-5</v>
          </cell>
          <cell r="J338" t="str">
            <v>F.01U.029.174</v>
          </cell>
          <cell r="K338" t="str">
            <v>SAMPLE TUBE 5FT (DS290)</v>
          </cell>
          <cell r="L338" t="str">
            <v>5A</v>
          </cell>
          <cell r="M338">
            <v>60.677299999999995</v>
          </cell>
          <cell r="N338">
            <v>63.71</v>
          </cell>
        </row>
        <row r="339">
          <cell r="I339" t="str">
            <v>D344-TF</v>
          </cell>
          <cell r="J339" t="str">
            <v>4.998.137.961</v>
          </cell>
          <cell r="K339" t="str">
            <v>DUCT TUBE FILTERS 20/PK</v>
          </cell>
          <cell r="L339" t="str">
            <v>5A</v>
          </cell>
          <cell r="M339">
            <v>44.125200000000007</v>
          </cell>
          <cell r="N339">
            <v>46.33</v>
          </cell>
        </row>
        <row r="340">
          <cell r="I340" t="str">
            <v>FAD-RB-DIBT</v>
          </cell>
          <cell r="J340" t="str">
            <v>F.01U.029.619</v>
          </cell>
          <cell r="K340" t="str">
            <v>Relay board for DIBT application</v>
          </cell>
          <cell r="L340" t="str">
            <v>5A</v>
          </cell>
          <cell r="M340">
            <v>39.768300000000004</v>
          </cell>
          <cell r="N340">
            <v>41.76</v>
          </cell>
        </row>
        <row r="341">
          <cell r="I341"/>
          <cell r="J341" t="str">
            <v/>
          </cell>
          <cell r="K341"/>
          <cell r="L341"/>
          <cell r="M341"/>
          <cell r="N341"/>
        </row>
        <row r="342">
          <cell r="I342" t="str">
            <v>016589</v>
          </cell>
          <cell r="J342" t="str">
            <v>F.01U.279.762</v>
          </cell>
          <cell r="K342" t="str">
            <v>IR3 Flame Detector</v>
          </cell>
          <cell r="L342" t="str">
            <v>5A</v>
          </cell>
          <cell r="M342">
            <v>3494.14</v>
          </cell>
          <cell r="N342">
            <v>3668.85</v>
          </cell>
        </row>
        <row r="343">
          <cell r="I343" t="str">
            <v>007127</v>
          </cell>
          <cell r="J343" t="str">
            <v>F.01U.279.880</v>
          </cell>
          <cell r="K343" t="str">
            <v>Mounting Bracket Flame Detector</v>
          </cell>
          <cell r="L343" t="str">
            <v>5A</v>
          </cell>
          <cell r="M343">
            <v>228.4</v>
          </cell>
          <cell r="N343">
            <v>239.82</v>
          </cell>
        </row>
        <row r="344">
          <cell r="I344" t="str">
            <v>016091</v>
          </cell>
          <cell r="J344" t="str">
            <v>F.01U.279.881</v>
          </cell>
          <cell r="K344" t="str">
            <v>Portable Flame Detector Test Unit</v>
          </cell>
          <cell r="L344" t="str">
            <v>5A</v>
          </cell>
          <cell r="M344">
            <v>5283.95</v>
          </cell>
          <cell r="N344">
            <v>5548.15</v>
          </cell>
        </row>
        <row r="345">
          <cell r="I345"/>
          <cell r="J345" t="str">
            <v/>
          </cell>
          <cell r="K345"/>
          <cell r="L345"/>
          <cell r="M345"/>
          <cell r="N345"/>
        </row>
        <row r="346">
          <cell r="I346" t="str">
            <v>FMC-210-DM-G-R</v>
          </cell>
          <cell r="J346" t="str">
            <v>F.01U.011.956</v>
          </cell>
          <cell r="K346" t="str">
            <v>FMC-210-DM-G-R MCP LSN indoor red</v>
          </cell>
          <cell r="L346" t="str">
            <v>5A</v>
          </cell>
          <cell r="M346">
            <v>51.5</v>
          </cell>
          <cell r="N346">
            <v>54.08</v>
          </cell>
        </row>
        <row r="347">
          <cell r="I347" t="str">
            <v>FMC-210-DM-H-R</v>
          </cell>
          <cell r="J347" t="str">
            <v>F.01U.011.958</v>
          </cell>
          <cell r="K347" t="str">
            <v>FMC-210-DM-H-R MCP LSN outdoor red</v>
          </cell>
          <cell r="L347" t="str">
            <v>5A</v>
          </cell>
          <cell r="M347">
            <v>128.72999999999999</v>
          </cell>
          <cell r="N347">
            <v>135.16999999999999</v>
          </cell>
        </row>
        <row r="348">
          <cell r="I348" t="str">
            <v>FMC-210-DM-G-B</v>
          </cell>
          <cell r="J348" t="str">
            <v>F.01U.011.959</v>
          </cell>
          <cell r="K348" t="str">
            <v>FMC-210-DM-G-B MCP LSN Indoor blue</v>
          </cell>
          <cell r="L348" t="str">
            <v>5A</v>
          </cell>
          <cell r="M348">
            <v>51.5</v>
          </cell>
          <cell r="N348">
            <v>54.08</v>
          </cell>
        </row>
        <row r="349">
          <cell r="I349" t="str">
            <v>FMC-210-DM-H-B</v>
          </cell>
          <cell r="J349" t="str">
            <v>F.01U.011.960</v>
          </cell>
          <cell r="K349" t="str">
            <v>FMC-210-DM-H-B MCP LSN outdoor blue</v>
          </cell>
          <cell r="L349" t="str">
            <v>5A</v>
          </cell>
          <cell r="M349">
            <v>128.72999999999999</v>
          </cell>
          <cell r="N349">
            <v>135.16999999999999</v>
          </cell>
        </row>
        <row r="350">
          <cell r="I350" t="str">
            <v>FMC-210-DM-G-Y</v>
          </cell>
          <cell r="J350" t="str">
            <v>F.01U.011.961</v>
          </cell>
          <cell r="K350" t="str">
            <v>FMC-210-DM-G-Y MCP LSN indoor yellow</v>
          </cell>
          <cell r="L350" t="str">
            <v>5A</v>
          </cell>
          <cell r="M350">
            <v>51.5</v>
          </cell>
          <cell r="N350">
            <v>54.08</v>
          </cell>
        </row>
        <row r="351">
          <cell r="I351" t="str">
            <v>FMC-210-SM-G-R</v>
          </cell>
          <cell r="J351" t="str">
            <v>F.01U.011.962</v>
          </cell>
          <cell r="K351" t="str">
            <v>FMC-210-SM-G-R single action indoor red</v>
          </cell>
          <cell r="L351" t="str">
            <v>5A</v>
          </cell>
          <cell r="M351">
            <v>53.68</v>
          </cell>
          <cell r="N351">
            <v>56.36</v>
          </cell>
        </row>
        <row r="352">
          <cell r="I352" t="str">
            <v>FMC-210-SM-G-B</v>
          </cell>
          <cell r="J352" t="str">
            <v>F.01U.027.317</v>
          </cell>
          <cell r="K352" t="str">
            <v>FMC-210-SM-G-B single action indoor blue</v>
          </cell>
          <cell r="L352" t="str">
            <v>5A</v>
          </cell>
          <cell r="M352">
            <v>53.68</v>
          </cell>
          <cell r="N352">
            <v>56.36</v>
          </cell>
        </row>
        <row r="353">
          <cell r="I353" t="str">
            <v>FMC-210-DM-G-GR</v>
          </cell>
          <cell r="J353" t="str">
            <v>F.01U.328.502</v>
          </cell>
          <cell r="K353" t="str">
            <v>FMC-210-DM-G-GR MCP LSN Indoor green</v>
          </cell>
          <cell r="L353" t="str">
            <v>5A</v>
          </cell>
          <cell r="M353">
            <v>51.5</v>
          </cell>
          <cell r="N353">
            <v>54.08</v>
          </cell>
        </row>
        <row r="354">
          <cell r="I354" t="str">
            <v>FMC-420RW-GSGRD</v>
          </cell>
          <cell r="J354" t="str">
            <v>F.01U.012.781</v>
          </cell>
          <cell r="K354" t="str">
            <v>MCP_LSNi_INDOOR_SURFACE_GLASS_RED</v>
          </cell>
          <cell r="L354" t="str">
            <v>5A</v>
          </cell>
          <cell r="M354">
            <v>60.39</v>
          </cell>
          <cell r="N354">
            <v>63.41</v>
          </cell>
        </row>
        <row r="355">
          <cell r="I355" t="str">
            <v>FMC-420RW-GSRRD</v>
          </cell>
          <cell r="J355" t="str">
            <v>F.01U.012.782</v>
          </cell>
          <cell r="K355" t="str">
            <v>MCP_LSNi_INDOOR_SURFMT_RESET_RED</v>
          </cell>
          <cell r="L355" t="str">
            <v>5A</v>
          </cell>
          <cell r="M355">
            <v>60.39</v>
          </cell>
          <cell r="N355">
            <v>63.41</v>
          </cell>
        </row>
        <row r="356">
          <cell r="I356" t="str">
            <v>FMC-420RW-GFGRD</v>
          </cell>
          <cell r="J356" t="str">
            <v>F.01U.012.783</v>
          </cell>
          <cell r="K356" t="str">
            <v>MCP_LSNi_INDOOR_FLUSHMOUNT_GLASS_RED</v>
          </cell>
          <cell r="L356" t="str">
            <v>5A</v>
          </cell>
          <cell r="M356">
            <v>60.39</v>
          </cell>
          <cell r="N356">
            <v>63.41</v>
          </cell>
        </row>
        <row r="357">
          <cell r="I357" t="str">
            <v>FMC-420RW-GFRRD</v>
          </cell>
          <cell r="J357" t="str">
            <v>F.01U.012.784</v>
          </cell>
          <cell r="K357" t="str">
            <v>MCP_LSNi_INDOOR_FLUSHMOUNT_RESET_RED</v>
          </cell>
          <cell r="L357" t="str">
            <v>5A</v>
          </cell>
          <cell r="M357">
            <v>60.39</v>
          </cell>
          <cell r="N357">
            <v>63.41</v>
          </cell>
        </row>
        <row r="358">
          <cell r="I358" t="str">
            <v>FMC-420RW-GSGBU</v>
          </cell>
          <cell r="J358" t="str">
            <v>F.01U.012.707</v>
          </cell>
          <cell r="K358" t="str">
            <v>MCP_LSNi_INDOOR_SURFMT_GLASS_BLUE</v>
          </cell>
          <cell r="L358" t="str">
            <v>5A</v>
          </cell>
          <cell r="M358">
            <v>60.39</v>
          </cell>
          <cell r="N358">
            <v>63.41</v>
          </cell>
        </row>
        <row r="359">
          <cell r="I359" t="str">
            <v>FMC-420RW-GSRBU</v>
          </cell>
          <cell r="J359" t="str">
            <v>F.01U.012.708</v>
          </cell>
          <cell r="K359" t="str">
            <v>MCP_LSNi_INDOOR_SURFMT_RESET_BLUE</v>
          </cell>
          <cell r="L359" t="str">
            <v>5A</v>
          </cell>
          <cell r="M359">
            <v>60.39</v>
          </cell>
          <cell r="N359">
            <v>63.41</v>
          </cell>
        </row>
        <row r="360">
          <cell r="I360" t="str">
            <v>FMC-420RW-GSGYE</v>
          </cell>
          <cell r="J360" t="str">
            <v>F.01U.012.787</v>
          </cell>
          <cell r="K360" t="str">
            <v>MCP_LSNi_INDOOR_SURFMT_GLASS_YEL</v>
          </cell>
          <cell r="L360" t="str">
            <v>5A</v>
          </cell>
          <cell r="M360">
            <v>60.39</v>
          </cell>
          <cell r="N360">
            <v>63.41</v>
          </cell>
        </row>
        <row r="361">
          <cell r="I361" t="str">
            <v>FMC-420RW-GSRYE</v>
          </cell>
          <cell r="J361" t="str">
            <v>F.01U.012.788</v>
          </cell>
          <cell r="K361" t="str">
            <v>MCP_LSNi_INDOOR_SURFMT_RESET_YEL</v>
          </cell>
          <cell r="L361" t="str">
            <v>5A</v>
          </cell>
          <cell r="M361">
            <v>60.39</v>
          </cell>
          <cell r="N361">
            <v>63.41</v>
          </cell>
        </row>
        <row r="362">
          <cell r="I362" t="str">
            <v>FMC-420RW-HSGRD</v>
          </cell>
          <cell r="J362" t="str">
            <v>F.01U.012.709</v>
          </cell>
          <cell r="K362" t="str">
            <v>MCP LSNi, Outdoor (H), Surface mounted, Glass, Red</v>
          </cell>
          <cell r="L362" t="str">
            <v>5A</v>
          </cell>
          <cell r="M362">
            <v>198.84</v>
          </cell>
          <cell r="N362">
            <v>208.78</v>
          </cell>
        </row>
        <row r="363">
          <cell r="I363" t="str">
            <v>FMC-420RW-HSRRD</v>
          </cell>
          <cell r="J363" t="str">
            <v>F.01U.012.780</v>
          </cell>
          <cell r="K363" t="str">
            <v>MCP LSNi, Outdoor (H), Surface mounted, Resettable, Red</v>
          </cell>
          <cell r="L363" t="str">
            <v>5A</v>
          </cell>
          <cell r="M363">
            <v>198.84</v>
          </cell>
          <cell r="N363">
            <v>208.78</v>
          </cell>
        </row>
        <row r="364">
          <cell r="I364" t="str">
            <v>FMC-420IS-GSRRD</v>
          </cell>
          <cell r="J364" t="str">
            <v>F.01U.249.820</v>
          </cell>
          <cell r="K364" t="str">
            <v>Manual call point resettable red, Israel</v>
          </cell>
          <cell r="L364" t="str">
            <v>5A</v>
          </cell>
          <cell r="M364">
            <v>59.74</v>
          </cell>
          <cell r="N364">
            <v>62.73</v>
          </cell>
        </row>
        <row r="365">
          <cell r="I365"/>
          <cell r="J365" t="str">
            <v/>
          </cell>
          <cell r="K365"/>
          <cell r="L365"/>
          <cell r="M365"/>
          <cell r="N365"/>
        </row>
        <row r="366">
          <cell r="I366" t="str">
            <v>FMC-120-DKM-G-R</v>
          </cell>
          <cell r="J366" t="str">
            <v>F.01U.011.951</v>
          </cell>
          <cell r="K366" t="str">
            <v>FMC-120-DKM-G-R MCP conv indoor red</v>
          </cell>
          <cell r="L366" t="str">
            <v>5A</v>
          </cell>
          <cell r="M366">
            <v>33.94</v>
          </cell>
          <cell r="N366">
            <v>35.64</v>
          </cell>
        </row>
        <row r="367">
          <cell r="I367" t="str">
            <v>FMC-120-DKM-H-R</v>
          </cell>
          <cell r="J367" t="str">
            <v>F.01U.011.952</v>
          </cell>
          <cell r="K367" t="str">
            <v>FMC-120-DKM-H-R MCP conv outdoor red</v>
          </cell>
          <cell r="L367" t="str">
            <v>5A</v>
          </cell>
          <cell r="M367">
            <v>85.43</v>
          </cell>
          <cell r="N367">
            <v>89.7</v>
          </cell>
        </row>
        <row r="368">
          <cell r="I368" t="str">
            <v>FMC-120-DKM-G-B</v>
          </cell>
          <cell r="J368" t="str">
            <v>F.01U.011.953</v>
          </cell>
          <cell r="K368" t="str">
            <v>FMC-120-DKM-G-B MCP conv Indoor blue</v>
          </cell>
          <cell r="L368" t="str">
            <v>5A</v>
          </cell>
          <cell r="M368">
            <v>33.94</v>
          </cell>
          <cell r="N368">
            <v>35.64</v>
          </cell>
        </row>
        <row r="369">
          <cell r="I369" t="str">
            <v>FMC-120-DKM-H-B</v>
          </cell>
          <cell r="J369" t="str">
            <v>F.01U.011.954</v>
          </cell>
          <cell r="K369" t="str">
            <v>FMC-120-DKM-H-B MCP conv Outdoor blue</v>
          </cell>
          <cell r="L369" t="str">
            <v>5A</v>
          </cell>
          <cell r="M369">
            <v>85.43</v>
          </cell>
          <cell r="N369">
            <v>89.7</v>
          </cell>
        </row>
        <row r="370">
          <cell r="I370" t="str">
            <v>FMC-120-EST-G-B</v>
          </cell>
          <cell r="J370" t="str">
            <v>F.01U.012.763</v>
          </cell>
          <cell r="K370" t="str">
            <v>FMC-120-EST-G-B Stop dev. indoor, blue</v>
          </cell>
          <cell r="L370" t="str">
            <v>5A</v>
          </cell>
          <cell r="M370">
            <v>51.14</v>
          </cell>
          <cell r="N370">
            <v>53.7</v>
          </cell>
        </row>
        <row r="371">
          <cell r="I371" t="str">
            <v>FMC-120-DKM-G-Y</v>
          </cell>
          <cell r="J371" t="str">
            <v>F.01U.011.955</v>
          </cell>
          <cell r="K371" t="str">
            <v>FMC-120-DKM-G-Y MCP conv Indoor yellow</v>
          </cell>
          <cell r="L371" t="str">
            <v>5A</v>
          </cell>
          <cell r="M371">
            <v>33.94</v>
          </cell>
          <cell r="N371">
            <v>35.64</v>
          </cell>
        </row>
        <row r="372">
          <cell r="I372" t="str">
            <v>FMC-300RW-GSGRD</v>
          </cell>
          <cell r="J372" t="str">
            <v>F.01U.012.771</v>
          </cell>
          <cell r="K372" t="str">
            <v>MCP_CONV_820_INDOOR_SURFMT_GLASS_RED</v>
          </cell>
          <cell r="L372" t="str">
            <v>5A</v>
          </cell>
          <cell r="M372">
            <v>31.24</v>
          </cell>
          <cell r="N372">
            <v>32.799999999999997</v>
          </cell>
        </row>
        <row r="373">
          <cell r="I373" t="str">
            <v>FMC-300RW-GSRRD</v>
          </cell>
          <cell r="J373" t="str">
            <v>F.01U.012.777</v>
          </cell>
          <cell r="K373" t="str">
            <v>MCP_CONV_820_INDOOR_SURFMT_RESET_RED</v>
          </cell>
          <cell r="L373" t="str">
            <v>5A</v>
          </cell>
          <cell r="M373">
            <v>31.24</v>
          </cell>
          <cell r="N373">
            <v>32.799999999999997</v>
          </cell>
        </row>
        <row r="374">
          <cell r="I374" t="str">
            <v>FMC-300RW-GSGBU</v>
          </cell>
          <cell r="J374" t="str">
            <v>F.01U.012.724</v>
          </cell>
          <cell r="K374" t="str">
            <v>MCP_CONV_820_INDOOR_SURFMT_GLASS_BLUE</v>
          </cell>
          <cell r="L374" t="str">
            <v>5A</v>
          </cell>
          <cell r="M374">
            <v>31.24</v>
          </cell>
          <cell r="N374">
            <v>32.799999999999997</v>
          </cell>
        </row>
        <row r="375">
          <cell r="I375" t="str">
            <v>FMC-300RW-GSRBU</v>
          </cell>
          <cell r="J375" t="str">
            <v>F.01U.012.770</v>
          </cell>
          <cell r="K375" t="str">
            <v>MCP_CONV_820_INDOOR_SURFMT_RESET_BLUE</v>
          </cell>
          <cell r="L375" t="str">
            <v>5A</v>
          </cell>
          <cell r="M375">
            <v>31.24</v>
          </cell>
          <cell r="N375">
            <v>32.799999999999997</v>
          </cell>
        </row>
        <row r="376">
          <cell r="I376" t="str">
            <v>FMC-300RW-GSGYE</v>
          </cell>
          <cell r="J376" t="str">
            <v>F.01U.012.778</v>
          </cell>
          <cell r="K376" t="str">
            <v>MCP_CONV_820_INDOOR_SURFMT_GLASS_YEL</v>
          </cell>
          <cell r="L376" t="str">
            <v>5A</v>
          </cell>
          <cell r="M376">
            <v>31.24</v>
          </cell>
          <cell r="N376">
            <v>32.799999999999997</v>
          </cell>
        </row>
        <row r="377">
          <cell r="I377" t="str">
            <v>FMC-300RW-GSRYE</v>
          </cell>
          <cell r="J377" t="str">
            <v>F.01U.012.779</v>
          </cell>
          <cell r="K377" t="str">
            <v>MCP_CONV_820_INDOOR_SURFMT_RESET_YEL</v>
          </cell>
          <cell r="L377" t="str">
            <v>5A</v>
          </cell>
          <cell r="M377">
            <v>31.24</v>
          </cell>
          <cell r="N377">
            <v>32.799999999999997</v>
          </cell>
        </row>
        <row r="378">
          <cell r="I378"/>
          <cell r="J378" t="str">
            <v/>
          </cell>
          <cell r="K378"/>
          <cell r="L378"/>
          <cell r="M378"/>
          <cell r="N378"/>
        </row>
        <row r="379">
          <cell r="I379" t="str">
            <v>DKM 2014/2-ex-UGM</v>
          </cell>
          <cell r="J379" t="str">
            <v>4.998.010.934</v>
          </cell>
          <cell r="K379" t="str">
            <v>Ex DKM Type K f UGM-GLT conv manual call point</v>
          </cell>
          <cell r="L379" t="str">
            <v>5A</v>
          </cell>
          <cell r="M379">
            <v>1135.8399999999999</v>
          </cell>
          <cell r="N379">
            <v>1192.6300000000001</v>
          </cell>
        </row>
        <row r="380">
          <cell r="I380" t="str">
            <v>DKM 2014/2-ex</v>
          </cell>
          <cell r="J380" t="str">
            <v>4.998.010.933</v>
          </cell>
          <cell r="K380" t="str">
            <v>double action button, form K, red</v>
          </cell>
          <cell r="L380" t="str">
            <v>5A</v>
          </cell>
          <cell r="M380">
            <v>951.86</v>
          </cell>
          <cell r="N380">
            <v>999.45</v>
          </cell>
        </row>
        <row r="381">
          <cell r="I381" t="str">
            <v>FMX-7743.0.0500</v>
          </cell>
          <cell r="J381">
            <v>2799290160</v>
          </cell>
          <cell r="K381" t="str">
            <v>Key type 774300500 for type K call points</v>
          </cell>
          <cell r="L381" t="str">
            <v>5A</v>
          </cell>
          <cell r="M381">
            <v>30.01</v>
          </cell>
          <cell r="N381">
            <v>31.51</v>
          </cell>
        </row>
        <row r="382">
          <cell r="I382" t="str">
            <v>DM1103B-Ex</v>
          </cell>
          <cell r="J382" t="str">
            <v>4.998.112.084</v>
          </cell>
          <cell r="K382" t="str">
            <v>DM 1103B-EXP, manual call point, double action, red, connect to ex-barrier SB3</v>
          </cell>
          <cell r="L382" t="str">
            <v>5A</v>
          </cell>
          <cell r="M382">
            <v>339.49</v>
          </cell>
          <cell r="N382">
            <v>356.46</v>
          </cell>
        </row>
        <row r="383">
          <cell r="I383"/>
          <cell r="J383" t="str">
            <v/>
          </cell>
          <cell r="K383"/>
          <cell r="L383"/>
          <cell r="M383"/>
          <cell r="N383"/>
        </row>
        <row r="384">
          <cell r="I384" t="str">
            <v>FMC-FST-DE</v>
          </cell>
          <cell r="J384" t="str">
            <v>F.01U.012.951</v>
          </cell>
          <cell r="K384" t="str">
            <v>FMC-FST-DE Foil set transp</v>
          </cell>
          <cell r="L384" t="str">
            <v>5A</v>
          </cell>
          <cell r="M384">
            <v>44.31</v>
          </cell>
          <cell r="N384">
            <v>46.53</v>
          </cell>
        </row>
        <row r="385">
          <cell r="I385" t="str">
            <v>FMC-SPGL-DEIL</v>
          </cell>
          <cell r="J385" t="str">
            <v>F.01U.025.845</v>
          </cell>
          <cell r="K385" t="str">
            <v>Spare glass pane for MCP, 5 glasses</v>
          </cell>
          <cell r="L385" t="str">
            <v>5A</v>
          </cell>
          <cell r="M385">
            <v>28.09</v>
          </cell>
          <cell r="N385">
            <v>29.49</v>
          </cell>
        </row>
        <row r="386">
          <cell r="I386" t="str">
            <v>SM210-SPARE-GLASS</v>
          </cell>
          <cell r="J386" t="str">
            <v>4.998.103.969</v>
          </cell>
          <cell r="K386" t="str">
            <v>spare glass, SM 210 LSN RW / SM 120 RW (10 pc)</v>
          </cell>
          <cell r="L386" t="str">
            <v>5A</v>
          </cell>
          <cell r="M386">
            <v>20.83</v>
          </cell>
          <cell r="N386">
            <v>21.87</v>
          </cell>
        </row>
        <row r="387">
          <cell r="I387" t="str">
            <v>FMM-plate-blue</v>
          </cell>
          <cell r="J387" t="str">
            <v>4.998.001.364</v>
          </cell>
          <cell r="K387" t="str">
            <v>Insert plate DKM120 blue for test call points</v>
          </cell>
          <cell r="L387" t="str">
            <v>5A</v>
          </cell>
          <cell r="M387">
            <v>16.45</v>
          </cell>
          <cell r="N387">
            <v>17.27</v>
          </cell>
        </row>
        <row r="388">
          <cell r="I388" t="str">
            <v>FMM-KEY-Form G/H</v>
          </cell>
          <cell r="J388" t="str">
            <v>3.756.630.007</v>
          </cell>
          <cell r="K388" t="str">
            <v>Key for Manual Callpoint</v>
          </cell>
          <cell r="L388" t="str">
            <v>5A</v>
          </cell>
          <cell r="M388">
            <v>1.49</v>
          </cell>
          <cell r="N388">
            <v>1.56</v>
          </cell>
        </row>
        <row r="389">
          <cell r="I389" t="str">
            <v>FMM-SEAL-RED</v>
          </cell>
          <cell r="J389" t="str">
            <v>3.302.200.737</v>
          </cell>
          <cell r="K389" t="str">
            <v>seal red</v>
          </cell>
          <cell r="L389" t="str">
            <v>5A</v>
          </cell>
          <cell r="M389">
            <v>5.86</v>
          </cell>
          <cell r="N389">
            <v>6.15</v>
          </cell>
        </row>
        <row r="390">
          <cell r="I390" t="str">
            <v>DKM120-LABEL</v>
          </cell>
          <cell r="J390" t="str">
            <v>4.998.103.190</v>
          </cell>
          <cell r="K390" t="str">
            <v>stickers without text for own lettering, 10 foils with 6 pc each (for laser printer)</v>
          </cell>
          <cell r="L390" t="str">
            <v>5A</v>
          </cell>
          <cell r="M390">
            <v>11.36</v>
          </cell>
          <cell r="N390">
            <v>11.93</v>
          </cell>
        </row>
        <row r="391">
          <cell r="I391" t="str">
            <v>FMC-BEZEL-RD</v>
          </cell>
          <cell r="J391" t="str">
            <v>F.01U.073.045</v>
          </cell>
          <cell r="K391" t="str">
            <v>FMC-BEZEL-RD Bezel for MCP RW, red </v>
          </cell>
          <cell r="L391" t="str">
            <v>5A</v>
          </cell>
          <cell r="M391">
            <v>24.94</v>
          </cell>
          <cell r="N391">
            <v>26.19</v>
          </cell>
        </row>
        <row r="392">
          <cell r="I392" t="str">
            <v>FMC-BEZEL-WH</v>
          </cell>
          <cell r="J392" t="str">
            <v>F.01U.073.046</v>
          </cell>
          <cell r="K392" t="str">
            <v>FMC-BEZEL-WH Bezel for MCP RW, white</v>
          </cell>
          <cell r="L392" t="str">
            <v>5A</v>
          </cell>
          <cell r="M392">
            <v>24.94</v>
          </cell>
          <cell r="N392">
            <v>26.19</v>
          </cell>
        </row>
        <row r="393">
          <cell r="I393" t="str">
            <v>FMC-Spacer-RWRD</v>
          </cell>
          <cell r="J393" t="str">
            <v>F.01U.013.460</v>
          </cell>
          <cell r="K393" t="str">
            <v>FMC-SPACER-RWRD Spacer for MCP RW, red</v>
          </cell>
          <cell r="L393" t="str">
            <v>5A</v>
          </cell>
          <cell r="M393">
            <v>10.73</v>
          </cell>
          <cell r="N393">
            <v>11.27</v>
          </cell>
        </row>
        <row r="394">
          <cell r="I394" t="str">
            <v>FMC-SPGL-RW</v>
          </cell>
          <cell r="J394" t="str">
            <v>F.01U.013.504</v>
          </cell>
          <cell r="K394" t="str">
            <v>FMC-SPGL-RW Spare glass for MCP RW</v>
          </cell>
          <cell r="L394" t="str">
            <v>5A</v>
          </cell>
          <cell r="M394">
            <v>12</v>
          </cell>
          <cell r="N394">
            <v>12.6</v>
          </cell>
        </row>
        <row r="395">
          <cell r="I395" t="str">
            <v>FMC-SIGN-RW</v>
          </cell>
          <cell r="J395" t="str">
            <v>F.01U.028.195</v>
          </cell>
          <cell r="K395" t="str">
            <v>FMC-SIGN-RW Out of order sign for MCP RW</v>
          </cell>
          <cell r="L395" t="str">
            <v>5A</v>
          </cell>
          <cell r="M395">
            <v>10.73</v>
          </cell>
          <cell r="N395">
            <v>11.27</v>
          </cell>
        </row>
        <row r="396">
          <cell r="I396" t="str">
            <v>FMC-KEY-RW</v>
          </cell>
          <cell r="J396" t="str">
            <v>F.01U.028.227</v>
          </cell>
          <cell r="K396" t="str">
            <v>FMC-KEY-RW Test key for MCP RW</v>
          </cell>
          <cell r="L396" t="str">
            <v>5A</v>
          </cell>
          <cell r="M396">
            <v>1.03</v>
          </cell>
          <cell r="N396">
            <v>1.08</v>
          </cell>
        </row>
        <row r="397">
          <cell r="I397" t="str">
            <v>FMC-FLAP-RW</v>
          </cell>
          <cell r="J397" t="str">
            <v>F.01U.028.194</v>
          </cell>
          <cell r="K397" t="str">
            <v>FMC-FLAP-RW clear hinged flap for MCP RW (1 unit= 5 pieces)</v>
          </cell>
          <cell r="L397" t="str">
            <v>5A</v>
          </cell>
          <cell r="M397">
            <v>15.15</v>
          </cell>
          <cell r="N397">
            <v>15.91</v>
          </cell>
        </row>
        <row r="398">
          <cell r="I398" t="str">
            <v>FMC-SEAL-RW</v>
          </cell>
          <cell r="J398" t="str">
            <v>F.01U.073.214</v>
          </cell>
          <cell r="K398" t="str">
            <v>FMC-SEAL-RW Seal for MCP RW</v>
          </cell>
          <cell r="L398" t="str">
            <v>5A</v>
          </cell>
          <cell r="M398">
            <v>22.72</v>
          </cell>
          <cell r="N398">
            <v>23.86</v>
          </cell>
        </row>
        <row r="399">
          <cell r="I399"/>
          <cell r="J399" t="str">
            <v/>
          </cell>
          <cell r="K399"/>
          <cell r="L399"/>
          <cell r="M399"/>
          <cell r="N399"/>
        </row>
        <row r="400">
          <cell r="I400"/>
          <cell r="J400" t="str">
            <v/>
          </cell>
          <cell r="K400"/>
          <cell r="L400"/>
          <cell r="M400"/>
          <cell r="N400"/>
        </row>
        <row r="401">
          <cell r="I401" t="str">
            <v>FLM-420-O8I2-S</v>
          </cell>
          <cell r="J401" t="str">
            <v>F.01U.033.255</v>
          </cell>
          <cell r="K401" t="str">
            <v>Interface 8 OC outputs + 2 inputs, surface mount</v>
          </cell>
          <cell r="L401" t="str">
            <v>5A</v>
          </cell>
          <cell r="M401">
            <v>180.09</v>
          </cell>
          <cell r="N401">
            <v>189.09</v>
          </cell>
        </row>
        <row r="402">
          <cell r="I402" t="str">
            <v>FLM-420-O1I1-E</v>
          </cell>
          <cell r="J402" t="str">
            <v>F.01U.033.257</v>
          </cell>
          <cell r="K402" t="str">
            <v>Interface 1 OC output + 1 input, integration mount</v>
          </cell>
          <cell r="L402" t="str">
            <v>5A</v>
          </cell>
          <cell r="M402">
            <v>85.6</v>
          </cell>
          <cell r="N402">
            <v>89.88</v>
          </cell>
        </row>
        <row r="403">
          <cell r="I403" t="str">
            <v>FLM-420-O1I1-D</v>
          </cell>
          <cell r="J403" t="str">
            <v>F.01U.033.256</v>
          </cell>
          <cell r="K403" t="str">
            <v>Interface 1 OC output + 1 input, DIN rail</v>
          </cell>
          <cell r="L403" t="str">
            <v>5A</v>
          </cell>
          <cell r="M403">
            <v>105.74</v>
          </cell>
          <cell r="N403">
            <v>111.03</v>
          </cell>
        </row>
        <row r="404">
          <cell r="I404" t="str">
            <v>FLM-420-RLE-S</v>
          </cell>
          <cell r="J404" t="str">
            <v>F.01U.080.970</v>
          </cell>
          <cell r="K404" t="str">
            <v>Interface for extinguishing panels, surface mount &amp; DIN rail</v>
          </cell>
          <cell r="L404" t="str">
            <v>5A</v>
          </cell>
          <cell r="M404">
            <v>153.4</v>
          </cell>
          <cell r="N404">
            <v>161.07</v>
          </cell>
        </row>
        <row r="405">
          <cell r="I405" t="str">
            <v>FLM-420-RLV8-S</v>
          </cell>
          <cell r="J405" t="str">
            <v>F.01U.033.247</v>
          </cell>
          <cell r="K405" t="str">
            <v>Interface 8 relay outputs, surface mount</v>
          </cell>
          <cell r="L405" t="str">
            <v>5A</v>
          </cell>
          <cell r="M405">
            <v>226.11</v>
          </cell>
          <cell r="N405">
            <v>237.42</v>
          </cell>
        </row>
        <row r="406">
          <cell r="I406" t="str">
            <v>FLM-420-I8R1-S</v>
          </cell>
          <cell r="J406" t="str">
            <v>F.01U.033.251</v>
          </cell>
          <cell r="K406" t="str">
            <v>Interface 8 inputs, 1 relay output, surface mount</v>
          </cell>
          <cell r="L406" t="str">
            <v>5A</v>
          </cell>
          <cell r="M406">
            <v>180.09</v>
          </cell>
          <cell r="N406">
            <v>189.09</v>
          </cell>
        </row>
        <row r="407">
          <cell r="I407" t="str">
            <v>FLM-420-NAC-S</v>
          </cell>
          <cell r="J407" t="str">
            <v>F.01U.508.715</v>
          </cell>
          <cell r="K407" t="str">
            <v>Interface output for signaling devices, surface mount</v>
          </cell>
          <cell r="L407" t="str">
            <v>5A</v>
          </cell>
          <cell r="M407">
            <v>171.17</v>
          </cell>
          <cell r="N407">
            <v>179.73</v>
          </cell>
        </row>
        <row r="408">
          <cell r="I408" t="str">
            <v>FLM-420-NAC-D</v>
          </cell>
          <cell r="J408" t="str">
            <v>F.01U.508.717</v>
          </cell>
          <cell r="K408" t="str">
            <v>Interface output for signaling devices, DIN rail</v>
          </cell>
          <cell r="L408" t="str">
            <v>5A</v>
          </cell>
          <cell r="M408">
            <v>157.27000000000001</v>
          </cell>
          <cell r="N408">
            <v>165.13</v>
          </cell>
        </row>
        <row r="409">
          <cell r="I409" t="str">
            <v>FLM-420-RHV-S</v>
          </cell>
          <cell r="J409" t="str">
            <v>F.01U.508.710</v>
          </cell>
          <cell r="K409" t="str">
            <v>Interface 2 high voltage relay outputs + 2 inputs, surface mount</v>
          </cell>
          <cell r="L409" t="str">
            <v>5A</v>
          </cell>
          <cell r="M409">
            <v>160.93</v>
          </cell>
          <cell r="N409">
            <v>168.98</v>
          </cell>
        </row>
        <row r="410">
          <cell r="I410" t="str">
            <v>FLM-420-RHV-D</v>
          </cell>
          <cell r="J410" t="str">
            <v>F.01U.508.714</v>
          </cell>
          <cell r="K410" t="str">
            <v>Interface 2 high voltage relay outputs + 2 inputs, DIN rail</v>
          </cell>
          <cell r="L410" t="str">
            <v>5A</v>
          </cell>
          <cell r="M410">
            <v>146.29</v>
          </cell>
          <cell r="N410">
            <v>153.6</v>
          </cell>
        </row>
        <row r="411">
          <cell r="I411" t="str">
            <v>FLM-420/4-CON-S</v>
          </cell>
          <cell r="J411" t="str">
            <v>F.01U.012.534</v>
          </cell>
          <cell r="K411" t="str">
            <v>Interface two conventional zones, surface mount</v>
          </cell>
          <cell r="L411" t="str">
            <v>5A</v>
          </cell>
          <cell r="M411">
            <v>146.29</v>
          </cell>
          <cell r="N411">
            <v>153.6</v>
          </cell>
        </row>
        <row r="412">
          <cell r="I412" t="str">
            <v>FLM-420/4-CON-D</v>
          </cell>
          <cell r="J412" t="str">
            <v>F.01U.012.535</v>
          </cell>
          <cell r="K412" t="str">
            <v>Interface two conventional zones, DIN rail</v>
          </cell>
          <cell r="L412" t="str">
            <v>5A</v>
          </cell>
          <cell r="M412">
            <v>140.44</v>
          </cell>
          <cell r="N412">
            <v>147.46</v>
          </cell>
        </row>
        <row r="413">
          <cell r="I413" t="str">
            <v>FLM-I 420-S</v>
          </cell>
          <cell r="J413" t="str">
            <v>F.01U.508.711</v>
          </cell>
          <cell r="K413" t="str">
            <v>Stand alone short cicuit isolator, surface mount</v>
          </cell>
          <cell r="L413" t="str">
            <v>5A</v>
          </cell>
          <cell r="M413">
            <v>69.31</v>
          </cell>
          <cell r="N413">
            <v>72.78</v>
          </cell>
        </row>
        <row r="414">
          <cell r="I414" t="str">
            <v>FLM-420-I2-W</v>
          </cell>
          <cell r="J414" t="str">
            <v>F.01U.012.542</v>
          </cell>
          <cell r="K414" t="str">
            <v>Interface 2 inputs, wall mount</v>
          </cell>
          <cell r="L414" t="str">
            <v>5A</v>
          </cell>
          <cell r="M414">
            <v>88.14</v>
          </cell>
          <cell r="N414">
            <v>92.55</v>
          </cell>
        </row>
        <row r="415">
          <cell r="I415" t="str">
            <v>FLM-420-I2-E</v>
          </cell>
          <cell r="J415" t="str">
            <v>F.01U.012.571</v>
          </cell>
          <cell r="K415" t="str">
            <v>Interface 2 inputs, integration mount</v>
          </cell>
          <cell r="L415" t="str">
            <v>5A</v>
          </cell>
          <cell r="M415">
            <v>85.6</v>
          </cell>
          <cell r="N415">
            <v>89.88</v>
          </cell>
        </row>
        <row r="416">
          <cell r="I416" t="str">
            <v>FLM-420-I2-D</v>
          </cell>
          <cell r="J416" t="str">
            <v>F.01U.012.578</v>
          </cell>
          <cell r="K416" t="str">
            <v>Interface 2 inputs, DIN rail</v>
          </cell>
          <cell r="L416" t="str">
            <v>5A</v>
          </cell>
          <cell r="M416">
            <v>105.74</v>
          </cell>
          <cell r="N416">
            <v>111.03</v>
          </cell>
        </row>
        <row r="417">
          <cell r="I417" t="str">
            <v>FLM-420-RLV1-E</v>
          </cell>
          <cell r="J417" t="str">
            <v>F.01U.012.591</v>
          </cell>
          <cell r="K417" t="str">
            <v>Interface 1 relay output, integration mount</v>
          </cell>
          <cell r="L417" t="str">
            <v>5A</v>
          </cell>
          <cell r="M417">
            <v>85.6</v>
          </cell>
          <cell r="N417">
            <v>89.88</v>
          </cell>
        </row>
        <row r="418">
          <cell r="I418" t="str">
            <v>FLM-420-RLV1-D</v>
          </cell>
          <cell r="J418" t="str">
            <v>F.01U.012.594</v>
          </cell>
          <cell r="K418" t="str">
            <v>Interface 1 relay output, DIN rail</v>
          </cell>
          <cell r="L418" t="str">
            <v>5A</v>
          </cell>
          <cell r="M418">
            <v>105.74</v>
          </cell>
          <cell r="N418">
            <v>111.03</v>
          </cell>
        </row>
        <row r="419">
          <cell r="I419" t="str">
            <v>FMX-IFB55-S</v>
          </cell>
          <cell r="J419" t="str">
            <v>F.01U.012.595</v>
          </cell>
          <cell r="K419" t="str">
            <v>Round surface mount box for wall mount</v>
          </cell>
          <cell r="L419" t="str">
            <v>5A</v>
          </cell>
          <cell r="M419">
            <v>5.86</v>
          </cell>
          <cell r="N419">
            <v>6.15</v>
          </cell>
        </row>
        <row r="420">
          <cell r="I420" t="str">
            <v>FLM-IFB126-S</v>
          </cell>
          <cell r="J420" t="str">
            <v>F.01U.029.614</v>
          </cell>
          <cell r="K420" t="str">
            <v>Square surface mount box for DIN rail modules</v>
          </cell>
          <cell r="L420" t="str">
            <v>5A</v>
          </cell>
          <cell r="M420">
            <v>17.559999999999999</v>
          </cell>
          <cell r="N420">
            <v>18.440000000000001</v>
          </cell>
        </row>
        <row r="421">
          <cell r="I421" t="str">
            <v>FLM-420-EOL2W-W</v>
          </cell>
          <cell r="J421" t="str">
            <v>F.01U.096.884</v>
          </cell>
          <cell r="K421" t="str">
            <v>End of line module 2 wire LSN stub, wall mount</v>
          </cell>
          <cell r="L421" t="str">
            <v>5A</v>
          </cell>
          <cell r="M421">
            <v>68.17</v>
          </cell>
          <cell r="N421">
            <v>71.58</v>
          </cell>
        </row>
        <row r="422">
          <cell r="I422" t="str">
            <v>FLM-420-EOL4W-S</v>
          </cell>
          <cell r="J422" t="str">
            <v>F.01U.083.617</v>
          </cell>
          <cell r="K422" t="str">
            <v>End of line module 4 wire LSN stub, surface mount</v>
          </cell>
          <cell r="L422" t="str">
            <v>5A</v>
          </cell>
          <cell r="M422">
            <v>136.35</v>
          </cell>
          <cell r="N422">
            <v>143.16999999999999</v>
          </cell>
        </row>
        <row r="423">
          <cell r="I423" t="str">
            <v>FLM-420-EOL4W-D</v>
          </cell>
          <cell r="J423" t="str">
            <v>F.01U.083.618</v>
          </cell>
          <cell r="K423" t="str">
            <v>End of line module 4 wire LSN stub, DIN rail</v>
          </cell>
          <cell r="L423" t="str">
            <v>5A</v>
          </cell>
          <cell r="M423">
            <v>124.98</v>
          </cell>
          <cell r="N423">
            <v>131.22999999999999</v>
          </cell>
        </row>
        <row r="424">
          <cell r="I424"/>
          <cell r="J424" t="str">
            <v/>
          </cell>
          <cell r="K424"/>
          <cell r="L424"/>
          <cell r="M424"/>
          <cell r="N424"/>
        </row>
        <row r="425">
          <cell r="I425"/>
          <cell r="J425" t="str">
            <v/>
          </cell>
          <cell r="K425"/>
          <cell r="L425"/>
          <cell r="M425"/>
          <cell r="N425"/>
        </row>
        <row r="426">
          <cell r="I426" t="str">
            <v>FNX-425U-WFWH</v>
          </cell>
          <cell r="J426" t="str">
            <v>F.01U.359.432</v>
          </cell>
          <cell r="K426" t="str">
            <v>Acoustic/visual alarm wh, wh</v>
          </cell>
          <cell r="L426" t="str">
            <v>5A</v>
          </cell>
          <cell r="M426">
            <v>306.25</v>
          </cell>
          <cell r="N426">
            <v>321.56</v>
          </cell>
        </row>
        <row r="427">
          <cell r="I427" t="str">
            <v>FNX-425U-RFWH</v>
          </cell>
          <cell r="J427" t="str">
            <v>F.01U.359.433</v>
          </cell>
          <cell r="K427" t="str">
            <v>Acoustic/visual alarm rd, wh</v>
          </cell>
          <cell r="L427" t="str">
            <v>5A</v>
          </cell>
          <cell r="M427">
            <v>306.25</v>
          </cell>
          <cell r="N427">
            <v>321.56</v>
          </cell>
        </row>
        <row r="428">
          <cell r="I428" t="str">
            <v>FNX-425U-WFRD</v>
          </cell>
          <cell r="J428" t="str">
            <v>F.01U.359.434</v>
          </cell>
          <cell r="K428" t="str">
            <v>Acoustic/visual alarm wh, rd</v>
          </cell>
          <cell r="L428" t="str">
            <v>5A</v>
          </cell>
          <cell r="M428">
            <v>306.25</v>
          </cell>
          <cell r="N428">
            <v>321.56</v>
          </cell>
        </row>
        <row r="429">
          <cell r="I429" t="str">
            <v>FNX-425U-RFRD</v>
          </cell>
          <cell r="J429" t="str">
            <v>F.01U.359.435</v>
          </cell>
          <cell r="K429" t="str">
            <v>Acoustic/visual alarm rd, rd</v>
          </cell>
          <cell r="L429" t="str">
            <v>5A</v>
          </cell>
          <cell r="M429">
            <v>306.25</v>
          </cell>
          <cell r="N429">
            <v>321.56</v>
          </cell>
        </row>
        <row r="430">
          <cell r="I430" t="str">
            <v>FNX-425U-BAT</v>
          </cell>
          <cell r="J430" t="str">
            <v>F.01U.359.438</v>
          </cell>
          <cell r="K430" t="str">
            <v>Battery for AVENAR all-in-one 4000</v>
          </cell>
          <cell r="L430" t="str">
            <v>5A</v>
          </cell>
          <cell r="M430">
            <v>2437.5</v>
          </cell>
          <cell r="N430">
            <v>2559.38</v>
          </cell>
        </row>
        <row r="431">
          <cell r="I431" t="str">
            <v>FNX-425U-COVWH</v>
          </cell>
          <cell r="J431" t="str">
            <v>F.01U.359.436</v>
          </cell>
          <cell r="K431" t="str">
            <v>Cover white for AVENAR all-in-one 4000</v>
          </cell>
          <cell r="L431" t="str">
            <v>5A</v>
          </cell>
          <cell r="M431">
            <v>109.38</v>
          </cell>
          <cell r="N431">
            <v>114.85</v>
          </cell>
        </row>
        <row r="432">
          <cell r="I432" t="str">
            <v>FNX-425U-COVRD</v>
          </cell>
          <cell r="J432" t="str">
            <v>F.01U.359.437</v>
          </cell>
          <cell r="K432" t="str">
            <v>Cover red for AVENAR all-in-one 4000</v>
          </cell>
          <cell r="L432" t="str">
            <v>5A</v>
          </cell>
          <cell r="M432">
            <v>109.38</v>
          </cell>
          <cell r="N432">
            <v>114.85</v>
          </cell>
        </row>
        <row r="433">
          <cell r="I433"/>
          <cell r="J433" t="str">
            <v/>
          </cell>
          <cell r="K433"/>
          <cell r="L433"/>
          <cell r="M433"/>
          <cell r="N433"/>
        </row>
        <row r="434">
          <cell r="I434" t="str">
            <v>FNM-420V-A-RD</v>
          </cell>
          <cell r="J434" t="str">
            <v>F.01U.268.723</v>
          </cell>
          <cell r="K434" t="str">
            <v>LSN Voice Sounder Indoor, Red</v>
          </cell>
          <cell r="L434" t="str">
            <v>5A</v>
          </cell>
          <cell r="M434">
            <v>156.80000000000001</v>
          </cell>
          <cell r="N434">
            <v>164.64</v>
          </cell>
        </row>
        <row r="435">
          <cell r="I435" t="str">
            <v>FNM-420V-A-WH</v>
          </cell>
          <cell r="J435" t="str">
            <v>F.01U.268.724</v>
          </cell>
          <cell r="K435" t="str">
            <v>LSN Voice Sounder Indoor, White</v>
          </cell>
          <cell r="L435" t="str">
            <v>5A</v>
          </cell>
          <cell r="M435">
            <v>156.80000000000001</v>
          </cell>
          <cell r="N435">
            <v>164.64</v>
          </cell>
        </row>
        <row r="436">
          <cell r="I436" t="str">
            <v>FNM-420U-A-BSWH</v>
          </cell>
          <cell r="J436" t="str">
            <v>F.01U.168.575</v>
          </cell>
          <cell r="K436" t="str">
            <v>Base Sounder Indoor uninterruptible, wh</v>
          </cell>
          <cell r="L436" t="str">
            <v>5A</v>
          </cell>
          <cell r="M436">
            <v>132.6</v>
          </cell>
          <cell r="N436">
            <v>139.22999999999999</v>
          </cell>
        </row>
        <row r="437">
          <cell r="I437" t="str">
            <v>FNM-420U-A-BSRD</v>
          </cell>
          <cell r="J437" t="str">
            <v>F.01U.168.576</v>
          </cell>
          <cell r="K437" t="str">
            <v>Base Sounder Indoor uninterruptible, rd</v>
          </cell>
          <cell r="L437" t="str">
            <v>5A</v>
          </cell>
          <cell r="M437">
            <v>132.6</v>
          </cell>
          <cell r="N437">
            <v>139.22999999999999</v>
          </cell>
        </row>
        <row r="438">
          <cell r="I438" t="str">
            <v>FNM-420U-A-RD</v>
          </cell>
          <cell r="J438" t="str">
            <v>F.01U.168.577</v>
          </cell>
          <cell r="K438" t="str">
            <v>Sounder Indoor uninterruptible, red</v>
          </cell>
          <cell r="L438" t="str">
            <v>5A</v>
          </cell>
          <cell r="M438">
            <v>139.19</v>
          </cell>
          <cell r="N438">
            <v>146.15</v>
          </cell>
        </row>
        <row r="439">
          <cell r="I439" t="str">
            <v>FNM-420U-A-WH</v>
          </cell>
          <cell r="J439" t="str">
            <v>F.01U.168.578</v>
          </cell>
          <cell r="K439" t="str">
            <v>Sounder Indoor uninterruptible, white</v>
          </cell>
          <cell r="L439" t="str">
            <v>5A</v>
          </cell>
          <cell r="M439">
            <v>139.19</v>
          </cell>
          <cell r="N439">
            <v>146.15</v>
          </cell>
        </row>
        <row r="440">
          <cell r="I440" t="str">
            <v>FNM-420U-B-RD</v>
          </cell>
          <cell r="J440" t="str">
            <v>F.01U.168.579</v>
          </cell>
          <cell r="K440" t="str">
            <v>Sounder Outdoor uninterruptible, red</v>
          </cell>
          <cell r="L440" t="str">
            <v>5A</v>
          </cell>
          <cell r="M440">
            <v>153.4</v>
          </cell>
          <cell r="N440">
            <v>161.07</v>
          </cell>
        </row>
        <row r="441">
          <cell r="I441" t="str">
            <v>FNM-BATTERIES</v>
          </cell>
          <cell r="J441" t="str">
            <v>F.01U.168.622</v>
          </cell>
          <cell r="K441" t="str">
            <v>Batteries for FNM-420U Sounders (20pcs multipack)</v>
          </cell>
          <cell r="L441" t="str">
            <v>5A</v>
          </cell>
          <cell r="M441">
            <v>278.38</v>
          </cell>
          <cell r="N441">
            <v>292.3</v>
          </cell>
        </row>
        <row r="442">
          <cell r="I442" t="str">
            <v>FNM-420-A-BS-WH</v>
          </cell>
          <cell r="J442" t="str">
            <v>F.01U.064.687</v>
          </cell>
          <cell r="K442" t="str">
            <v>Base Sounder Indoor, White</v>
          </cell>
          <cell r="L442" t="str">
            <v>5A</v>
          </cell>
          <cell r="M442">
            <v>110.22</v>
          </cell>
          <cell r="N442">
            <v>115.73</v>
          </cell>
        </row>
        <row r="443">
          <cell r="I443" t="str">
            <v>FNM-420-A-BS-RD</v>
          </cell>
          <cell r="J443" t="str">
            <v xml:space="preserve">F.01U.064.688 </v>
          </cell>
          <cell r="K443" t="str">
            <v>Base Sounder Indoor, Red, LSNimpr.</v>
          </cell>
          <cell r="L443" t="str">
            <v>5A</v>
          </cell>
          <cell r="M443">
            <v>110.22</v>
          </cell>
          <cell r="N443">
            <v>115.73</v>
          </cell>
        </row>
        <row r="444">
          <cell r="I444" t="str">
            <v>FNM-420-A-WH</v>
          </cell>
          <cell r="J444" t="str">
            <v>F.01U.064.689</v>
          </cell>
          <cell r="K444" t="str">
            <v>Sounder Indoor, White</v>
          </cell>
          <cell r="L444" t="str">
            <v>5A</v>
          </cell>
          <cell r="M444">
            <v>114.76</v>
          </cell>
          <cell r="N444">
            <v>120.5</v>
          </cell>
        </row>
        <row r="445">
          <cell r="I445" t="str">
            <v>FNM-420-A-RD</v>
          </cell>
          <cell r="J445" t="str">
            <v>F.01U.064.690</v>
          </cell>
          <cell r="K445" t="str">
            <v>Sounder Indoor, Red</v>
          </cell>
          <cell r="L445" t="str">
            <v>5A</v>
          </cell>
          <cell r="M445">
            <v>114.76</v>
          </cell>
          <cell r="N445">
            <v>120.5</v>
          </cell>
        </row>
        <row r="446">
          <cell r="I446" t="str">
            <v>FNM-420-B-RD</v>
          </cell>
          <cell r="J446" t="str">
            <v>F.01U.064.691</v>
          </cell>
          <cell r="K446" t="str">
            <v>Sounder Outdoor, Red</v>
          </cell>
          <cell r="L446" t="str">
            <v>5A</v>
          </cell>
          <cell r="M446">
            <v>134.19</v>
          </cell>
          <cell r="N446">
            <v>140.9</v>
          </cell>
        </row>
        <row r="447">
          <cell r="I447" t="str">
            <v>FNM-COVER-RD</v>
          </cell>
          <cell r="J447" t="str">
            <v>F.01U.064.694</v>
          </cell>
          <cell r="K447" t="str">
            <v>Cover for Base Sounder, Red</v>
          </cell>
          <cell r="L447" t="str">
            <v>5A</v>
          </cell>
          <cell r="M447">
            <v>88.77</v>
          </cell>
          <cell r="N447">
            <v>93.21</v>
          </cell>
        </row>
        <row r="448">
          <cell r="I448" t="str">
            <v>FNM-COVER-WH</v>
          </cell>
          <cell r="J448" t="str">
            <v>F.01U.064.695</v>
          </cell>
          <cell r="K448" t="str">
            <v>Cover for Base Sounder, White</v>
          </cell>
          <cell r="L448" t="str">
            <v>5A</v>
          </cell>
          <cell r="M448">
            <v>88.77</v>
          </cell>
          <cell r="N448">
            <v>93.21</v>
          </cell>
        </row>
        <row r="449">
          <cell r="I449" t="str">
            <v>FNM-SPACER-WH</v>
          </cell>
          <cell r="J449" t="str">
            <v xml:space="preserve">F.01U.064.692 </v>
          </cell>
          <cell r="K449" t="str">
            <v>Spacer for Surf. Cabl., White, FNM-420</v>
          </cell>
          <cell r="L449" t="str">
            <v>5A</v>
          </cell>
          <cell r="M449">
            <v>138.47999999999999</v>
          </cell>
          <cell r="N449">
            <v>145.4</v>
          </cell>
        </row>
        <row r="450">
          <cell r="I450" t="str">
            <v>FNM-SPACER-RD</v>
          </cell>
          <cell r="J450" t="str">
            <v xml:space="preserve">F.01U.064.693 </v>
          </cell>
          <cell r="K450" t="str">
            <v>Spacer for Surf. Cabl., Red, FNM-420</v>
          </cell>
          <cell r="L450" t="str">
            <v>5A</v>
          </cell>
          <cell r="M450">
            <v>138.47999999999999</v>
          </cell>
          <cell r="N450">
            <v>145.4</v>
          </cell>
        </row>
        <row r="451">
          <cell r="I451" t="str">
            <v>DS10-24V</v>
          </cell>
          <cell r="J451" t="str">
            <v>2.799.350.351</v>
          </cell>
          <cell r="K451" t="str">
            <v>DS 10 DIN-tone sounder, 24 V, 110 dB, surface mounted</v>
          </cell>
          <cell r="L451" t="str">
            <v>5A</v>
          </cell>
          <cell r="M451">
            <v>473.47</v>
          </cell>
          <cell r="N451">
            <v>497.14</v>
          </cell>
        </row>
        <row r="452">
          <cell r="I452" t="str">
            <v>DS10-230V</v>
          </cell>
          <cell r="J452" t="str">
            <v>2.799.350.352</v>
          </cell>
          <cell r="K452" t="str">
            <v>DS 10 DIN-tone sounder, 220V 110dB,  surface mounted</v>
          </cell>
          <cell r="L452" t="str">
            <v>5A</v>
          </cell>
          <cell r="M452">
            <v>505.9</v>
          </cell>
          <cell r="N452">
            <v>531.20000000000005</v>
          </cell>
        </row>
        <row r="453">
          <cell r="I453" t="str">
            <v>PA 10-SSM</v>
          </cell>
          <cell r="J453" t="str">
            <v>F.01U.393.222</v>
          </cell>
          <cell r="K453" t="str">
            <v>Industrial sounder, high</v>
          </cell>
          <cell r="L453" t="str">
            <v>5A</v>
          </cell>
          <cell r="M453">
            <v>450.5</v>
          </cell>
          <cell r="N453">
            <v>473.03</v>
          </cell>
        </row>
        <row r="454">
          <cell r="I454" t="str">
            <v>PA 5</v>
          </cell>
          <cell r="J454" t="str">
            <v>F.01U.393.223</v>
          </cell>
          <cell r="K454" t="str">
            <v>Industrial sounder, low</v>
          </cell>
          <cell r="L454" t="str">
            <v>5A</v>
          </cell>
          <cell r="M454">
            <v>280.94</v>
          </cell>
          <cell r="N454">
            <v>294.99</v>
          </cell>
        </row>
        <row r="455">
          <cell r="I455" t="str">
            <v>FNM-320-SRD</v>
          </cell>
          <cell r="J455" t="str">
            <v>F.01U.143.878</v>
          </cell>
          <cell r="K455" t="str">
            <v>FNM-320-SRD Sounder, Surface-mount, Red</v>
          </cell>
          <cell r="L455" t="str">
            <v>5A</v>
          </cell>
          <cell r="M455">
            <v>51.49</v>
          </cell>
          <cell r="N455">
            <v>54.06</v>
          </cell>
        </row>
        <row r="456">
          <cell r="I456" t="str">
            <v>FNM-320-FRD</v>
          </cell>
          <cell r="J456" t="str">
            <v>F.01U.143.879</v>
          </cell>
          <cell r="K456" t="str">
            <v>FNM-320-FRD Sounder, Flush-mount, Red</v>
          </cell>
          <cell r="L456" t="str">
            <v>5A</v>
          </cell>
          <cell r="M456">
            <v>48.29</v>
          </cell>
          <cell r="N456">
            <v>50.7</v>
          </cell>
        </row>
        <row r="457">
          <cell r="I457" t="str">
            <v>FNM-320-SWH</v>
          </cell>
          <cell r="J457" t="str">
            <v>F.01U.143.880</v>
          </cell>
          <cell r="K457" t="str">
            <v>FNM-320-SRD Sounder, Surface-mount, Whit</v>
          </cell>
          <cell r="L457" t="str">
            <v>5A</v>
          </cell>
          <cell r="M457">
            <v>51.49</v>
          </cell>
          <cell r="N457">
            <v>54.06</v>
          </cell>
        </row>
        <row r="458">
          <cell r="I458" t="str">
            <v>FNM-320-FWH</v>
          </cell>
          <cell r="J458" t="str">
            <v>F.01U.143.881</v>
          </cell>
          <cell r="K458" t="str">
            <v>FNM-320-FRD Sounder, Flush-mount, White</v>
          </cell>
          <cell r="L458" t="str">
            <v>5A</v>
          </cell>
          <cell r="M458">
            <v>48.29</v>
          </cell>
          <cell r="N458">
            <v>50.7</v>
          </cell>
        </row>
        <row r="459">
          <cell r="I459" t="str">
            <v>FNM-320LED-SRD</v>
          </cell>
          <cell r="J459" t="str">
            <v>F.01U.143.882</v>
          </cell>
          <cell r="K459" t="str">
            <v>FNM-320LED-SRD Sounder with LED, Surface</v>
          </cell>
          <cell r="L459" t="str">
            <v>5A</v>
          </cell>
          <cell r="M459">
            <v>110.78</v>
          </cell>
          <cell r="N459">
            <v>116.32</v>
          </cell>
        </row>
        <row r="460">
          <cell r="I460"/>
          <cell r="J460" t="str">
            <v/>
          </cell>
          <cell r="K460"/>
          <cell r="L460"/>
          <cell r="M460"/>
          <cell r="N460"/>
        </row>
        <row r="461">
          <cell r="I461" t="str">
            <v>SOL-LX-C-WF-W-S</v>
          </cell>
          <cell r="J461" t="str">
            <v>F.01U.288.456</v>
          </cell>
          <cell r="K461" t="str">
            <v>Beacon Ceiling, white flash/ white/ shallow</v>
          </cell>
          <cell r="L461" t="str">
            <v>5A</v>
          </cell>
          <cell r="M461">
            <v>87.49</v>
          </cell>
          <cell r="N461">
            <v>91.86</v>
          </cell>
        </row>
        <row r="462">
          <cell r="I462" t="str">
            <v>SOL-LX-C-RF-W-S</v>
          </cell>
          <cell r="J462" t="str">
            <v>F.01U.288.457</v>
          </cell>
          <cell r="K462" t="str">
            <v>Beacon Ceiling, red flash/ white/ shallow</v>
          </cell>
          <cell r="L462" t="str">
            <v>5A</v>
          </cell>
          <cell r="M462">
            <v>87.49</v>
          </cell>
          <cell r="N462">
            <v>91.86</v>
          </cell>
        </row>
        <row r="463">
          <cell r="I463" t="str">
            <v>SOL-LX-C-WF-W-D</v>
          </cell>
          <cell r="J463" t="str">
            <v>F.01U.288.458</v>
          </cell>
          <cell r="K463" t="str">
            <v>Beacon Ceiling, white flash/ white/deep</v>
          </cell>
          <cell r="L463" t="str">
            <v>5A</v>
          </cell>
          <cell r="M463">
            <v>87.49</v>
          </cell>
          <cell r="N463">
            <v>91.86</v>
          </cell>
        </row>
        <row r="464">
          <cell r="I464" t="str">
            <v>SOL-LX-C-RF-W-D</v>
          </cell>
          <cell r="J464" t="str">
            <v>F.01U.288.459</v>
          </cell>
          <cell r="K464" t="str">
            <v>Beacon Ceiling, red flash/ white/deep</v>
          </cell>
          <cell r="L464" t="str">
            <v>5A</v>
          </cell>
          <cell r="M464">
            <v>87.49</v>
          </cell>
          <cell r="N464">
            <v>91.86</v>
          </cell>
        </row>
        <row r="465">
          <cell r="I465" t="str">
            <v>SOL-LX-W-WF-W-S</v>
          </cell>
          <cell r="J465" t="str">
            <v>F.01U.288.460</v>
          </cell>
          <cell r="K465" t="str">
            <v>Beacon Wall, white flash /white/shallow</v>
          </cell>
          <cell r="L465" t="str">
            <v>5A</v>
          </cell>
          <cell r="M465">
            <v>87.49</v>
          </cell>
          <cell r="N465">
            <v>91.86</v>
          </cell>
        </row>
        <row r="466">
          <cell r="I466" t="str">
            <v>SOL-LX-W-RF-W-S</v>
          </cell>
          <cell r="J466" t="str">
            <v>F.01U.288.461</v>
          </cell>
          <cell r="K466" t="str">
            <v>Beacon Wall, red flash /white/shallow</v>
          </cell>
          <cell r="L466" t="str">
            <v>5A</v>
          </cell>
          <cell r="M466">
            <v>87.49</v>
          </cell>
          <cell r="N466">
            <v>91.86</v>
          </cell>
        </row>
        <row r="467">
          <cell r="I467" t="str">
            <v>SOL-LX-W-WF-W-D</v>
          </cell>
          <cell r="J467" t="str">
            <v>F.01U.288.462</v>
          </cell>
          <cell r="K467" t="str">
            <v>Beacon Wall, white flash /white/deep</v>
          </cell>
          <cell r="L467" t="str">
            <v>5A</v>
          </cell>
          <cell r="M467">
            <v>87.49</v>
          </cell>
          <cell r="N467">
            <v>91.86</v>
          </cell>
        </row>
        <row r="468">
          <cell r="I468" t="str">
            <v>SOL-LX-W-RF-W-D</v>
          </cell>
          <cell r="J468" t="str">
            <v>F.01U.288.463</v>
          </cell>
          <cell r="K468" t="str">
            <v>Beacon Wall, red flash /white/deep</v>
          </cell>
          <cell r="L468" t="str">
            <v>5A</v>
          </cell>
          <cell r="M468">
            <v>87.49</v>
          </cell>
          <cell r="N468">
            <v>91.86</v>
          </cell>
        </row>
        <row r="469">
          <cell r="I469" t="str">
            <v>SOL-LX-W-WF-R-S</v>
          </cell>
          <cell r="J469" t="str">
            <v>F.01U.288.464</v>
          </cell>
          <cell r="K469" t="str">
            <v>Beacon Wall, white flash /red/shallow</v>
          </cell>
          <cell r="L469" t="str">
            <v>5A</v>
          </cell>
          <cell r="M469">
            <v>87.49</v>
          </cell>
          <cell r="N469">
            <v>91.86</v>
          </cell>
        </row>
        <row r="470">
          <cell r="I470" t="str">
            <v>SOL-LX-W-RF-R-S</v>
          </cell>
          <cell r="J470" t="str">
            <v>F.01U.288.465</v>
          </cell>
          <cell r="K470" t="str">
            <v>Beacon Wall, red flash /red/shallow</v>
          </cell>
          <cell r="L470" t="str">
            <v>5A</v>
          </cell>
          <cell r="M470">
            <v>87.49</v>
          </cell>
          <cell r="N470">
            <v>91.86</v>
          </cell>
        </row>
        <row r="471">
          <cell r="I471" t="str">
            <v>SOL-LX-W-WF-R-D</v>
          </cell>
          <cell r="J471" t="str">
            <v>F.01U.288.466</v>
          </cell>
          <cell r="K471" t="str">
            <v>Beacon Wall, white flash /red/deep</v>
          </cell>
          <cell r="L471" t="str">
            <v>5A</v>
          </cell>
          <cell r="M471">
            <v>87.49</v>
          </cell>
          <cell r="N471">
            <v>91.86</v>
          </cell>
        </row>
        <row r="472">
          <cell r="I472" t="str">
            <v>SOL-LX-W-RF-R-D</v>
          </cell>
          <cell r="J472" t="str">
            <v>F.01U.288.467</v>
          </cell>
          <cell r="K472" t="str">
            <v>Beacon Wall, red flash /red/deep</v>
          </cell>
          <cell r="L472" t="str">
            <v>5A</v>
          </cell>
          <cell r="M472">
            <v>87.49</v>
          </cell>
          <cell r="N472">
            <v>91.86</v>
          </cell>
        </row>
        <row r="473">
          <cell r="I473" t="str">
            <v>PB 2005</v>
          </cell>
          <cell r="J473" t="str">
            <v>2.799.380.143</v>
          </cell>
          <cell r="K473" t="str">
            <v>PB 2005/24V, flash</v>
          </cell>
          <cell r="L473" t="str">
            <v>5A</v>
          </cell>
          <cell r="M473">
            <v>303.95</v>
          </cell>
          <cell r="N473">
            <v>319.14999999999998</v>
          </cell>
        </row>
        <row r="474">
          <cell r="I474" t="str">
            <v>FNS-P400RTH-R</v>
          </cell>
          <cell r="J474" t="str">
            <v>F.01U.124.386</v>
          </cell>
          <cell r="K474" t="str">
            <v>Rotating Beacon Red</v>
          </cell>
          <cell r="L474" t="str">
            <v>5A</v>
          </cell>
          <cell r="M474">
            <v>201.11</v>
          </cell>
          <cell r="N474">
            <v>211.17</v>
          </cell>
        </row>
        <row r="475">
          <cell r="I475" t="str">
            <v>FNS-P400RTH-Y</v>
          </cell>
          <cell r="J475" t="str">
            <v>F.01U.124.387</v>
          </cell>
          <cell r="K475" t="str">
            <v>Rotating Beacon Yellow</v>
          </cell>
          <cell r="L475" t="str">
            <v>5A</v>
          </cell>
          <cell r="M475">
            <v>201.11</v>
          </cell>
          <cell r="N475">
            <v>211.17</v>
          </cell>
        </row>
        <row r="476">
          <cell r="I476" t="str">
            <v>PY X-M-10-SSM R</v>
          </cell>
          <cell r="J476" t="str">
            <v>F.01U.393.220</v>
          </cell>
          <cell r="K476" t="str">
            <v>Industrial strobe SSM, red</v>
          </cell>
          <cell r="L476" t="str">
            <v>5A</v>
          </cell>
          <cell r="M476">
            <v>312.5</v>
          </cell>
          <cell r="N476">
            <v>328.13</v>
          </cell>
        </row>
        <row r="477">
          <cell r="I477" t="str">
            <v>PY X-M-10-SSM W</v>
          </cell>
          <cell r="J477" t="str">
            <v>F.01U.393.221</v>
          </cell>
          <cell r="K477" t="str">
            <v>Industrial strobe SSM, white</v>
          </cell>
          <cell r="L477" t="str">
            <v>5A</v>
          </cell>
          <cell r="M477">
            <v>312.5</v>
          </cell>
          <cell r="N477">
            <v>328.13</v>
          </cell>
        </row>
        <row r="478">
          <cell r="I478" t="str">
            <v>FNS-320-SRD</v>
          </cell>
          <cell r="J478" t="str">
            <v>F.01U.143.883</v>
          </cell>
          <cell r="K478" t="str">
            <v>FNS-320-SRD Beacon, Surface-mount, Red</v>
          </cell>
          <cell r="L478" t="str">
            <v>5A</v>
          </cell>
          <cell r="M478">
            <v>62.14</v>
          </cell>
          <cell r="N478">
            <v>65.25</v>
          </cell>
        </row>
        <row r="479">
          <cell r="I479" t="str">
            <v>FNS-320-SYE</v>
          </cell>
          <cell r="J479" t="str">
            <v>F.01U.143.884</v>
          </cell>
          <cell r="K479" t="str">
            <v>FNS-320-SYE Beacon, Surface-mount, Amber</v>
          </cell>
          <cell r="L479" t="str">
            <v>5A</v>
          </cell>
          <cell r="M479">
            <v>62.14</v>
          </cell>
          <cell r="N479">
            <v>65.25</v>
          </cell>
        </row>
        <row r="480">
          <cell r="I480" t="str">
            <v>FNS-320-SWH</v>
          </cell>
          <cell r="J480" t="str">
            <v>F.01U.143.885</v>
          </cell>
          <cell r="K480" t="str">
            <v>FNS-320-SWH Beacon, Surface-mount, White</v>
          </cell>
          <cell r="L480" t="str">
            <v>5A</v>
          </cell>
          <cell r="M480">
            <v>62.14</v>
          </cell>
          <cell r="N480">
            <v>65.25</v>
          </cell>
        </row>
        <row r="481">
          <cell r="I481" t="str">
            <v>FNS-320-SGR</v>
          </cell>
          <cell r="J481" t="str">
            <v>F.01U.143.886</v>
          </cell>
          <cell r="K481" t="str">
            <v>FNS-320-SGR Beacon, Surface-mount, Green</v>
          </cell>
          <cell r="L481" t="str">
            <v>5A</v>
          </cell>
          <cell r="M481">
            <v>62.14</v>
          </cell>
          <cell r="N481">
            <v>65.25</v>
          </cell>
        </row>
        <row r="482">
          <cell r="I482" t="str">
            <v>FNS-420-R</v>
          </cell>
          <cell r="J482" t="str">
            <v>F.01U.516.089</v>
          </cell>
          <cell r="K482" t="str">
            <v>Strobe for base sounder red</v>
          </cell>
          <cell r="L482" t="str">
            <v>5A</v>
          </cell>
          <cell r="M482">
            <v>111.35</v>
          </cell>
          <cell r="N482">
            <v>116.92</v>
          </cell>
        </row>
        <row r="483">
          <cell r="I483" t="str">
            <v>FNA-P400RBA-MB</v>
          </cell>
          <cell r="J483" t="str">
            <v>F.01U.132.440</v>
          </cell>
          <cell r="K483" t="str">
            <v>Mounting Bracket for FNS-P400RTH</v>
          </cell>
          <cell r="L483" t="str">
            <v>5A</v>
          </cell>
          <cell r="M483">
            <v>51.75</v>
          </cell>
          <cell r="N483">
            <v>54.34</v>
          </cell>
        </row>
        <row r="484">
          <cell r="I484"/>
          <cell r="J484" t="str">
            <v/>
          </cell>
          <cell r="K484"/>
          <cell r="L484"/>
          <cell r="M484"/>
          <cell r="N484"/>
        </row>
        <row r="485">
          <cell r="I485" t="str">
            <v>ROLP-W-LX-W-WF</v>
          </cell>
          <cell r="J485" t="str">
            <v>F.01U.288.468</v>
          </cell>
          <cell r="K485" t="str">
            <v>Sounder Beacon, white /wall/white flash</v>
          </cell>
          <cell r="L485" t="str">
            <v>5A</v>
          </cell>
          <cell r="M485">
            <v>127.25</v>
          </cell>
          <cell r="N485">
            <v>133.61000000000001</v>
          </cell>
        </row>
        <row r="486">
          <cell r="I486" t="str">
            <v>ROLP-W-LX-W-RF</v>
          </cell>
          <cell r="J486" t="str">
            <v>F.01U.288.469</v>
          </cell>
          <cell r="K486" t="str">
            <v>Sounder Beacon, white/wall/red flash</v>
          </cell>
          <cell r="L486" t="str">
            <v>5A</v>
          </cell>
          <cell r="M486">
            <v>127.25</v>
          </cell>
          <cell r="N486">
            <v>133.61000000000001</v>
          </cell>
        </row>
        <row r="487">
          <cell r="I487" t="str">
            <v>ROLP-R-LX-W-WF</v>
          </cell>
          <cell r="J487" t="str">
            <v>F.01U.288.470</v>
          </cell>
          <cell r="K487" t="str">
            <v>Sounder Beacon, red/wall/white flash</v>
          </cell>
          <cell r="L487" t="str">
            <v>5A</v>
          </cell>
          <cell r="M487">
            <v>127.25</v>
          </cell>
          <cell r="N487">
            <v>133.61000000000001</v>
          </cell>
        </row>
        <row r="488">
          <cell r="I488" t="str">
            <v>ROLP-R-LX-W-RF</v>
          </cell>
          <cell r="J488" t="str">
            <v>F.01U.288.471</v>
          </cell>
          <cell r="K488" t="str">
            <v>Sounder Beacon, red/wall/red flash</v>
          </cell>
          <cell r="L488" t="str">
            <v>5A</v>
          </cell>
          <cell r="M488">
            <v>127.25</v>
          </cell>
          <cell r="N488">
            <v>133.61000000000001</v>
          </cell>
        </row>
        <row r="489">
          <cell r="I489"/>
          <cell r="J489" t="str">
            <v/>
          </cell>
          <cell r="K489"/>
          <cell r="L489"/>
          <cell r="M489"/>
          <cell r="N489"/>
        </row>
        <row r="490">
          <cell r="I490" t="str">
            <v>FAA-500-RTL</v>
          </cell>
          <cell r="J490" t="str">
            <v>F.01U.508.720</v>
          </cell>
          <cell r="K490" t="str">
            <v>FAA-500-RTL removal tool</v>
          </cell>
          <cell r="L490" t="str">
            <v>5A</v>
          </cell>
          <cell r="M490">
            <v>925.97</v>
          </cell>
          <cell r="N490">
            <v>972.27</v>
          </cell>
        </row>
        <row r="491">
          <cell r="I491" t="str">
            <v>FAA-500-TTL</v>
          </cell>
          <cell r="J491" t="str">
            <v>F.01U.508.725</v>
          </cell>
          <cell r="K491" t="str">
            <v xml:space="preserve">FAA-TTL Test adapter with magnet  </v>
          </cell>
          <cell r="L491" t="str">
            <v>5A</v>
          </cell>
          <cell r="M491">
            <v>410.97</v>
          </cell>
          <cell r="N491">
            <v>431.52</v>
          </cell>
        </row>
        <row r="492">
          <cell r="I492" t="str">
            <v>SOLO461</v>
          </cell>
          <cell r="J492" t="str">
            <v>F.01U.363.162</v>
          </cell>
          <cell r="K492" t="str">
            <v>Cordless heat detector test kit</v>
          </cell>
          <cell r="L492" t="str">
            <v>5A</v>
          </cell>
          <cell r="M492">
            <v>1646.97</v>
          </cell>
          <cell r="N492">
            <v>1729.32</v>
          </cell>
        </row>
        <row r="493">
          <cell r="I493" t="str">
            <v>SOLO330</v>
          </cell>
          <cell r="J493" t="str">
            <v>4.998.112.071</v>
          </cell>
          <cell r="K493" t="str">
            <v>Test device for optical smoke detectors</v>
          </cell>
          <cell r="L493" t="str">
            <v>5A</v>
          </cell>
          <cell r="M493">
            <v>462.47</v>
          </cell>
          <cell r="N493">
            <v>485.59</v>
          </cell>
        </row>
        <row r="494">
          <cell r="I494" t="str">
            <v>FME-SOLO-A10S</v>
          </cell>
          <cell r="J494" t="str">
            <v>F.01U.345.557</v>
          </cell>
          <cell r="K494" t="str">
            <v>Test Aerosol spray for Optical Smoke Detectors</v>
          </cell>
          <cell r="L494" t="str">
            <v>5A</v>
          </cell>
          <cell r="M494">
            <v>63.35</v>
          </cell>
          <cell r="N494">
            <v>66.52</v>
          </cell>
        </row>
        <row r="495">
          <cell r="I495" t="str">
            <v>FME-TEST-CO</v>
          </cell>
          <cell r="J495" t="str">
            <v>F.01U.301.469</v>
          </cell>
          <cell r="K495" t="str">
            <v>Spray with CO testing gas for multisensor detectors with C-component</v>
          </cell>
          <cell r="L495" t="str">
            <v>5A</v>
          </cell>
          <cell r="M495">
            <v>67.98</v>
          </cell>
          <cell r="N495">
            <v>71.38</v>
          </cell>
        </row>
        <row r="496">
          <cell r="I496" t="str">
            <v>SOLO610</v>
          </cell>
          <cell r="J496">
            <v>4998112073</v>
          </cell>
          <cell r="K496" t="str">
            <v>Carry bag for Solo service kit</v>
          </cell>
          <cell r="L496" t="str">
            <v>5A</v>
          </cell>
          <cell r="M496">
            <v>307.97000000000003</v>
          </cell>
          <cell r="N496">
            <v>323.37</v>
          </cell>
        </row>
        <row r="497">
          <cell r="I497" t="str">
            <v>SOLO 770</v>
          </cell>
          <cell r="J497" t="str">
            <v>F.01U.363.163</v>
          </cell>
          <cell r="K497" t="str">
            <v>SOLO770 Spare battery- pack</v>
          </cell>
          <cell r="L497" t="str">
            <v>5A</v>
          </cell>
          <cell r="M497">
            <v>334.75</v>
          </cell>
          <cell r="N497">
            <v>351.49</v>
          </cell>
        </row>
        <row r="498">
          <cell r="I498" t="str">
            <v>SOLO200</v>
          </cell>
          <cell r="J498" t="str">
            <v>4.998.112.113</v>
          </cell>
          <cell r="K498" t="str">
            <v>Universal detector removal tool without pole</v>
          </cell>
          <cell r="L498" t="str">
            <v>5A</v>
          </cell>
          <cell r="M498">
            <v>616.97</v>
          </cell>
          <cell r="N498">
            <v>647.82000000000005</v>
          </cell>
        </row>
        <row r="499">
          <cell r="I499" t="str">
            <v>SOLO100</v>
          </cell>
          <cell r="J499" t="str">
            <v>4.998.112.069</v>
          </cell>
          <cell r="K499" t="str">
            <v>Extension pole for detector removal tool - 1-3,4m</v>
          </cell>
          <cell r="L499" t="str">
            <v>5A</v>
          </cell>
          <cell r="M499">
            <v>1131.97</v>
          </cell>
          <cell r="N499">
            <v>1188.57</v>
          </cell>
        </row>
        <row r="500">
          <cell r="I500" t="str">
            <v>SOLO101</v>
          </cell>
          <cell r="J500">
            <v>4998112070</v>
          </cell>
          <cell r="K500" t="str">
            <v>Fibreglass extension rod (1m)</v>
          </cell>
          <cell r="L500" t="str">
            <v>5A</v>
          </cell>
          <cell r="M500">
            <v>235.87</v>
          </cell>
          <cell r="N500">
            <v>247.66</v>
          </cell>
        </row>
        <row r="501">
          <cell r="I501" t="str">
            <v>RTL-cap</v>
          </cell>
          <cell r="J501">
            <v>4998082502</v>
          </cell>
          <cell r="K501" t="str">
            <v>Plastic cap for detector removal tool, 2 pcs are needed</v>
          </cell>
          <cell r="L501" t="str">
            <v>5A</v>
          </cell>
          <cell r="M501">
            <v>26.78</v>
          </cell>
          <cell r="N501">
            <v>28.12</v>
          </cell>
        </row>
        <row r="502">
          <cell r="I502" t="str">
            <v>FME-420-ADAP</v>
          </cell>
          <cell r="J502" t="str">
            <v>F.01U.510.318</v>
          </cell>
          <cell r="K502" t="str">
            <v>FME-420-ADAP Tool adapter f MS420(GB)</v>
          </cell>
          <cell r="L502" t="str">
            <v>5A</v>
          </cell>
          <cell r="M502">
            <v>658.17</v>
          </cell>
          <cell r="N502">
            <v>691.08</v>
          </cell>
        </row>
        <row r="503">
          <cell r="I503" t="str">
            <v>FME-420-LSN-TTL</v>
          </cell>
          <cell r="J503" t="str">
            <v>F.01U.169.803</v>
          </cell>
          <cell r="K503" t="str">
            <v>LSN improved Test Tool</v>
          </cell>
          <cell r="L503" t="str">
            <v>5A</v>
          </cell>
          <cell r="M503">
            <v>3350.73</v>
          </cell>
          <cell r="N503">
            <v>4440.71</v>
          </cell>
        </row>
        <row r="504">
          <cell r="I504"/>
          <cell r="J504" t="str">
            <v/>
          </cell>
          <cell r="K504"/>
          <cell r="L504"/>
          <cell r="M504"/>
          <cell r="N504"/>
        </row>
        <row r="505">
          <cell r="I505"/>
          <cell r="J505" t="str">
            <v/>
          </cell>
          <cell r="K505"/>
          <cell r="L505"/>
          <cell r="M505"/>
          <cell r="N505"/>
        </row>
        <row r="506">
          <cell r="I506" t="str">
            <v>FBF 100 LSN</v>
          </cell>
          <cell r="J506">
            <v>4998126953</v>
          </cell>
          <cell r="K506" t="str">
            <v>FBF 100 LSN fire serv. operating panel</v>
          </cell>
          <cell r="L506" t="str">
            <v>5A</v>
          </cell>
          <cell r="M506">
            <v>438.86</v>
          </cell>
          <cell r="N506">
            <v>460.8</v>
          </cell>
        </row>
        <row r="507">
          <cell r="I507" t="str">
            <v>FAT 2002</v>
          </cell>
          <cell r="J507">
            <v>4998126952</v>
          </cell>
          <cell r="K507" t="str">
            <v>FAT 2002 fire service display panel</v>
          </cell>
          <cell r="L507" t="str">
            <v>5A</v>
          </cell>
          <cell r="M507">
            <v>1141.05</v>
          </cell>
          <cell r="N507">
            <v>1198.0999999999999</v>
          </cell>
        </row>
        <row r="508">
          <cell r="I508" t="str">
            <v>FAT2002RE</v>
          </cell>
          <cell r="J508" t="str">
            <v>F.01U.502.436</v>
          </cell>
          <cell r="K508" t="str">
            <v>FAT2002RE Fire Service displ.panel red.</v>
          </cell>
          <cell r="L508" t="str">
            <v>5A</v>
          </cell>
          <cell r="M508">
            <v>1658.92</v>
          </cell>
          <cell r="N508">
            <v>1741.87</v>
          </cell>
        </row>
        <row r="509">
          <cell r="I509" t="str">
            <v>FIBS 100</v>
          </cell>
          <cell r="J509">
            <v>4998142207</v>
          </cell>
          <cell r="K509" t="str">
            <v>Fire brigade information  system FIBS 100</v>
          </cell>
          <cell r="L509" t="str">
            <v>5A</v>
          </cell>
          <cell r="M509">
            <v>3232.99</v>
          </cell>
          <cell r="N509">
            <v>3394.64</v>
          </cell>
        </row>
        <row r="510">
          <cell r="I510" t="str">
            <v>FIBS 100 DINA3</v>
          </cell>
          <cell r="J510" t="str">
            <v>4.998.149.387</v>
          </cell>
          <cell r="K510" t="str">
            <v>Fire brigade information  system FIBS 100</v>
          </cell>
          <cell r="L510" t="str">
            <v>5A</v>
          </cell>
          <cell r="M510">
            <v>3232.99</v>
          </cell>
          <cell r="N510">
            <v>3394.64</v>
          </cell>
        </row>
        <row r="511">
          <cell r="I511" t="str">
            <v>FMF-420-FBF-CH</v>
          </cell>
          <cell r="J511" t="str">
            <v>F.01U.169.669</v>
          </cell>
          <cell r="K511" t="str">
            <v>Feuerwehrbedien- und Anzeigeteil Schweiz</v>
          </cell>
          <cell r="L511" t="str">
            <v>5A</v>
          </cell>
          <cell r="M511">
            <v>555.29</v>
          </cell>
          <cell r="N511">
            <v>583.04999999999995</v>
          </cell>
        </row>
        <row r="512">
          <cell r="I512" t="str">
            <v>FMF-ADP-TTY</v>
          </cell>
          <cell r="J512" t="str">
            <v>F.01U.288.669</v>
          </cell>
          <cell r="K512" t="str">
            <v>Fire Brigade Peripheral Ring Bus Module TTY interface</v>
          </cell>
          <cell r="L512" t="str">
            <v>5A</v>
          </cell>
          <cell r="M512">
            <v>467.89</v>
          </cell>
          <cell r="N512">
            <v>491.28</v>
          </cell>
        </row>
        <row r="513">
          <cell r="I513" t="str">
            <v>FMF-ADP-FBF</v>
          </cell>
          <cell r="J513" t="str">
            <v>F.01U.317.733</v>
          </cell>
          <cell r="K513" t="str">
            <v>Fire Brigade Peripheral Ring Bus Module for UEZ-2000 and BZ-500</v>
          </cell>
          <cell r="L513" t="str">
            <v>5A</v>
          </cell>
          <cell r="M513">
            <v>638.6</v>
          </cell>
          <cell r="N513">
            <v>670.53</v>
          </cell>
        </row>
        <row r="514">
          <cell r="I514" t="str">
            <v>FMF-FBF-FAT</v>
          </cell>
          <cell r="J514" t="str">
            <v>F.01U.288.674</v>
          </cell>
          <cell r="K514" t="str">
            <v>Fire Brigade Peripheral FAT and FBF</v>
          </cell>
          <cell r="L514" t="str">
            <v>5A</v>
          </cell>
          <cell r="M514">
            <v>1290.48</v>
          </cell>
          <cell r="N514">
            <v>1355</v>
          </cell>
        </row>
        <row r="515">
          <cell r="I515" t="str">
            <v>FMF-ESPA</v>
          </cell>
          <cell r="J515" t="str">
            <v>F.01U.288.675</v>
          </cell>
          <cell r="K515" t="str">
            <v>ESPA interface</v>
          </cell>
          <cell r="L515" t="str">
            <v>5A</v>
          </cell>
          <cell r="M515">
            <v>193.74</v>
          </cell>
          <cell r="N515">
            <v>203.43</v>
          </cell>
        </row>
        <row r="516">
          <cell r="I516" t="str">
            <v>FMF-FIBS-A4</v>
          </cell>
          <cell r="J516" t="str">
            <v>F.01U.288.676</v>
          </cell>
          <cell r="K516" t="str">
            <v>Fire brigade information center A4</v>
          </cell>
          <cell r="L516" t="str">
            <v>5A</v>
          </cell>
          <cell r="M516">
            <v>2242</v>
          </cell>
          <cell r="N516">
            <v>2354.1</v>
          </cell>
        </row>
        <row r="517">
          <cell r="I517" t="str">
            <v>FMF-FIBS-A3</v>
          </cell>
          <cell r="J517" t="str">
            <v>F.01U.288.677</v>
          </cell>
          <cell r="K517" t="str">
            <v>Fire brigade information center A3</v>
          </cell>
          <cell r="L517" t="str">
            <v>5A</v>
          </cell>
          <cell r="M517">
            <v>2242</v>
          </cell>
          <cell r="N517">
            <v>2354.1</v>
          </cell>
        </row>
        <row r="518">
          <cell r="I518" t="str">
            <v>FMF-FAT</v>
          </cell>
          <cell r="J518" t="str">
            <v>F.01U.288.706</v>
          </cell>
          <cell r="K518" t="str">
            <v>Fire Brigade Peripheral FAT</v>
          </cell>
          <cell r="L518" t="str">
            <v>5A</v>
          </cell>
          <cell r="M518">
            <v>922.61</v>
          </cell>
          <cell r="N518">
            <v>968.74</v>
          </cell>
        </row>
        <row r="519">
          <cell r="I519"/>
          <cell r="J519" t="str">
            <v/>
          </cell>
          <cell r="K519"/>
          <cell r="L519"/>
          <cell r="M519"/>
          <cell r="N519"/>
        </row>
        <row r="520">
          <cell r="I520" t="str">
            <v>SD-A</v>
          </cell>
          <cell r="J520">
            <v>2799360424</v>
          </cell>
          <cell r="K520" t="str">
            <v>FSK-A, with housing</v>
          </cell>
          <cell r="L520" t="str">
            <v>5A</v>
          </cell>
          <cell r="M520">
            <v>426.33</v>
          </cell>
          <cell r="N520">
            <v>447.65</v>
          </cell>
        </row>
        <row r="521">
          <cell r="I521" t="str">
            <v>FMS-KR-BASIC-RPF</v>
          </cell>
          <cell r="J521" t="str">
            <v>F.01U.033.702</v>
          </cell>
          <cell r="K521" t="str">
            <v>Key deposit Kruse FSD 2003 12/24V-Rain</v>
          </cell>
          <cell r="L521" t="str">
            <v>5A</v>
          </cell>
          <cell r="M521">
            <v>1836.71</v>
          </cell>
          <cell r="N521">
            <v>1928.55</v>
          </cell>
        </row>
        <row r="522">
          <cell r="I522" t="str">
            <v>FMS-KR-BASIC</v>
          </cell>
          <cell r="J522" t="str">
            <v>F.01U.033.703</v>
          </cell>
          <cell r="K522" t="str">
            <v>Key deposit Kruse FSD 2003 12/24V</v>
          </cell>
          <cell r="L522" t="str">
            <v>5A</v>
          </cell>
          <cell r="M522">
            <v>1486.18</v>
          </cell>
          <cell r="N522">
            <v>1560.49</v>
          </cell>
        </row>
        <row r="523">
          <cell r="I523" t="str">
            <v>BS DKM/FIPS</v>
          </cell>
          <cell r="J523">
            <v>4998149388</v>
          </cell>
          <cell r="K523" t="str">
            <v>BS for installation DKM in FIBS</v>
          </cell>
          <cell r="L523" t="str">
            <v>5A</v>
          </cell>
          <cell r="M523">
            <v>61.45</v>
          </cell>
          <cell r="N523">
            <v>64.52</v>
          </cell>
        </row>
        <row r="524">
          <cell r="I524"/>
          <cell r="J524" t="str">
            <v/>
          </cell>
          <cell r="K524"/>
          <cell r="L524"/>
          <cell r="M524"/>
          <cell r="N524"/>
        </row>
        <row r="525">
          <cell r="I525" t="str">
            <v>TSZ 0400 LSN</v>
          </cell>
          <cell r="J525">
            <v>2799330300</v>
          </cell>
          <cell r="K525" t="str">
            <v>TSZ 0400 Door control unit</v>
          </cell>
          <cell r="L525" t="str">
            <v>5A</v>
          </cell>
          <cell r="M525">
            <v>245.45930000000001</v>
          </cell>
          <cell r="N525">
            <v>257.73</v>
          </cell>
        </row>
        <row r="526">
          <cell r="I526" t="str">
            <v>FMD-432</v>
          </cell>
          <cell r="J526">
            <v>2799320540</v>
          </cell>
          <cell r="K526" t="str">
            <v>Push button type 432 flush-mount</v>
          </cell>
          <cell r="L526" t="str">
            <v>5A</v>
          </cell>
          <cell r="M526">
            <v>55.156500000000001</v>
          </cell>
          <cell r="N526">
            <v>57.91</v>
          </cell>
        </row>
        <row r="527">
          <cell r="I527" t="str">
            <v>FMD-432-S</v>
          </cell>
          <cell r="J527" t="str">
            <v>2.799.320.541</v>
          </cell>
          <cell r="K527" t="str">
            <v>TYPE 432 PUSH BUTTON FOR SURFACE MOUNTING</v>
          </cell>
          <cell r="L527" t="str">
            <v>5A</v>
          </cell>
          <cell r="M527">
            <v>33.093900000000005</v>
          </cell>
          <cell r="N527">
            <v>34.75</v>
          </cell>
        </row>
        <row r="528">
          <cell r="I528" t="str">
            <v>FMD-F.GT60</v>
          </cell>
          <cell r="J528" t="str">
            <v>2.799.320.503</v>
          </cell>
          <cell r="K528" t="str">
            <v>ASS65 ANCHOR PLATE FOR GT60</v>
          </cell>
          <cell r="L528" t="str">
            <v>5A</v>
          </cell>
          <cell r="M528">
            <v>25.842700000000001</v>
          </cell>
          <cell r="N528">
            <v>27.13</v>
          </cell>
        </row>
        <row r="529">
          <cell r="I529" t="str">
            <v>FMD-GT60</v>
          </cell>
          <cell r="J529" t="str">
            <v>2.799.320.504</v>
          </cell>
          <cell r="K529" t="str">
            <v xml:space="preserve">GT60R DOOR HOLD MAGNET 24V/686N, WALL MOUNTING </v>
          </cell>
          <cell r="L529" t="str">
            <v>5A</v>
          </cell>
          <cell r="M529">
            <v>94.57459999999999</v>
          </cell>
          <cell r="N529">
            <v>99.3</v>
          </cell>
        </row>
        <row r="530">
          <cell r="I530" t="str">
            <v>FMD-GT50</v>
          </cell>
          <cell r="J530">
            <v>2799320532</v>
          </cell>
          <cell r="K530" t="str">
            <v>GT50R DOOR HOLD MAGNET 24V/490N, FLOOR MOUNTING</v>
          </cell>
          <cell r="L530" t="str">
            <v>5A</v>
          </cell>
          <cell r="M530">
            <v>94.57459999999999</v>
          </cell>
          <cell r="N530">
            <v>99.3</v>
          </cell>
        </row>
        <row r="531">
          <cell r="I531" t="str">
            <v>FMD-F.GT50</v>
          </cell>
          <cell r="J531" t="str">
            <v>2.799.320.536</v>
          </cell>
          <cell r="K531" t="str">
            <v>ASS55 ANCHOR PLATE FOR GT50</v>
          </cell>
          <cell r="L531" t="str">
            <v>5A</v>
          </cell>
          <cell r="M531">
            <v>33.093900000000005</v>
          </cell>
          <cell r="N531">
            <v>34.75</v>
          </cell>
        </row>
        <row r="532">
          <cell r="I532" t="str">
            <v>FMD-GT50-space</v>
          </cell>
          <cell r="J532" t="str">
            <v>2.799.320.539</v>
          </cell>
          <cell r="K532" t="str">
            <v>GT50R WITH SPACER PIPE DOOR HOLD MAGNET, UNIV</v>
          </cell>
          <cell r="L532" t="str">
            <v>5A</v>
          </cell>
          <cell r="M532">
            <v>165.58279999999999</v>
          </cell>
          <cell r="N532">
            <v>173.86</v>
          </cell>
        </row>
        <row r="533">
          <cell r="I533"/>
          <cell r="J533" t="str">
            <v/>
          </cell>
          <cell r="K533"/>
          <cell r="L533"/>
          <cell r="M533"/>
          <cell r="N533"/>
        </row>
        <row r="534">
          <cell r="I534" t="str">
            <v>TRA-FIR-FL</v>
          </cell>
          <cell r="J534" t="str">
            <v>F.01U.328.621</v>
          </cell>
          <cell r="K534" t="str">
            <v>Training Fire Alarm Systems</v>
          </cell>
          <cell r="L534"/>
          <cell r="M534" t="str">
            <v>900 (net price!)</v>
          </cell>
          <cell r="N534"/>
        </row>
        <row r="535">
          <cell r="I535" t="str">
            <v>TRA-FPA-FE</v>
          </cell>
          <cell r="J535" t="str">
            <v>F.01U.350.356</v>
          </cell>
          <cell r="K535" t="str">
            <v>Training FPA-5000 - Expert</v>
          </cell>
          <cell r="L535"/>
          <cell r="M535" t="str">
            <v>600 (net price!)</v>
          </cell>
          <cell r="N535"/>
        </row>
        <row r="536">
          <cell r="I536" t="str">
            <v>TRA-FPA-FM</v>
          </cell>
          <cell r="J536" t="str">
            <v>F.01U.350.357</v>
          </cell>
          <cell r="K536" t="str">
            <v>Training FPA-5000 - Master</v>
          </cell>
          <cell r="L536"/>
          <cell r="M536" t="str">
            <v>600 (net price!)</v>
          </cell>
          <cell r="N536"/>
        </row>
        <row r="537">
          <cell r="I537"/>
          <cell r="J537" t="str">
            <v/>
          </cell>
          <cell r="K537"/>
          <cell r="L537"/>
          <cell r="M537"/>
          <cell r="N537"/>
        </row>
        <row r="538">
          <cell r="I538"/>
        </row>
        <row r="540">
          <cell r="I540"/>
          <cell r="J540"/>
          <cell r="K540"/>
          <cell r="L540"/>
          <cell r="M540"/>
          <cell r="N540"/>
        </row>
        <row r="541">
          <cell r="I541" t="str">
            <v>FMF-FBP-AUSTRIA</v>
          </cell>
          <cell r="J541"/>
          <cell r="K541" t="e">
            <v>#N/A</v>
          </cell>
          <cell r="L541" t="str">
            <v>F.01U.074.777</v>
          </cell>
          <cell r="M541"/>
          <cell r="N541"/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S28" sqref="S28"/>
    </sheetView>
  </sheetViews>
  <sheetFormatPr defaultRowHeight="12.75" x14ac:dyDescent="0.2"/>
  <sheetData/>
  <sheetProtection algorithmName="SHA-512" hashValue="UJUaEBMrukcsjwMFbCiDRKSA+U1d6qezDqvkrSUSySDj1rsVHzBo7076uSJf8OrVFsvCL3dh3WDQxdA7+2YyFg==" saltValue="jdPZhRVSKBDvg2Bl66jtYQ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2:FI345"/>
  <sheetViews>
    <sheetView tabSelected="1" topLeftCell="A113" zoomScale="85" zoomScaleNormal="85" workbookViewId="0">
      <selection activeCell="B124" sqref="B124"/>
    </sheetView>
  </sheetViews>
  <sheetFormatPr defaultColWidth="8.85546875" defaultRowHeight="10.5" x14ac:dyDescent="0.15"/>
  <cols>
    <col min="1" max="1" width="16.42578125" style="50" customWidth="1"/>
    <col min="2" max="2" width="15.85546875" style="90" customWidth="1"/>
    <col min="3" max="3" width="18.140625" style="12" customWidth="1"/>
    <col min="4" max="4" width="49" style="3" customWidth="1"/>
    <col min="5" max="6" width="29.85546875" style="4" customWidth="1"/>
    <col min="7" max="7" width="23.5703125" style="83" customWidth="1"/>
    <col min="8" max="11" width="30.28515625" style="83" customWidth="1"/>
    <col min="12" max="12" width="23.5703125" style="7" customWidth="1"/>
    <col min="13" max="16384" width="8.85546875" style="50"/>
  </cols>
  <sheetData>
    <row r="2" spans="1:164" ht="33" customHeight="1" x14ac:dyDescent="0.15">
      <c r="A2" s="558" t="s">
        <v>813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</row>
    <row r="3" spans="1:164" s="53" customFormat="1" ht="23.25" customHeight="1" thickBot="1" x14ac:dyDescent="0.25">
      <c r="A3" s="560"/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</row>
    <row r="4" spans="1:164" s="54" customFormat="1" ht="25.5" x14ac:dyDescent="0.15">
      <c r="A4" s="98" t="s">
        <v>781</v>
      </c>
      <c r="B4" s="98" t="s">
        <v>0</v>
      </c>
      <c r="C4" s="98" t="s">
        <v>1</v>
      </c>
      <c r="D4" s="98" t="s">
        <v>2</v>
      </c>
      <c r="E4" s="99" t="s">
        <v>782</v>
      </c>
      <c r="F4" s="99" t="s">
        <v>783</v>
      </c>
      <c r="G4" s="100" t="s">
        <v>784</v>
      </c>
      <c r="H4" s="100" t="s">
        <v>785</v>
      </c>
      <c r="I4" s="100" t="s">
        <v>801</v>
      </c>
      <c r="J4" s="100" t="s">
        <v>865</v>
      </c>
      <c r="K4" s="100" t="s">
        <v>1072</v>
      </c>
      <c r="L4" s="100" t="s">
        <v>786</v>
      </c>
    </row>
    <row r="5" spans="1:164" s="110" customFormat="1" ht="16.5" customHeight="1" x14ac:dyDescent="0.15">
      <c r="A5" s="565" t="s">
        <v>985</v>
      </c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7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</row>
    <row r="6" spans="1:164" s="110" customFormat="1" ht="55.5" customHeight="1" x14ac:dyDescent="0.15">
      <c r="A6" s="97"/>
      <c r="B6" s="449" t="s">
        <v>990</v>
      </c>
      <c r="C6" s="450" t="s">
        <v>986</v>
      </c>
      <c r="D6" s="450" t="s">
        <v>1108</v>
      </c>
      <c r="E6" s="451">
        <f>VLOOKUP(B6,'Fire EN 54'!$D$5:$J$481,7,0)</f>
        <v>8678</v>
      </c>
      <c r="F6" s="451" t="s">
        <v>705</v>
      </c>
      <c r="G6" s="452" t="s">
        <v>3</v>
      </c>
      <c r="H6" s="453"/>
      <c r="I6" s="452"/>
      <c r="J6" s="454" t="s">
        <v>1127</v>
      </c>
      <c r="K6" s="455" t="s">
        <v>614</v>
      </c>
      <c r="L6" s="456" t="s">
        <v>644</v>
      </c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</row>
    <row r="7" spans="1:164" s="110" customFormat="1" ht="55.5" customHeight="1" x14ac:dyDescent="0.15">
      <c r="A7" s="97"/>
      <c r="B7" s="449" t="s">
        <v>991</v>
      </c>
      <c r="C7" s="450" t="s">
        <v>987</v>
      </c>
      <c r="D7" s="450" t="s">
        <v>1109</v>
      </c>
      <c r="E7" s="451">
        <f>VLOOKUP(B7,'Fire EN 54'!$D$5:$J$481,7,0)</f>
        <v>9330</v>
      </c>
      <c r="F7" s="451" t="s">
        <v>705</v>
      </c>
      <c r="G7" s="452" t="s">
        <v>3</v>
      </c>
      <c r="H7" s="453"/>
      <c r="I7" s="452"/>
      <c r="J7" s="454" t="s">
        <v>1127</v>
      </c>
      <c r="K7" s="455" t="s">
        <v>614</v>
      </c>
      <c r="L7" s="456" t="s">
        <v>644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</row>
    <row r="8" spans="1:164" s="110" customFormat="1" ht="55.5" customHeight="1" x14ac:dyDescent="0.15">
      <c r="A8" s="97"/>
      <c r="B8" s="449" t="s">
        <v>992</v>
      </c>
      <c r="C8" s="450" t="s">
        <v>988</v>
      </c>
      <c r="D8" s="450" t="s">
        <v>1110</v>
      </c>
      <c r="E8" s="451">
        <f>VLOOKUP(B8,'Fire EN 54'!$D$5:$J$481,7,0)</f>
        <v>11385</v>
      </c>
      <c r="F8" s="451" t="s">
        <v>705</v>
      </c>
      <c r="G8" s="452" t="s">
        <v>3</v>
      </c>
      <c r="H8" s="453"/>
      <c r="I8" s="452"/>
      <c r="J8" s="454" t="s">
        <v>1127</v>
      </c>
      <c r="K8" s="455" t="s">
        <v>614</v>
      </c>
      <c r="L8" s="456" t="s">
        <v>644</v>
      </c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</row>
    <row r="9" spans="1:164" s="110" customFormat="1" ht="55.5" customHeight="1" x14ac:dyDescent="0.15">
      <c r="A9" s="97"/>
      <c r="B9" s="449" t="s">
        <v>993</v>
      </c>
      <c r="C9" s="450" t="s">
        <v>989</v>
      </c>
      <c r="D9" s="450" t="s">
        <v>1111</v>
      </c>
      <c r="E9" s="451">
        <f>VLOOKUP(B9,'Fire EN 54'!$D$5:$J$481,7,0)</f>
        <v>12009</v>
      </c>
      <c r="F9" s="451" t="s">
        <v>705</v>
      </c>
      <c r="G9" s="452" t="s">
        <v>3</v>
      </c>
      <c r="H9" s="453"/>
      <c r="I9" s="452"/>
      <c r="J9" s="454" t="s">
        <v>1127</v>
      </c>
      <c r="K9" s="455" t="s">
        <v>614</v>
      </c>
      <c r="L9" s="456" t="s">
        <v>644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</row>
    <row r="10" spans="1:164" s="55" customFormat="1" ht="12.75" x14ac:dyDescent="0.15">
      <c r="A10" s="565" t="s">
        <v>1067</v>
      </c>
      <c r="B10" s="566"/>
      <c r="C10" s="566"/>
      <c r="D10" s="566"/>
      <c r="E10" s="566"/>
      <c r="F10" s="566"/>
      <c r="G10" s="566"/>
      <c r="H10" s="566"/>
      <c r="I10" s="566"/>
      <c r="J10" s="566"/>
      <c r="K10" s="566"/>
      <c r="L10" s="567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</row>
    <row r="11" spans="1:164" s="55" customFormat="1" ht="12.75" x14ac:dyDescent="0.15">
      <c r="A11" s="101" t="s">
        <v>1001</v>
      </c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164" s="113" customFormat="1" ht="51" customHeight="1" x14ac:dyDescent="0.15">
      <c r="A12" s="146"/>
      <c r="B12" s="449" t="s">
        <v>996</v>
      </c>
      <c r="C12" s="450" t="s">
        <v>994</v>
      </c>
      <c r="D12" s="450" t="s">
        <v>998</v>
      </c>
      <c r="E12" s="451">
        <f>VLOOKUP(B12,'Fire EN 54'!$D$5:$J$481,7,0)</f>
        <v>3949</v>
      </c>
      <c r="F12" s="451" t="s">
        <v>705</v>
      </c>
      <c r="G12" s="452" t="s">
        <v>3</v>
      </c>
      <c r="H12" s="453"/>
      <c r="I12" s="452"/>
      <c r="J12" s="85" t="s">
        <v>845</v>
      </c>
      <c r="K12" s="131">
        <f>'Dodatkowa gwarancja'!E6</f>
        <v>103</v>
      </c>
      <c r="L12" s="440" t="s">
        <v>644</v>
      </c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</row>
    <row r="13" spans="1:164" s="113" customFormat="1" ht="51" customHeight="1" x14ac:dyDescent="0.15">
      <c r="A13" s="145"/>
      <c r="B13" s="457" t="s">
        <v>997</v>
      </c>
      <c r="C13" s="458" t="s">
        <v>995</v>
      </c>
      <c r="D13" s="459" t="s">
        <v>999</v>
      </c>
      <c r="E13" s="451">
        <f>VLOOKUP(B13,'Fire EN 54'!$D$5:$J$481,7,0)</f>
        <v>6782</v>
      </c>
      <c r="F13" s="451" t="s">
        <v>705</v>
      </c>
      <c r="G13" s="452" t="s">
        <v>3</v>
      </c>
      <c r="H13" s="455"/>
      <c r="I13" s="452"/>
      <c r="J13" s="85" t="s">
        <v>845</v>
      </c>
      <c r="K13" s="131">
        <f>'Dodatkowa gwarancja'!E6</f>
        <v>103</v>
      </c>
      <c r="L13" s="440" t="s">
        <v>644</v>
      </c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164" s="113" customFormat="1" ht="51" customHeight="1" x14ac:dyDescent="0.15">
      <c r="A14" s="111"/>
      <c r="B14" s="460" t="s">
        <v>750</v>
      </c>
      <c r="C14" s="461" t="s">
        <v>809</v>
      </c>
      <c r="D14" s="461" t="s">
        <v>751</v>
      </c>
      <c r="E14" s="451">
        <f>VLOOKUP(B14,'Fire EN 54'!$D$5:$J$481,7,0)</f>
        <v>3217</v>
      </c>
      <c r="F14" s="462" t="s">
        <v>705</v>
      </c>
      <c r="G14" s="455" t="s">
        <v>4</v>
      </c>
      <c r="H14" s="455"/>
      <c r="I14" s="455"/>
      <c r="J14" s="85" t="s">
        <v>881</v>
      </c>
      <c r="K14" s="85" t="s">
        <v>614</v>
      </c>
      <c r="L14" s="86" t="s">
        <v>688</v>
      </c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</row>
    <row r="15" spans="1:164" s="55" customFormat="1" ht="11.25" x14ac:dyDescent="0.15">
      <c r="A15" s="101" t="s">
        <v>1000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</row>
    <row r="16" spans="1:164" s="113" customFormat="1" ht="51" customHeight="1" x14ac:dyDescent="0.15">
      <c r="A16" s="111"/>
      <c r="B16" s="450" t="s">
        <v>5</v>
      </c>
      <c r="C16" s="450" t="s">
        <v>694</v>
      </c>
      <c r="D16" s="459" t="s">
        <v>6</v>
      </c>
      <c r="E16" s="451">
        <f>VLOOKUP(B16,'Fire EN 54'!$D$5:$J$481,7,0)</f>
        <v>1016</v>
      </c>
      <c r="F16" s="451" t="s">
        <v>705</v>
      </c>
      <c r="G16" s="463">
        <v>1</v>
      </c>
      <c r="H16" s="463"/>
      <c r="I16" s="463"/>
      <c r="J16" s="455" t="s">
        <v>849</v>
      </c>
      <c r="K16" s="464">
        <f>'Dodatkowa gwarancja'!E10</f>
        <v>34</v>
      </c>
      <c r="L16" s="456" t="s">
        <v>645</v>
      </c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164" s="113" customFormat="1" ht="51" customHeight="1" x14ac:dyDescent="0.15">
      <c r="A17" s="111"/>
      <c r="B17" s="449" t="s">
        <v>7</v>
      </c>
      <c r="C17" s="457" t="s">
        <v>8</v>
      </c>
      <c r="D17" s="459" t="s">
        <v>9</v>
      </c>
      <c r="E17" s="451">
        <f>VLOOKUP(B17,'Fire EN 54'!$D$5:$J$481,7,0)</f>
        <v>610</v>
      </c>
      <c r="F17" s="451" t="s">
        <v>705</v>
      </c>
      <c r="G17" s="463" t="s">
        <v>3</v>
      </c>
      <c r="H17" s="463"/>
      <c r="I17" s="463"/>
      <c r="J17" s="455" t="s">
        <v>849</v>
      </c>
      <c r="K17" s="464">
        <f>'Dodatkowa gwarancja'!E10</f>
        <v>34</v>
      </c>
      <c r="L17" s="456" t="s">
        <v>645</v>
      </c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</row>
    <row r="18" spans="1:164" s="113" customFormat="1" ht="51" customHeight="1" x14ac:dyDescent="0.15">
      <c r="A18" s="111"/>
      <c r="B18" s="457" t="s">
        <v>10</v>
      </c>
      <c r="C18" s="457" t="s">
        <v>11</v>
      </c>
      <c r="D18" s="459" t="s">
        <v>12</v>
      </c>
      <c r="E18" s="451">
        <f>VLOOKUP(B18,'Fire EN 54'!$D$5:$J$481,7,0)</f>
        <v>813</v>
      </c>
      <c r="F18" s="451" t="s">
        <v>705</v>
      </c>
      <c r="G18" s="463">
        <v>1</v>
      </c>
      <c r="H18" s="463"/>
      <c r="I18" s="463"/>
      <c r="J18" s="455" t="s">
        <v>849</v>
      </c>
      <c r="K18" s="464">
        <f>'Dodatkowa gwarancja'!E10</f>
        <v>34</v>
      </c>
      <c r="L18" s="456" t="s">
        <v>645</v>
      </c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1:164" s="113" customFormat="1" ht="51" customHeight="1" x14ac:dyDescent="0.15">
      <c r="A19" s="111"/>
      <c r="B19" s="449" t="s">
        <v>13</v>
      </c>
      <c r="C19" s="449" t="s">
        <v>14</v>
      </c>
      <c r="D19" s="465" t="s">
        <v>15</v>
      </c>
      <c r="E19" s="451">
        <f>VLOOKUP(B19,'Fire EN 54'!$D$5:$J$481,7,0)</f>
        <v>1219</v>
      </c>
      <c r="F19" s="451" t="s">
        <v>705</v>
      </c>
      <c r="G19" s="463">
        <v>1</v>
      </c>
      <c r="H19" s="463"/>
      <c r="I19" s="463"/>
      <c r="J19" s="455" t="s">
        <v>849</v>
      </c>
      <c r="K19" s="464">
        <f>'Dodatkowa gwarancja'!E10</f>
        <v>34</v>
      </c>
      <c r="L19" s="456" t="s">
        <v>645</v>
      </c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1:164" s="113" customFormat="1" ht="51" customHeight="1" x14ac:dyDescent="0.15">
      <c r="A20" s="111"/>
      <c r="B20" s="449" t="s">
        <v>16</v>
      </c>
      <c r="C20" s="449" t="s">
        <v>17</v>
      </c>
      <c r="D20" s="465" t="s">
        <v>18</v>
      </c>
      <c r="E20" s="451">
        <f>VLOOKUP(B20,'Fire EN 54'!$D$5:$J$481,7,0)</f>
        <v>1219</v>
      </c>
      <c r="F20" s="451" t="s">
        <v>705</v>
      </c>
      <c r="G20" s="463" t="s">
        <v>3</v>
      </c>
      <c r="H20" s="463"/>
      <c r="I20" s="463"/>
      <c r="J20" s="455" t="s">
        <v>849</v>
      </c>
      <c r="K20" s="464">
        <f>'Dodatkowa gwarancja'!E10</f>
        <v>34</v>
      </c>
      <c r="L20" s="456" t="s">
        <v>645</v>
      </c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1:164" s="113" customFormat="1" ht="51" customHeight="1" x14ac:dyDescent="0.15">
      <c r="A21" s="111"/>
      <c r="B21" s="449" t="s">
        <v>19</v>
      </c>
      <c r="C21" s="449" t="s">
        <v>20</v>
      </c>
      <c r="D21" s="465" t="s">
        <v>21</v>
      </c>
      <c r="E21" s="451">
        <f>VLOOKUP(B21,'Fire EN 54'!$D$5:$J$481,7,0)</f>
        <v>1116</v>
      </c>
      <c r="F21" s="451" t="s">
        <v>705</v>
      </c>
      <c r="G21" s="463">
        <v>1</v>
      </c>
      <c r="H21" s="463"/>
      <c r="I21" s="463"/>
      <c r="J21" s="464" t="s">
        <v>849</v>
      </c>
      <c r="K21" s="464">
        <f>'Dodatkowa gwarancja'!$E$10</f>
        <v>34</v>
      </c>
      <c r="L21" s="456" t="s">
        <v>645</v>
      </c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1:164" s="113" customFormat="1" ht="51" customHeight="1" x14ac:dyDescent="0.15">
      <c r="A22" s="111"/>
      <c r="B22" s="449" t="s">
        <v>22</v>
      </c>
      <c r="C22" s="449" t="s">
        <v>23</v>
      </c>
      <c r="D22" s="465" t="s">
        <v>24</v>
      </c>
      <c r="E22" s="451">
        <f>VLOOKUP(B22,'Fire EN 54'!$D$5:$J$481,7,0)</f>
        <v>2203</v>
      </c>
      <c r="F22" s="451" t="s">
        <v>705</v>
      </c>
      <c r="G22" s="463">
        <v>1</v>
      </c>
      <c r="H22" s="463"/>
      <c r="I22" s="463"/>
      <c r="J22" s="464" t="s">
        <v>849</v>
      </c>
      <c r="K22" s="464">
        <f>'Dodatkowa gwarancja'!$E$10</f>
        <v>34</v>
      </c>
      <c r="L22" s="456" t="s">
        <v>645</v>
      </c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1:164" s="113" customFormat="1" ht="51" customHeight="1" x14ac:dyDescent="0.15">
      <c r="A23" s="111"/>
      <c r="B23" s="449" t="s">
        <v>25</v>
      </c>
      <c r="C23" s="449" t="s">
        <v>26</v>
      </c>
      <c r="D23" s="465" t="s">
        <v>27</v>
      </c>
      <c r="E23" s="451">
        <f>VLOOKUP(B23,'Fire EN 54'!$D$5:$J$481,7,0)</f>
        <v>1860</v>
      </c>
      <c r="F23" s="451" t="s">
        <v>705</v>
      </c>
      <c r="G23" s="466" t="s">
        <v>3</v>
      </c>
      <c r="H23" s="466"/>
      <c r="I23" s="466"/>
      <c r="J23" s="464" t="s">
        <v>849</v>
      </c>
      <c r="K23" s="464">
        <f>'Dodatkowa gwarancja'!$E$10</f>
        <v>34</v>
      </c>
      <c r="L23" s="456" t="s">
        <v>645</v>
      </c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1:164" s="113" customFormat="1" ht="51" customHeight="1" x14ac:dyDescent="0.15">
      <c r="A24" s="111"/>
      <c r="B24" s="449" t="s">
        <v>28</v>
      </c>
      <c r="C24" s="449" t="s">
        <v>29</v>
      </c>
      <c r="D24" s="465" t="s">
        <v>30</v>
      </c>
      <c r="E24" s="451">
        <f>VLOOKUP(B24,'Fire EN 54'!$D$5:$J$481,7,0)</f>
        <v>1626</v>
      </c>
      <c r="F24" s="451" t="s">
        <v>705</v>
      </c>
      <c r="G24" s="466">
        <v>1</v>
      </c>
      <c r="H24" s="466"/>
      <c r="I24" s="466"/>
      <c r="J24" s="455" t="s">
        <v>849</v>
      </c>
      <c r="K24" s="464">
        <f>'Dodatkowa gwarancja'!$E$10</f>
        <v>34</v>
      </c>
      <c r="L24" s="467" t="s">
        <v>645</v>
      </c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1:164" s="113" customFormat="1" ht="51" customHeight="1" x14ac:dyDescent="0.15">
      <c r="A25" s="111"/>
      <c r="B25" s="450" t="s">
        <v>31</v>
      </c>
      <c r="C25" s="450" t="s">
        <v>32</v>
      </c>
      <c r="D25" s="468" t="s">
        <v>33</v>
      </c>
      <c r="E25" s="451">
        <f>VLOOKUP(B25,'Fire EN 54'!$D$5:$J$481,7,0)</f>
        <v>2146</v>
      </c>
      <c r="F25" s="451" t="s">
        <v>705</v>
      </c>
      <c r="G25" s="455" t="s">
        <v>3</v>
      </c>
      <c r="H25" s="455"/>
      <c r="I25" s="455"/>
      <c r="J25" s="455" t="s">
        <v>881</v>
      </c>
      <c r="K25" s="464">
        <f>'Dodatkowa gwarancja'!$E$10</f>
        <v>34</v>
      </c>
      <c r="L25" s="456" t="s">
        <v>645</v>
      </c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</row>
    <row r="26" spans="1:164" s="113" customFormat="1" ht="51" customHeight="1" x14ac:dyDescent="0.15">
      <c r="A26" s="111"/>
      <c r="B26" s="449" t="s">
        <v>35</v>
      </c>
      <c r="C26" s="449" t="s">
        <v>36</v>
      </c>
      <c r="D26" s="465" t="s">
        <v>37</v>
      </c>
      <c r="E26" s="451">
        <f>VLOOKUP(B26,'Fire EN 54'!$D$5:$J$481,7,0)</f>
        <v>2375</v>
      </c>
      <c r="F26" s="451" t="s">
        <v>705</v>
      </c>
      <c r="G26" s="455">
        <v>1</v>
      </c>
      <c r="H26" s="455"/>
      <c r="I26" s="455"/>
      <c r="J26" s="464" t="s">
        <v>849</v>
      </c>
      <c r="K26" s="464">
        <f>'Dodatkowa gwarancja'!$E$10</f>
        <v>34</v>
      </c>
      <c r="L26" s="456" t="s">
        <v>645</v>
      </c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1:164" s="112" customFormat="1" ht="51" customHeight="1" x14ac:dyDescent="0.15">
      <c r="A27" s="111"/>
      <c r="B27" s="469" t="s">
        <v>38</v>
      </c>
      <c r="C27" s="470" t="s">
        <v>39</v>
      </c>
      <c r="D27" s="468" t="s">
        <v>40</v>
      </c>
      <c r="E27" s="451">
        <f>VLOOKUP(B27,'Fire EN 54'!$D$5:$J$481,7,0)</f>
        <v>4722</v>
      </c>
      <c r="F27" s="451" t="s">
        <v>705</v>
      </c>
      <c r="G27" s="455" t="s">
        <v>3</v>
      </c>
      <c r="H27" s="455"/>
      <c r="I27" s="455"/>
      <c r="J27" s="464" t="s">
        <v>848</v>
      </c>
      <c r="K27" s="464">
        <f>'Dodatkowa gwarancja'!$E$10</f>
        <v>34</v>
      </c>
      <c r="L27" s="456" t="s">
        <v>645</v>
      </c>
    </row>
    <row r="28" spans="1:164" s="55" customFormat="1" ht="11.25" x14ac:dyDescent="0.15">
      <c r="A28" s="101" t="s">
        <v>1002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</row>
    <row r="29" spans="1:164" s="113" customFormat="1" ht="42" customHeight="1" x14ac:dyDescent="0.15">
      <c r="A29" s="111"/>
      <c r="B29" s="457" t="s">
        <v>1059</v>
      </c>
      <c r="C29" s="469" t="s">
        <v>41</v>
      </c>
      <c r="D29" s="459" t="s">
        <v>42</v>
      </c>
      <c r="E29" s="451">
        <f>VLOOKUP(B29,'Fire EN 54'!$D$5:$J$481,7,0)</f>
        <v>276</v>
      </c>
      <c r="F29" s="451" t="s">
        <v>705</v>
      </c>
      <c r="G29" s="471" t="s">
        <v>3</v>
      </c>
      <c r="H29" s="471"/>
      <c r="I29" s="471"/>
      <c r="J29" s="455" t="s">
        <v>881</v>
      </c>
      <c r="K29" s="455" t="s">
        <v>614</v>
      </c>
      <c r="L29" s="472" t="s">
        <v>645</v>
      </c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1:164" s="113" customFormat="1" ht="51" customHeight="1" x14ac:dyDescent="0.15">
      <c r="A30" s="111"/>
      <c r="B30" s="449" t="s">
        <v>43</v>
      </c>
      <c r="C30" s="449" t="s">
        <v>44</v>
      </c>
      <c r="D30" s="465" t="s">
        <v>45</v>
      </c>
      <c r="E30" s="451">
        <f>VLOOKUP(B30,'Fire EN 54'!$D$5:$J$481,7,0)</f>
        <v>691</v>
      </c>
      <c r="F30" s="451" t="s">
        <v>705</v>
      </c>
      <c r="G30" s="466">
        <v>1</v>
      </c>
      <c r="H30" s="466"/>
      <c r="I30" s="466"/>
      <c r="J30" s="455" t="s">
        <v>881</v>
      </c>
      <c r="K30" s="455" t="s">
        <v>614</v>
      </c>
      <c r="L30" s="467" t="s">
        <v>645</v>
      </c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1:164" s="55" customFormat="1" ht="11.25" x14ac:dyDescent="0.15">
      <c r="A31" s="101" t="s">
        <v>1003</v>
      </c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</row>
    <row r="32" spans="1:164" s="113" customFormat="1" ht="51" customHeight="1" x14ac:dyDescent="0.15">
      <c r="A32" s="111"/>
      <c r="B32" s="449" t="s">
        <v>46</v>
      </c>
      <c r="C32" s="449" t="s">
        <v>47</v>
      </c>
      <c r="D32" s="465" t="s">
        <v>48</v>
      </c>
      <c r="E32" s="451">
        <f>VLOOKUP(B32,'Fire EN 54'!$D$5:$J$481,7,0)</f>
        <v>2419</v>
      </c>
      <c r="F32" s="451" t="s">
        <v>705</v>
      </c>
      <c r="G32" s="466">
        <v>1</v>
      </c>
      <c r="H32" s="466"/>
      <c r="I32" s="466"/>
      <c r="J32" s="455" t="s">
        <v>881</v>
      </c>
      <c r="K32" s="455" t="s">
        <v>614</v>
      </c>
      <c r="L32" s="467" t="s">
        <v>645</v>
      </c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1:24" s="113" customFormat="1" ht="51" customHeight="1" x14ac:dyDescent="0.15">
      <c r="A33" s="111"/>
      <c r="B33" s="449" t="s">
        <v>49</v>
      </c>
      <c r="C33" s="449" t="s">
        <v>50</v>
      </c>
      <c r="D33" s="465" t="s">
        <v>51</v>
      </c>
      <c r="E33" s="451">
        <f>VLOOKUP(B33,'Fire EN 54'!$D$5:$J$481,7,0)</f>
        <v>3048</v>
      </c>
      <c r="F33" s="451" t="s">
        <v>705</v>
      </c>
      <c r="G33" s="466">
        <v>1</v>
      </c>
      <c r="H33" s="466"/>
      <c r="I33" s="466"/>
      <c r="J33" s="455" t="s">
        <v>881</v>
      </c>
      <c r="K33" s="455" t="s">
        <v>614</v>
      </c>
      <c r="L33" s="467" t="s">
        <v>645</v>
      </c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1:24" s="113" customFormat="1" ht="51" customHeight="1" x14ac:dyDescent="0.15">
      <c r="A34" s="111"/>
      <c r="B34" s="457" t="s">
        <v>52</v>
      </c>
      <c r="C34" s="457" t="s">
        <v>53</v>
      </c>
      <c r="D34" s="459" t="s">
        <v>54</v>
      </c>
      <c r="E34" s="451">
        <f>VLOOKUP(B34,'Fire EN 54'!$D$5:$J$481,7,0)</f>
        <v>5180</v>
      </c>
      <c r="F34" s="451" t="s">
        <v>705</v>
      </c>
      <c r="G34" s="455">
        <v>1</v>
      </c>
      <c r="H34" s="455"/>
      <c r="I34" s="455"/>
      <c r="J34" s="467" t="s">
        <v>881</v>
      </c>
      <c r="K34" s="467" t="s">
        <v>614</v>
      </c>
      <c r="L34" s="467" t="s">
        <v>645</v>
      </c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1:24" s="113" customFormat="1" ht="51" customHeight="1" x14ac:dyDescent="0.15">
      <c r="A35" s="111"/>
      <c r="B35" s="457" t="s">
        <v>55</v>
      </c>
      <c r="C35" s="457" t="s">
        <v>56</v>
      </c>
      <c r="D35" s="459" t="s">
        <v>57</v>
      </c>
      <c r="E35" s="451">
        <f>VLOOKUP(B35,'Fire EN 54'!$D$5:$J$481,7,0)</f>
        <v>1635</v>
      </c>
      <c r="F35" s="451" t="s">
        <v>705</v>
      </c>
      <c r="G35" s="455">
        <v>1</v>
      </c>
      <c r="H35" s="455"/>
      <c r="I35" s="455"/>
      <c r="J35" s="455" t="s">
        <v>881</v>
      </c>
      <c r="K35" s="455" t="s">
        <v>614</v>
      </c>
      <c r="L35" s="467" t="s">
        <v>645</v>
      </c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1:24" s="113" customFormat="1" ht="51" customHeight="1" x14ac:dyDescent="0.15">
      <c r="A36" s="111"/>
      <c r="B36" s="457" t="s">
        <v>58</v>
      </c>
      <c r="C36" s="457" t="s">
        <v>59</v>
      </c>
      <c r="D36" s="459" t="s">
        <v>60</v>
      </c>
      <c r="E36" s="451">
        <f>VLOOKUP(B36,'Fire EN 54'!$D$5:$J$481,7,0)</f>
        <v>1890</v>
      </c>
      <c r="F36" s="451" t="s">
        <v>705</v>
      </c>
      <c r="G36" s="455">
        <v>1</v>
      </c>
      <c r="H36" s="455"/>
      <c r="I36" s="455"/>
      <c r="J36" s="455" t="s">
        <v>881</v>
      </c>
      <c r="K36" s="455" t="s">
        <v>614</v>
      </c>
      <c r="L36" s="467" t="s">
        <v>645</v>
      </c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37" spans="1:24" s="113" customFormat="1" ht="51" customHeight="1" x14ac:dyDescent="0.15">
      <c r="A37" s="111"/>
      <c r="B37" s="449" t="s">
        <v>61</v>
      </c>
      <c r="C37" s="449" t="s">
        <v>62</v>
      </c>
      <c r="D37" s="465" t="s">
        <v>63</v>
      </c>
      <c r="E37" s="451">
        <f>VLOOKUP(B37,'Fire EN 54'!$D$5:$J$481,7,0)</f>
        <v>1573</v>
      </c>
      <c r="F37" s="451" t="s">
        <v>705</v>
      </c>
      <c r="G37" s="466" t="s">
        <v>3</v>
      </c>
      <c r="H37" s="466"/>
      <c r="I37" s="466"/>
      <c r="J37" s="455" t="s">
        <v>881</v>
      </c>
      <c r="K37" s="455" t="s">
        <v>614</v>
      </c>
      <c r="L37" s="467" t="s">
        <v>645</v>
      </c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</row>
    <row r="38" spans="1:24" s="113" customFormat="1" ht="51" customHeight="1" x14ac:dyDescent="0.15">
      <c r="A38" s="97"/>
      <c r="B38" s="449" t="s">
        <v>64</v>
      </c>
      <c r="C38" s="450" t="s">
        <v>65</v>
      </c>
      <c r="D38" s="465" t="s">
        <v>66</v>
      </c>
      <c r="E38" s="451">
        <f>VLOOKUP(B38,'Fire EN 54'!$D$5:$J$481,7,0)</f>
        <v>2044</v>
      </c>
      <c r="F38" s="451" t="s">
        <v>705</v>
      </c>
      <c r="G38" s="452" t="s">
        <v>3</v>
      </c>
      <c r="H38" s="452"/>
      <c r="I38" s="452"/>
      <c r="J38" s="455" t="s">
        <v>881</v>
      </c>
      <c r="K38" s="455" t="s">
        <v>614</v>
      </c>
      <c r="L38" s="467" t="s">
        <v>688</v>
      </c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</row>
    <row r="39" spans="1:24" s="113" customFormat="1" ht="51" customHeight="1" x14ac:dyDescent="0.15">
      <c r="A39" s="111"/>
      <c r="B39" s="449" t="s">
        <v>67</v>
      </c>
      <c r="C39" s="449" t="s">
        <v>68</v>
      </c>
      <c r="D39" s="465" t="s">
        <v>69</v>
      </c>
      <c r="E39" s="451">
        <f>VLOOKUP(B39,'Fire EN 54'!$D$5:$J$481,7,0)</f>
        <v>823</v>
      </c>
      <c r="F39" s="451" t="s">
        <v>705</v>
      </c>
      <c r="G39" s="466">
        <v>1</v>
      </c>
      <c r="H39" s="466"/>
      <c r="I39" s="466"/>
      <c r="J39" s="455" t="s">
        <v>881</v>
      </c>
      <c r="K39" s="455" t="s">
        <v>614</v>
      </c>
      <c r="L39" s="467" t="s">
        <v>645</v>
      </c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</row>
    <row r="40" spans="1:24" s="113" customFormat="1" ht="51" customHeight="1" x14ac:dyDescent="0.15">
      <c r="A40" s="111"/>
      <c r="B40" s="449" t="s">
        <v>70</v>
      </c>
      <c r="C40" s="449" t="s">
        <v>71</v>
      </c>
      <c r="D40" s="465" t="s">
        <v>72</v>
      </c>
      <c r="E40" s="451">
        <f>VLOOKUP(B40,'Fire EN 54'!$D$5:$J$481,7,0)</f>
        <v>605</v>
      </c>
      <c r="F40" s="451" t="s">
        <v>705</v>
      </c>
      <c r="G40" s="466">
        <v>1</v>
      </c>
      <c r="H40" s="466"/>
      <c r="I40" s="466"/>
      <c r="J40" s="455" t="s">
        <v>881</v>
      </c>
      <c r="K40" s="455" t="s">
        <v>614</v>
      </c>
      <c r="L40" s="467" t="s">
        <v>645</v>
      </c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</row>
    <row r="41" spans="1:24" s="113" customFormat="1" ht="51" customHeight="1" x14ac:dyDescent="0.15">
      <c r="A41" s="111"/>
      <c r="B41" s="449" t="s">
        <v>73</v>
      </c>
      <c r="C41" s="449" t="s">
        <v>74</v>
      </c>
      <c r="D41" s="465" t="s">
        <v>75</v>
      </c>
      <c r="E41" s="451">
        <f>VLOOKUP(B41,'Fire EN 54'!$D$5:$J$481,7,0)</f>
        <v>484</v>
      </c>
      <c r="F41" s="451" t="s">
        <v>705</v>
      </c>
      <c r="G41" s="466" t="s">
        <v>3</v>
      </c>
      <c r="H41" s="466"/>
      <c r="I41" s="466"/>
      <c r="J41" s="455" t="s">
        <v>881</v>
      </c>
      <c r="K41" s="455" t="s">
        <v>614</v>
      </c>
      <c r="L41" s="467" t="s">
        <v>645</v>
      </c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</row>
    <row r="42" spans="1:24" s="113" customFormat="1" ht="51" customHeight="1" x14ac:dyDescent="0.15">
      <c r="A42" s="111"/>
      <c r="B42" s="449" t="s">
        <v>76</v>
      </c>
      <c r="C42" s="449" t="s">
        <v>77</v>
      </c>
      <c r="D42" s="459" t="s">
        <v>78</v>
      </c>
      <c r="E42" s="451">
        <f>VLOOKUP(B42,'Fire EN 54'!$D$5:$J$481,7,0)</f>
        <v>650</v>
      </c>
      <c r="F42" s="451" t="s">
        <v>705</v>
      </c>
      <c r="G42" s="466" t="s">
        <v>3</v>
      </c>
      <c r="H42" s="466"/>
      <c r="I42" s="466"/>
      <c r="J42" s="455" t="s">
        <v>881</v>
      </c>
      <c r="K42" s="455" t="s">
        <v>614</v>
      </c>
      <c r="L42" s="467" t="s">
        <v>645</v>
      </c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</row>
    <row r="43" spans="1:24" s="113" customFormat="1" ht="51" customHeight="1" x14ac:dyDescent="0.15">
      <c r="A43" s="111"/>
      <c r="B43" s="449" t="s">
        <v>79</v>
      </c>
      <c r="C43" s="449" t="s">
        <v>80</v>
      </c>
      <c r="D43" s="459" t="s">
        <v>81</v>
      </c>
      <c r="E43" s="451">
        <f>VLOOKUP(B43,'Fire EN 54'!$D$5:$J$481,7,0)</f>
        <v>508</v>
      </c>
      <c r="F43" s="451" t="s">
        <v>705</v>
      </c>
      <c r="G43" s="466" t="s">
        <v>3</v>
      </c>
      <c r="H43" s="466"/>
      <c r="I43" s="466"/>
      <c r="J43" s="455" t="s">
        <v>881</v>
      </c>
      <c r="K43" s="455" t="s">
        <v>614</v>
      </c>
      <c r="L43" s="467" t="s">
        <v>645</v>
      </c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</row>
    <row r="44" spans="1:24" s="113" customFormat="1" ht="51" customHeight="1" x14ac:dyDescent="0.15">
      <c r="A44" s="111"/>
      <c r="B44" s="449" t="s">
        <v>82</v>
      </c>
      <c r="C44" s="449" t="s">
        <v>83</v>
      </c>
      <c r="D44" s="459" t="s">
        <v>84</v>
      </c>
      <c r="E44" s="451">
        <f>VLOOKUP(B44,'Fire EN 54'!$D$5:$J$481,7,0)</f>
        <v>447</v>
      </c>
      <c r="F44" s="451" t="s">
        <v>705</v>
      </c>
      <c r="G44" s="466" t="s">
        <v>3</v>
      </c>
      <c r="H44" s="466"/>
      <c r="I44" s="466"/>
      <c r="J44" s="455" t="s">
        <v>881</v>
      </c>
      <c r="K44" s="455" t="s">
        <v>614</v>
      </c>
      <c r="L44" s="467" t="s">
        <v>645</v>
      </c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</row>
    <row r="45" spans="1:24" s="110" customFormat="1" ht="51" customHeight="1" x14ac:dyDescent="0.15">
      <c r="A45" s="97"/>
      <c r="B45" s="449" t="s">
        <v>85</v>
      </c>
      <c r="C45" s="449" t="s">
        <v>86</v>
      </c>
      <c r="D45" s="465" t="s">
        <v>87</v>
      </c>
      <c r="E45" s="451">
        <f>VLOOKUP(B45,'Fire EN 54'!$D$5:$J$481,7,0)</f>
        <v>81</v>
      </c>
      <c r="F45" s="451" t="s">
        <v>705</v>
      </c>
      <c r="G45" s="466">
        <v>1</v>
      </c>
      <c r="H45" s="466"/>
      <c r="I45" s="466"/>
      <c r="J45" s="455" t="s">
        <v>881</v>
      </c>
      <c r="K45" s="455" t="s">
        <v>614</v>
      </c>
      <c r="L45" s="467" t="s">
        <v>645</v>
      </c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</row>
    <row r="46" spans="1:24" s="110" customFormat="1" ht="33.75" customHeight="1" x14ac:dyDescent="0.15">
      <c r="A46" s="97"/>
      <c r="B46" s="449" t="s">
        <v>88</v>
      </c>
      <c r="C46" s="449" t="s">
        <v>89</v>
      </c>
      <c r="D46" s="465" t="s">
        <v>90</v>
      </c>
      <c r="E46" s="451">
        <f>VLOOKUP(B46,'Fire EN 54'!$D$5:$J$481,7,0)</f>
        <v>406</v>
      </c>
      <c r="F46" s="451" t="s">
        <v>705</v>
      </c>
      <c r="G46" s="466" t="s">
        <v>3</v>
      </c>
      <c r="H46" s="466"/>
      <c r="I46" s="466"/>
      <c r="J46" s="455" t="s">
        <v>881</v>
      </c>
      <c r="K46" s="455" t="s">
        <v>614</v>
      </c>
      <c r="L46" s="467" t="s">
        <v>645</v>
      </c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</row>
    <row r="47" spans="1:24" s="55" customFormat="1" ht="11.25" x14ac:dyDescent="0.15">
      <c r="A47" s="101" t="s">
        <v>1004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</row>
    <row r="48" spans="1:24" s="113" customFormat="1" ht="51" customHeight="1" x14ac:dyDescent="0.15">
      <c r="A48" s="111"/>
      <c r="B48" s="449" t="s">
        <v>91</v>
      </c>
      <c r="C48" s="449" t="s">
        <v>92</v>
      </c>
      <c r="D48" s="465" t="s">
        <v>93</v>
      </c>
      <c r="E48" s="451">
        <f>VLOOKUP(B48,'Fire EN 54'!$D$5:$J$481,7,0)</f>
        <v>2032</v>
      </c>
      <c r="F48" s="451" t="s">
        <v>705</v>
      </c>
      <c r="G48" s="466">
        <v>1</v>
      </c>
      <c r="H48" s="466"/>
      <c r="I48" s="466"/>
      <c r="J48" s="455" t="s">
        <v>881</v>
      </c>
      <c r="K48" s="455" t="s">
        <v>614</v>
      </c>
      <c r="L48" s="467" t="s">
        <v>645</v>
      </c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</row>
    <row r="49" spans="1:24" s="113" customFormat="1" ht="51" customHeight="1" x14ac:dyDescent="0.15">
      <c r="A49" s="111"/>
      <c r="B49" s="449" t="s">
        <v>94</v>
      </c>
      <c r="C49" s="449" t="s">
        <v>95</v>
      </c>
      <c r="D49" s="465" t="s">
        <v>96</v>
      </c>
      <c r="E49" s="451">
        <f>VLOOKUP(B49,'Fire EN 54'!$D$5:$J$481,7,0)</f>
        <v>3048</v>
      </c>
      <c r="F49" s="451" t="s">
        <v>705</v>
      </c>
      <c r="G49" s="455">
        <v>1</v>
      </c>
      <c r="H49" s="455"/>
      <c r="I49" s="455"/>
      <c r="J49" s="455" t="s">
        <v>881</v>
      </c>
      <c r="K49" s="455" t="s">
        <v>614</v>
      </c>
      <c r="L49" s="467" t="s">
        <v>645</v>
      </c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</row>
    <row r="50" spans="1:24" s="113" customFormat="1" ht="51" customHeight="1" x14ac:dyDescent="0.15">
      <c r="A50" s="111"/>
      <c r="B50" s="449" t="s">
        <v>97</v>
      </c>
      <c r="C50" s="449" t="s">
        <v>98</v>
      </c>
      <c r="D50" s="465" t="s">
        <v>99</v>
      </c>
      <c r="E50" s="451">
        <f>VLOOKUP(B50,'Fire EN 54'!$D$5:$J$481,7,0)</f>
        <v>5180</v>
      </c>
      <c r="F50" s="451" t="s">
        <v>705</v>
      </c>
      <c r="G50" s="455" t="s">
        <v>3</v>
      </c>
      <c r="H50" s="455"/>
      <c r="I50" s="455"/>
      <c r="J50" s="452" t="s">
        <v>881</v>
      </c>
      <c r="K50" s="452" t="s">
        <v>614</v>
      </c>
      <c r="L50" s="467" t="s">
        <v>645</v>
      </c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</row>
    <row r="51" spans="1:24" s="113" customFormat="1" ht="57.75" customHeight="1" x14ac:dyDescent="0.15">
      <c r="A51" s="111"/>
      <c r="B51" s="449" t="s">
        <v>100</v>
      </c>
      <c r="C51" s="449" t="s">
        <v>101</v>
      </c>
      <c r="D51" s="465" t="s">
        <v>102</v>
      </c>
      <c r="E51" s="451">
        <f>VLOOKUP(B51,'Fire EN 54'!$D$5:$J$481,7,0)</f>
        <v>2247</v>
      </c>
      <c r="F51" s="451" t="s">
        <v>705</v>
      </c>
      <c r="G51" s="466" t="s">
        <v>3</v>
      </c>
      <c r="H51" s="466"/>
      <c r="I51" s="466"/>
      <c r="J51" s="455" t="s">
        <v>881</v>
      </c>
      <c r="K51" s="455" t="s">
        <v>614</v>
      </c>
      <c r="L51" s="467" t="s">
        <v>645</v>
      </c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</row>
    <row r="52" spans="1:24" s="113" customFormat="1" ht="99" customHeight="1" x14ac:dyDescent="0.15">
      <c r="A52" s="111"/>
      <c r="B52" s="449" t="s">
        <v>103</v>
      </c>
      <c r="C52" s="449" t="s">
        <v>104</v>
      </c>
      <c r="D52" s="465" t="s">
        <v>105</v>
      </c>
      <c r="E52" s="451">
        <f>VLOOKUP(B52,'Fire EN 54'!$D$5:$J$481,7,0)</f>
        <v>3048</v>
      </c>
      <c r="F52" s="451" t="s">
        <v>705</v>
      </c>
      <c r="G52" s="466" t="s">
        <v>3</v>
      </c>
      <c r="H52" s="466"/>
      <c r="I52" s="466"/>
      <c r="J52" s="455" t="s">
        <v>881</v>
      </c>
      <c r="K52" s="455" t="s">
        <v>614</v>
      </c>
      <c r="L52" s="467" t="s">
        <v>645</v>
      </c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</row>
    <row r="53" spans="1:24" s="55" customFormat="1" ht="11.25" x14ac:dyDescent="0.15">
      <c r="A53" s="101" t="s">
        <v>1005</v>
      </c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</row>
    <row r="54" spans="1:24" s="55" customFormat="1" ht="51" customHeight="1" x14ac:dyDescent="0.15">
      <c r="A54" s="56"/>
      <c r="B54" s="449" t="s">
        <v>106</v>
      </c>
      <c r="C54" s="449" t="s">
        <v>695</v>
      </c>
      <c r="D54" s="465" t="s">
        <v>107</v>
      </c>
      <c r="E54" s="451">
        <f>VLOOKUP(B54,'Fire EN 54'!$D$5:$J$481,7,0)</f>
        <v>1992</v>
      </c>
      <c r="F54" s="451" t="s">
        <v>705</v>
      </c>
      <c r="G54" s="466">
        <v>1</v>
      </c>
      <c r="H54" s="466"/>
      <c r="I54" s="466"/>
      <c r="J54" s="455" t="s">
        <v>853</v>
      </c>
      <c r="K54" s="464">
        <f>'Dodatkowa gwarancja'!E14</f>
        <v>69</v>
      </c>
      <c r="L54" s="467" t="s">
        <v>645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</row>
    <row r="55" spans="1:24" s="113" customFormat="1" ht="51" customHeight="1" x14ac:dyDescent="0.15">
      <c r="A55" s="111"/>
      <c r="B55" s="449" t="s">
        <v>108</v>
      </c>
      <c r="C55" s="449" t="s">
        <v>109</v>
      </c>
      <c r="D55" s="465" t="s">
        <v>110</v>
      </c>
      <c r="E55" s="451">
        <f>VLOOKUP(B55,'Fire EN 54'!$D$5:$J$481,7,0)</f>
        <v>102</v>
      </c>
      <c r="F55" s="451" t="s">
        <v>705</v>
      </c>
      <c r="G55" s="455" t="s">
        <v>3</v>
      </c>
      <c r="H55" s="455"/>
      <c r="I55" s="455"/>
      <c r="J55" s="455" t="s">
        <v>881</v>
      </c>
      <c r="K55" s="455" t="s">
        <v>614</v>
      </c>
      <c r="L55" s="467" t="s">
        <v>645</v>
      </c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</row>
    <row r="56" spans="1:24" s="113" customFormat="1" ht="54.75" customHeight="1" x14ac:dyDescent="0.15">
      <c r="A56" s="111"/>
      <c r="B56" s="450" t="s">
        <v>111</v>
      </c>
      <c r="C56" s="450" t="s">
        <v>112</v>
      </c>
      <c r="D56" s="465" t="s">
        <v>113</v>
      </c>
      <c r="E56" s="451">
        <f>VLOOKUP(B56,'Fire EN 54'!$D$5:$J$481,7,0)</f>
        <v>447</v>
      </c>
      <c r="F56" s="451" t="s">
        <v>705</v>
      </c>
      <c r="G56" s="466" t="s">
        <v>3</v>
      </c>
      <c r="H56" s="466"/>
      <c r="I56" s="466"/>
      <c r="J56" s="455" t="s">
        <v>881</v>
      </c>
      <c r="K56" s="455" t="s">
        <v>614</v>
      </c>
      <c r="L56" s="467" t="s">
        <v>645</v>
      </c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</row>
    <row r="57" spans="1:24" s="113" customFormat="1" ht="51" customHeight="1" x14ac:dyDescent="0.15">
      <c r="A57" s="111"/>
      <c r="B57" s="450" t="s">
        <v>114</v>
      </c>
      <c r="C57" s="450" t="s">
        <v>115</v>
      </c>
      <c r="D57" s="465" t="s">
        <v>116</v>
      </c>
      <c r="E57" s="451">
        <f>VLOOKUP(B57,'Fire EN 54'!$D$5:$J$481,7,0)</f>
        <v>569</v>
      </c>
      <c r="F57" s="451" t="s">
        <v>705</v>
      </c>
      <c r="G57" s="466">
        <v>1</v>
      </c>
      <c r="H57" s="466"/>
      <c r="I57" s="466"/>
      <c r="J57" s="455" t="s">
        <v>881</v>
      </c>
      <c r="K57" s="455" t="s">
        <v>614</v>
      </c>
      <c r="L57" s="467" t="s">
        <v>645</v>
      </c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</row>
    <row r="58" spans="1:24" s="55" customFormat="1" ht="11.25" x14ac:dyDescent="0.15">
      <c r="A58" s="101" t="s">
        <v>1005</v>
      </c>
      <c r="B58" s="101"/>
      <c r="C58" s="101"/>
      <c r="D58" s="101"/>
      <c r="E58" s="101"/>
      <c r="F58" s="108"/>
      <c r="G58" s="101"/>
      <c r="H58" s="101"/>
      <c r="I58" s="101"/>
      <c r="J58" s="101"/>
      <c r="K58" s="101"/>
      <c r="L58" s="101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</row>
    <row r="59" spans="1:24" s="113" customFormat="1" ht="51" customHeight="1" x14ac:dyDescent="0.15">
      <c r="A59" s="111"/>
      <c r="B59" s="449" t="s">
        <v>117</v>
      </c>
      <c r="C59" s="449" t="s">
        <v>118</v>
      </c>
      <c r="D59" s="465" t="s">
        <v>119</v>
      </c>
      <c r="E59" s="451">
        <f>VLOOKUP(B59,'Fire EN 54'!$D$5:$J$481,7,0)</f>
        <v>132</v>
      </c>
      <c r="F59" s="451" t="s">
        <v>705</v>
      </c>
      <c r="G59" s="466">
        <v>1</v>
      </c>
      <c r="H59" s="466"/>
      <c r="I59" s="466"/>
      <c r="J59" s="455" t="s">
        <v>881</v>
      </c>
      <c r="K59" s="455" t="s">
        <v>614</v>
      </c>
      <c r="L59" s="467" t="s">
        <v>645</v>
      </c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</row>
    <row r="60" spans="1:24" s="113" customFormat="1" ht="51" customHeight="1" x14ac:dyDescent="0.15">
      <c r="A60" s="111"/>
      <c r="B60" s="449" t="s">
        <v>1013</v>
      </c>
      <c r="C60" s="449" t="s">
        <v>1011</v>
      </c>
      <c r="D60" s="465" t="s">
        <v>1015</v>
      </c>
      <c r="E60" s="451">
        <f>VLOOKUP(B60,'Fire EN 54'!$D$5:$J$481,7,0)</f>
        <v>343</v>
      </c>
      <c r="F60" s="451" t="s">
        <v>705</v>
      </c>
      <c r="G60" s="466" t="s">
        <v>3</v>
      </c>
      <c r="H60" s="466"/>
      <c r="I60" s="452"/>
      <c r="J60" s="455" t="s">
        <v>881</v>
      </c>
      <c r="K60" s="455" t="s">
        <v>614</v>
      </c>
      <c r="L60" s="467" t="s">
        <v>644</v>
      </c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</row>
    <row r="61" spans="1:24" s="113" customFormat="1" ht="51" customHeight="1" x14ac:dyDescent="0.2">
      <c r="A61"/>
      <c r="B61" s="449" t="s">
        <v>1014</v>
      </c>
      <c r="C61" s="449" t="s">
        <v>1012</v>
      </c>
      <c r="D61" s="465" t="s">
        <v>1016</v>
      </c>
      <c r="E61" s="451">
        <f>VLOOKUP(B61,'Fire EN 54'!$D$5:$J$481,7,0)</f>
        <v>206</v>
      </c>
      <c r="F61" s="451" t="s">
        <v>705</v>
      </c>
      <c r="G61" s="466" t="s">
        <v>3</v>
      </c>
      <c r="H61" s="466"/>
      <c r="I61" s="452"/>
      <c r="J61" s="455" t="s">
        <v>881</v>
      </c>
      <c r="K61" s="455" t="s">
        <v>614</v>
      </c>
      <c r="L61" s="467" t="s">
        <v>644</v>
      </c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</row>
    <row r="62" spans="1:24" s="55" customFormat="1" ht="11.25" x14ac:dyDescent="0.15">
      <c r="A62" s="101" t="s">
        <v>1006</v>
      </c>
      <c r="B62" s="101"/>
      <c r="C62" s="101"/>
      <c r="D62" s="101"/>
      <c r="E62" s="101"/>
      <c r="F62" s="108"/>
      <c r="G62" s="101"/>
      <c r="H62" s="101"/>
      <c r="I62" s="101"/>
      <c r="J62" s="101"/>
      <c r="K62" s="101"/>
      <c r="L62" s="101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</row>
    <row r="63" spans="1:24" s="113" customFormat="1" ht="27.75" customHeight="1" x14ac:dyDescent="0.15">
      <c r="A63" s="111"/>
      <c r="B63" s="473" t="s">
        <v>882</v>
      </c>
      <c r="C63" s="473" t="s">
        <v>883</v>
      </c>
      <c r="D63" s="474" t="s">
        <v>793</v>
      </c>
      <c r="E63" s="451">
        <f>VLOOKUP(B63,'Fire EN 54'!$D$5:$J$481,7,0)</f>
        <v>3699</v>
      </c>
      <c r="F63" s="451" t="s">
        <v>705</v>
      </c>
      <c r="G63" s="471" t="s">
        <v>3</v>
      </c>
      <c r="H63" s="471"/>
      <c r="I63" s="471"/>
      <c r="J63" s="455" t="s">
        <v>881</v>
      </c>
      <c r="K63" s="455" t="s">
        <v>614</v>
      </c>
      <c r="L63" s="475" t="s">
        <v>688</v>
      </c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</row>
    <row r="64" spans="1:24" s="130" customFormat="1" ht="51" customHeight="1" x14ac:dyDescent="0.15">
      <c r="A64" s="128"/>
      <c r="B64" s="541" t="s">
        <v>120</v>
      </c>
      <c r="C64" s="541" t="s">
        <v>121</v>
      </c>
      <c r="D64" s="542" t="s">
        <v>122</v>
      </c>
      <c r="E64" s="540">
        <v>9833</v>
      </c>
      <c r="F64" s="543" t="s">
        <v>705</v>
      </c>
      <c r="G64" s="544" t="s">
        <v>3</v>
      </c>
      <c r="H64" s="544"/>
      <c r="I64" s="545" t="s">
        <v>819</v>
      </c>
      <c r="J64" s="545" t="s">
        <v>881</v>
      </c>
      <c r="K64" s="545" t="s">
        <v>614</v>
      </c>
      <c r="L64" s="546" t="s">
        <v>688</v>
      </c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1:164" s="113" customFormat="1" ht="39" customHeight="1" x14ac:dyDescent="0.15">
      <c r="A65" s="111"/>
      <c r="B65" s="547" t="s">
        <v>123</v>
      </c>
      <c r="C65" s="547" t="s">
        <v>124</v>
      </c>
      <c r="D65" s="542" t="s">
        <v>125</v>
      </c>
      <c r="E65" s="540">
        <v>277</v>
      </c>
      <c r="F65" s="543" t="s">
        <v>705</v>
      </c>
      <c r="G65" s="544" t="s">
        <v>3</v>
      </c>
      <c r="H65" s="544"/>
      <c r="I65" s="545" t="s">
        <v>819</v>
      </c>
      <c r="J65" s="548" t="s">
        <v>881</v>
      </c>
      <c r="K65" s="548" t="s">
        <v>614</v>
      </c>
      <c r="L65" s="549" t="s">
        <v>645</v>
      </c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164" s="113" customFormat="1" ht="33.75" customHeight="1" x14ac:dyDescent="0.15">
      <c r="A66" s="111"/>
      <c r="B66" s="449" t="s">
        <v>126</v>
      </c>
      <c r="C66" s="450" t="s">
        <v>127</v>
      </c>
      <c r="D66" s="465" t="s">
        <v>128</v>
      </c>
      <c r="E66" s="451">
        <f>VLOOKUP(B66,'Fire EN 54'!$D$5:$J$481,7,0)</f>
        <v>3608</v>
      </c>
      <c r="F66" s="451" t="s">
        <v>705</v>
      </c>
      <c r="G66" s="455" t="s">
        <v>3</v>
      </c>
      <c r="H66" s="455"/>
      <c r="I66" s="455"/>
      <c r="J66" s="455" t="s">
        <v>881</v>
      </c>
      <c r="K66" s="455" t="s">
        <v>614</v>
      </c>
      <c r="L66" s="456" t="s">
        <v>688</v>
      </c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164" s="113" customFormat="1" ht="33.75" customHeight="1" x14ac:dyDescent="0.15">
      <c r="A67" s="111"/>
      <c r="B67" s="449" t="s">
        <v>129</v>
      </c>
      <c r="C67" s="450" t="s">
        <v>130</v>
      </c>
      <c r="D67" s="465" t="s">
        <v>131</v>
      </c>
      <c r="E67" s="451">
        <f>VLOOKUP(B67,'Fire EN 54'!$D$5:$J$481,7,0)</f>
        <v>4357</v>
      </c>
      <c r="F67" s="451" t="s">
        <v>705</v>
      </c>
      <c r="G67" s="455" t="s">
        <v>3</v>
      </c>
      <c r="H67" s="455"/>
      <c r="I67" s="455"/>
      <c r="J67" s="455" t="s">
        <v>881</v>
      </c>
      <c r="K67" s="455" t="s">
        <v>614</v>
      </c>
      <c r="L67" s="456" t="s">
        <v>688</v>
      </c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164" s="113" customFormat="1" ht="33.75" customHeight="1" x14ac:dyDescent="0.15">
      <c r="A68" s="111"/>
      <c r="B68" s="449" t="s">
        <v>132</v>
      </c>
      <c r="C68" s="450" t="s">
        <v>133</v>
      </c>
      <c r="D68" s="465" t="s">
        <v>134</v>
      </c>
      <c r="E68" s="451">
        <f>VLOOKUP(B68,'Fire EN 54'!$D$5:$J$481,7,0)</f>
        <v>6054</v>
      </c>
      <c r="F68" s="451" t="s">
        <v>705</v>
      </c>
      <c r="G68" s="455" t="s">
        <v>3</v>
      </c>
      <c r="H68" s="455"/>
      <c r="I68" s="455"/>
      <c r="J68" s="455" t="s">
        <v>881</v>
      </c>
      <c r="K68" s="455" t="s">
        <v>614</v>
      </c>
      <c r="L68" s="456" t="s">
        <v>688</v>
      </c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</row>
    <row r="69" spans="1:164" s="55" customFormat="1" ht="12.75" x14ac:dyDescent="0.15">
      <c r="A69" s="565" t="s">
        <v>1007</v>
      </c>
      <c r="B69" s="566"/>
      <c r="C69" s="566"/>
      <c r="D69" s="566"/>
      <c r="E69" s="566"/>
      <c r="F69" s="566"/>
      <c r="G69" s="566"/>
      <c r="H69" s="566"/>
      <c r="I69" s="566"/>
      <c r="J69" s="566"/>
      <c r="K69" s="566"/>
      <c r="L69" s="567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</row>
    <row r="70" spans="1:164" s="110" customFormat="1" ht="51" customHeight="1" thickBot="1" x14ac:dyDescent="0.2">
      <c r="A70" s="147"/>
      <c r="B70" s="457" t="s">
        <v>1008</v>
      </c>
      <c r="C70" s="469" t="s">
        <v>1009</v>
      </c>
      <c r="D70" s="459" t="s">
        <v>1010</v>
      </c>
      <c r="E70" s="451">
        <f>VLOOKUP(B70,'Fire EN 54'!$D$5:$J$481,7,0)</f>
        <v>6954</v>
      </c>
      <c r="F70" s="477" t="s">
        <v>705</v>
      </c>
      <c r="G70" s="471" t="s">
        <v>3</v>
      </c>
      <c r="H70" s="471"/>
      <c r="I70" s="478"/>
      <c r="J70" s="455" t="s">
        <v>846</v>
      </c>
      <c r="K70" s="464">
        <f>'Dodatkowa gwarancja'!E7</f>
        <v>137</v>
      </c>
      <c r="L70" s="472" t="s">
        <v>644</v>
      </c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</row>
    <row r="71" spans="1:164" s="58" customFormat="1" ht="13.5" thickBot="1" x14ac:dyDescent="0.2">
      <c r="A71" s="565" t="s">
        <v>135</v>
      </c>
      <c r="B71" s="566"/>
      <c r="C71" s="566"/>
      <c r="D71" s="566"/>
      <c r="E71" s="566"/>
      <c r="F71" s="566"/>
      <c r="G71" s="566"/>
      <c r="H71" s="566"/>
      <c r="I71" s="566"/>
      <c r="J71" s="566"/>
      <c r="K71" s="566"/>
      <c r="L71" s="567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</row>
    <row r="72" spans="1:164" ht="12" thickBot="1" x14ac:dyDescent="0.2">
      <c r="A72" s="101" t="s">
        <v>136</v>
      </c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</row>
    <row r="73" spans="1:164" s="115" customFormat="1" ht="51" customHeight="1" thickBot="1" x14ac:dyDescent="0.2">
      <c r="A73" s="114"/>
      <c r="B73" s="479" t="s">
        <v>137</v>
      </c>
      <c r="C73" s="479" t="s">
        <v>138</v>
      </c>
      <c r="D73" s="480" t="s">
        <v>139</v>
      </c>
      <c r="E73" s="451">
        <f>VLOOKUP(B73,'Fire EN 54'!$D$5:$J$481,7,0)</f>
        <v>946</v>
      </c>
      <c r="F73" s="451" t="s">
        <v>705</v>
      </c>
      <c r="G73" s="481" t="s">
        <v>3</v>
      </c>
      <c r="H73" s="481"/>
      <c r="I73" s="481"/>
      <c r="J73" s="455" t="s">
        <v>850</v>
      </c>
      <c r="K73" s="464">
        <f>'Dodatkowa gwarancja'!$E$11</f>
        <v>34</v>
      </c>
      <c r="L73" s="482" t="s">
        <v>645</v>
      </c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2"/>
      <c r="EH73" s="112"/>
      <c r="EI73" s="112"/>
      <c r="EJ73" s="112"/>
      <c r="EK73" s="112"/>
      <c r="EL73" s="112"/>
      <c r="EM73" s="112"/>
      <c r="EN73" s="112"/>
      <c r="EO73" s="112"/>
      <c r="EP73" s="112"/>
      <c r="EQ73" s="112"/>
      <c r="ER73" s="112"/>
      <c r="ES73" s="112"/>
      <c r="ET73" s="112"/>
      <c r="EU73" s="112"/>
      <c r="EV73" s="112"/>
      <c r="EW73" s="112"/>
      <c r="EX73" s="112"/>
      <c r="EY73" s="112"/>
      <c r="EZ73" s="112"/>
      <c r="FA73" s="112"/>
      <c r="FB73" s="112"/>
      <c r="FC73" s="112"/>
      <c r="FD73" s="112"/>
      <c r="FE73" s="112"/>
      <c r="FF73" s="112"/>
      <c r="FG73" s="112"/>
      <c r="FH73" s="112"/>
    </row>
    <row r="74" spans="1:164" s="115" customFormat="1" ht="51" customHeight="1" thickBot="1" x14ac:dyDescent="0.2">
      <c r="A74" s="114"/>
      <c r="B74" s="479" t="s">
        <v>140</v>
      </c>
      <c r="C74" s="479" t="s">
        <v>141</v>
      </c>
      <c r="D74" s="480" t="s">
        <v>142</v>
      </c>
      <c r="E74" s="451">
        <f>VLOOKUP(B74,'Fire EN 54'!$D$5:$J$481,7,0)</f>
        <v>1515</v>
      </c>
      <c r="F74" s="451" t="s">
        <v>705</v>
      </c>
      <c r="G74" s="481" t="s">
        <v>3</v>
      </c>
      <c r="H74" s="481"/>
      <c r="I74" s="481"/>
      <c r="J74" s="455" t="s">
        <v>850</v>
      </c>
      <c r="K74" s="464">
        <f>'Dodatkowa gwarancja'!$E$11</f>
        <v>34</v>
      </c>
      <c r="L74" s="482" t="s">
        <v>645</v>
      </c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</row>
    <row r="75" spans="1:164" s="115" customFormat="1" ht="51" customHeight="1" thickBot="1" x14ac:dyDescent="0.2">
      <c r="A75" s="114"/>
      <c r="B75" s="479" t="s">
        <v>143</v>
      </c>
      <c r="C75" s="479" t="s">
        <v>144</v>
      </c>
      <c r="D75" s="480" t="s">
        <v>145</v>
      </c>
      <c r="E75" s="451">
        <f>VLOOKUP(B75,'Fire EN 54'!$D$5:$J$481,7,0)</f>
        <v>1073</v>
      </c>
      <c r="F75" s="451" t="s">
        <v>705</v>
      </c>
      <c r="G75" s="481" t="s">
        <v>3</v>
      </c>
      <c r="H75" s="481"/>
      <c r="I75" s="481"/>
      <c r="J75" s="455" t="s">
        <v>850</v>
      </c>
      <c r="K75" s="464">
        <f>'Dodatkowa gwarancja'!$E$11</f>
        <v>34</v>
      </c>
      <c r="L75" s="482" t="s">
        <v>645</v>
      </c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</row>
    <row r="76" spans="1:164" s="115" customFormat="1" ht="51" customHeight="1" thickBot="1" x14ac:dyDescent="0.2">
      <c r="A76" s="114"/>
      <c r="B76" s="479" t="s">
        <v>146</v>
      </c>
      <c r="C76" s="479" t="s">
        <v>147</v>
      </c>
      <c r="D76" s="480" t="s">
        <v>148</v>
      </c>
      <c r="E76" s="451">
        <f>VLOOKUP(B76,'Fire EN 54'!$D$5:$J$481,7,0)</f>
        <v>1547</v>
      </c>
      <c r="F76" s="451" t="s">
        <v>705</v>
      </c>
      <c r="G76" s="481" t="s">
        <v>3</v>
      </c>
      <c r="H76" s="481"/>
      <c r="I76" s="481"/>
      <c r="J76" s="455" t="s">
        <v>850</v>
      </c>
      <c r="K76" s="464">
        <f>'Dodatkowa gwarancja'!$E$11</f>
        <v>34</v>
      </c>
      <c r="L76" s="482" t="s">
        <v>645</v>
      </c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  <c r="EG76" s="112"/>
      <c r="EH76" s="112"/>
      <c r="EI76" s="112"/>
      <c r="EJ76" s="112"/>
      <c r="EK76" s="112"/>
      <c r="EL76" s="112"/>
      <c r="EM76" s="112"/>
      <c r="EN76" s="112"/>
      <c r="EO76" s="112"/>
      <c r="EP76" s="112"/>
      <c r="EQ76" s="112"/>
      <c r="ER76" s="112"/>
      <c r="ES76" s="112"/>
      <c r="ET76" s="112"/>
      <c r="EU76" s="112"/>
      <c r="EV76" s="112"/>
      <c r="EW76" s="112"/>
      <c r="EX76" s="112"/>
      <c r="EY76" s="112"/>
      <c r="EZ76" s="112"/>
      <c r="FA76" s="112"/>
      <c r="FB76" s="112"/>
      <c r="FC76" s="112"/>
      <c r="FD76" s="112"/>
      <c r="FE76" s="112"/>
      <c r="FF76" s="112"/>
      <c r="FG76" s="112"/>
      <c r="FH76" s="112"/>
    </row>
    <row r="77" spans="1:164" s="58" customFormat="1" ht="14.25" customHeight="1" thickBot="1" x14ac:dyDescent="0.2">
      <c r="A77" s="101" t="s">
        <v>642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</row>
    <row r="78" spans="1:164" s="117" customFormat="1" ht="51" customHeight="1" thickBot="1" x14ac:dyDescent="0.2">
      <c r="A78" s="116"/>
      <c r="B78" s="483" t="s">
        <v>150</v>
      </c>
      <c r="C78" s="483" t="s">
        <v>151</v>
      </c>
      <c r="D78" s="484" t="s">
        <v>152</v>
      </c>
      <c r="E78" s="451">
        <f>VLOOKUP(B78,'Fire EN 54'!$D$5:$J$481,7,0)</f>
        <v>1010</v>
      </c>
      <c r="F78" s="485" t="s">
        <v>705</v>
      </c>
      <c r="G78" s="481" t="s">
        <v>3</v>
      </c>
      <c r="H78" s="481"/>
      <c r="I78" s="481"/>
      <c r="J78" s="455" t="s">
        <v>881</v>
      </c>
      <c r="K78" s="464" t="s">
        <v>614</v>
      </c>
      <c r="L78" s="482" t="s">
        <v>645</v>
      </c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  <c r="EG78" s="112"/>
      <c r="EH78" s="112"/>
      <c r="EI78" s="112"/>
      <c r="EJ78" s="112"/>
      <c r="EK78" s="112"/>
      <c r="EL78" s="112"/>
      <c r="EM78" s="112"/>
      <c r="EN78" s="112"/>
      <c r="EO78" s="112"/>
      <c r="EP78" s="112"/>
      <c r="EQ78" s="112"/>
      <c r="ER78" s="112"/>
      <c r="ES78" s="112"/>
      <c r="ET78" s="112"/>
      <c r="EU78" s="112"/>
      <c r="EV78" s="112"/>
      <c r="EW78" s="112"/>
      <c r="EX78" s="112"/>
      <c r="EY78" s="112"/>
      <c r="EZ78" s="112"/>
      <c r="FA78" s="112"/>
      <c r="FB78" s="112"/>
      <c r="FC78" s="112"/>
      <c r="FD78" s="112"/>
      <c r="FE78" s="112"/>
      <c r="FF78" s="112"/>
      <c r="FG78" s="112"/>
      <c r="FH78" s="112"/>
    </row>
    <row r="79" spans="1:164" s="118" customFormat="1" ht="51" customHeight="1" x14ac:dyDescent="0.15">
      <c r="A79" s="114"/>
      <c r="B79" s="486" t="s">
        <v>643</v>
      </c>
      <c r="C79" s="486" t="s">
        <v>180</v>
      </c>
      <c r="D79" s="487" t="s">
        <v>153</v>
      </c>
      <c r="E79" s="451">
        <f>VLOOKUP(B79,'Fire EN 54'!$D$5:$J$481,7,0)</f>
        <v>505</v>
      </c>
      <c r="F79" s="485" t="s">
        <v>705</v>
      </c>
      <c r="G79" s="455" t="s">
        <v>3</v>
      </c>
      <c r="H79" s="455"/>
      <c r="I79" s="455"/>
      <c r="J79" s="455" t="s">
        <v>852</v>
      </c>
      <c r="K79" s="464">
        <f>'Dodatkowa gwarancja'!$E$13</f>
        <v>17</v>
      </c>
      <c r="L79" s="456" t="s">
        <v>644</v>
      </c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</row>
    <row r="80" spans="1:164" s="112" customFormat="1" ht="33.75" customHeight="1" x14ac:dyDescent="0.15">
      <c r="A80" s="111"/>
      <c r="B80" s="469" t="s">
        <v>154</v>
      </c>
      <c r="C80" s="474" t="s">
        <v>155</v>
      </c>
      <c r="D80" s="459" t="s">
        <v>156</v>
      </c>
      <c r="E80" s="451">
        <f>VLOOKUP(B80,'Fire EN 54'!$D$5:$J$481,7,0)</f>
        <v>104</v>
      </c>
      <c r="F80" s="451" t="s">
        <v>705</v>
      </c>
      <c r="G80" s="455" t="s">
        <v>3</v>
      </c>
      <c r="H80" s="455"/>
      <c r="I80" s="455"/>
      <c r="J80" s="455" t="s">
        <v>881</v>
      </c>
      <c r="K80" s="455" t="s">
        <v>614</v>
      </c>
      <c r="L80" s="456" t="s">
        <v>645</v>
      </c>
    </row>
    <row r="81" spans="1:164" s="112" customFormat="1" ht="33.75" customHeight="1" x14ac:dyDescent="0.15">
      <c r="A81" s="111"/>
      <c r="B81" s="469" t="s">
        <v>157</v>
      </c>
      <c r="C81" s="474" t="s">
        <v>158</v>
      </c>
      <c r="D81" s="459" t="s">
        <v>159</v>
      </c>
      <c r="E81" s="451">
        <f>VLOOKUP(B81,'Fire EN 54'!$D$5:$J$481,7,0)</f>
        <v>202</v>
      </c>
      <c r="F81" s="451" t="s">
        <v>705</v>
      </c>
      <c r="G81" s="455" t="s">
        <v>3</v>
      </c>
      <c r="H81" s="455"/>
      <c r="I81" s="455"/>
      <c r="J81" s="455" t="s">
        <v>881</v>
      </c>
      <c r="K81" s="455" t="s">
        <v>614</v>
      </c>
      <c r="L81" s="456" t="s">
        <v>645</v>
      </c>
    </row>
    <row r="82" spans="1:164" s="112" customFormat="1" ht="33.75" customHeight="1" x14ac:dyDescent="0.15">
      <c r="A82" s="111"/>
      <c r="B82" s="469" t="s">
        <v>160</v>
      </c>
      <c r="C82" s="474" t="s">
        <v>161</v>
      </c>
      <c r="D82" s="459" t="s">
        <v>162</v>
      </c>
      <c r="E82" s="451">
        <f>VLOOKUP(B82,'Fire EN 54'!$D$5:$J$481,7,0)</f>
        <v>337</v>
      </c>
      <c r="F82" s="451" t="s">
        <v>705</v>
      </c>
      <c r="G82" s="455" t="s">
        <v>3</v>
      </c>
      <c r="H82" s="455"/>
      <c r="I82" s="455"/>
      <c r="J82" s="455" t="s">
        <v>881</v>
      </c>
      <c r="K82" s="455" t="s">
        <v>614</v>
      </c>
      <c r="L82" s="456" t="s">
        <v>645</v>
      </c>
    </row>
    <row r="83" spans="1:164" s="112" customFormat="1" ht="33.75" customHeight="1" x14ac:dyDescent="0.15">
      <c r="A83" s="111"/>
      <c r="B83" s="488" t="s">
        <v>163</v>
      </c>
      <c r="C83" s="486" t="s">
        <v>164</v>
      </c>
      <c r="D83" s="487" t="s">
        <v>165</v>
      </c>
      <c r="E83" s="451">
        <f>VLOOKUP(B83,'Fire EN 54'!$D$5:$J$481,7,0)</f>
        <v>245</v>
      </c>
      <c r="F83" s="451" t="s">
        <v>705</v>
      </c>
      <c r="G83" s="455" t="s">
        <v>3</v>
      </c>
      <c r="H83" s="455"/>
      <c r="I83" s="455"/>
      <c r="J83" s="455" t="s">
        <v>881</v>
      </c>
      <c r="K83" s="455" t="s">
        <v>614</v>
      </c>
      <c r="L83" s="456" t="s">
        <v>645</v>
      </c>
    </row>
    <row r="84" spans="1:164" s="112" customFormat="1" ht="30" customHeight="1" x14ac:dyDescent="0.15">
      <c r="A84" s="111"/>
      <c r="B84" s="469" t="s">
        <v>166</v>
      </c>
      <c r="C84" s="469" t="s">
        <v>167</v>
      </c>
      <c r="D84" s="459" t="s">
        <v>168</v>
      </c>
      <c r="E84" s="451">
        <f>VLOOKUP(B84,'Fire EN 54'!$D$5:$J$481,7,0)</f>
        <v>221</v>
      </c>
      <c r="F84" s="451" t="s">
        <v>705</v>
      </c>
      <c r="G84" s="455" t="s">
        <v>3</v>
      </c>
      <c r="H84" s="455"/>
      <c r="I84" s="455"/>
      <c r="J84" s="455" t="s">
        <v>881</v>
      </c>
      <c r="K84" s="455" t="s">
        <v>614</v>
      </c>
      <c r="L84" s="456" t="s">
        <v>645</v>
      </c>
    </row>
    <row r="85" spans="1:164" s="60" customFormat="1" ht="15" customHeight="1" x14ac:dyDescent="0.15">
      <c r="A85" s="101" t="s">
        <v>169</v>
      </c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</row>
    <row r="86" spans="1:164" s="60" customFormat="1" ht="46.5" customHeight="1" x14ac:dyDescent="0.15">
      <c r="A86" s="59"/>
      <c r="B86" s="460" t="s">
        <v>1060</v>
      </c>
      <c r="C86" s="461" t="s">
        <v>170</v>
      </c>
      <c r="D86" s="461" t="s">
        <v>647</v>
      </c>
      <c r="E86" s="451">
        <f>VLOOKUP(B86,'Fire EN 54'!$D$5:$J$481,7,0)</f>
        <v>292</v>
      </c>
      <c r="F86" s="462" t="s">
        <v>706</v>
      </c>
      <c r="G86" s="455" t="s">
        <v>3</v>
      </c>
      <c r="H86" s="455"/>
      <c r="I86" s="455"/>
      <c r="J86" s="455" t="s">
        <v>852</v>
      </c>
      <c r="K86" s="464">
        <f>'Dodatkowa gwarancja'!$E$13</f>
        <v>17</v>
      </c>
      <c r="L86" s="456" t="s">
        <v>644</v>
      </c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</row>
    <row r="87" spans="1:164" s="60" customFormat="1" ht="52.5" customHeight="1" x14ac:dyDescent="0.15">
      <c r="A87" s="59"/>
      <c r="B87" s="489" t="s">
        <v>1061</v>
      </c>
      <c r="C87" s="486" t="s">
        <v>171</v>
      </c>
      <c r="D87" s="486" t="s">
        <v>172</v>
      </c>
      <c r="E87" s="451">
        <f>VLOOKUP(B87,'Fire EN 54'!$D$5:$J$481,7,0)</f>
        <v>301</v>
      </c>
      <c r="F87" s="462" t="s">
        <v>706</v>
      </c>
      <c r="G87" s="455" t="s">
        <v>3</v>
      </c>
      <c r="H87" s="455"/>
      <c r="I87" s="455"/>
      <c r="J87" s="455" t="s">
        <v>852</v>
      </c>
      <c r="K87" s="464">
        <f>'Dodatkowa gwarancja'!$E$13</f>
        <v>17</v>
      </c>
      <c r="L87" s="456" t="s">
        <v>644</v>
      </c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</row>
    <row r="88" spans="1:164" s="60" customFormat="1" ht="47.25" customHeight="1" x14ac:dyDescent="0.15">
      <c r="A88" s="59"/>
      <c r="B88" s="489" t="s">
        <v>1062</v>
      </c>
      <c r="C88" s="486" t="s">
        <v>173</v>
      </c>
      <c r="D88" s="486" t="s">
        <v>795</v>
      </c>
      <c r="E88" s="451">
        <f>VLOOKUP(B88,'Fire EN 54'!$D$5:$J$481,7,0)</f>
        <v>326</v>
      </c>
      <c r="F88" s="462" t="s">
        <v>706</v>
      </c>
      <c r="G88" s="455" t="s">
        <v>3</v>
      </c>
      <c r="H88" s="455"/>
      <c r="I88" s="455"/>
      <c r="J88" s="455" t="s">
        <v>852</v>
      </c>
      <c r="K88" s="464">
        <f>'Dodatkowa gwarancja'!$E$13</f>
        <v>17</v>
      </c>
      <c r="L88" s="456" t="s">
        <v>644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</row>
    <row r="89" spans="1:164" s="60" customFormat="1" ht="47.25" customHeight="1" x14ac:dyDescent="0.15">
      <c r="A89" s="59"/>
      <c r="B89" s="489" t="s">
        <v>1063</v>
      </c>
      <c r="C89" s="486" t="s">
        <v>174</v>
      </c>
      <c r="D89" s="486" t="s">
        <v>796</v>
      </c>
      <c r="E89" s="451">
        <f>VLOOKUP(B89,'Fire EN 54'!$D$5:$J$481,7,0)</f>
        <v>343</v>
      </c>
      <c r="F89" s="462" t="s">
        <v>706</v>
      </c>
      <c r="G89" s="455" t="s">
        <v>3</v>
      </c>
      <c r="H89" s="455"/>
      <c r="I89" s="455"/>
      <c r="J89" s="455" t="s">
        <v>852</v>
      </c>
      <c r="K89" s="464">
        <f>'Dodatkowa gwarancja'!$E$13</f>
        <v>17</v>
      </c>
      <c r="L89" s="456" t="s">
        <v>644</v>
      </c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</row>
    <row r="90" spans="1:164" s="60" customFormat="1" ht="52.5" customHeight="1" x14ac:dyDescent="0.15">
      <c r="A90" s="59"/>
      <c r="B90" s="489" t="s">
        <v>646</v>
      </c>
      <c r="C90" s="486" t="s">
        <v>175</v>
      </c>
      <c r="D90" s="486" t="s">
        <v>797</v>
      </c>
      <c r="E90" s="451">
        <f>VLOOKUP(B90,'Fire EN 54'!$D$5:$J$481,7,0)</f>
        <v>350</v>
      </c>
      <c r="F90" s="462" t="s">
        <v>706</v>
      </c>
      <c r="G90" s="455" t="s">
        <v>3</v>
      </c>
      <c r="H90" s="455"/>
      <c r="I90" s="455"/>
      <c r="J90" s="455" t="s">
        <v>852</v>
      </c>
      <c r="K90" s="464">
        <f>'Dodatkowa gwarancja'!$E$13</f>
        <v>17</v>
      </c>
      <c r="L90" s="456" t="s">
        <v>644</v>
      </c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</row>
    <row r="91" spans="1:164" s="60" customFormat="1" ht="47.25" customHeight="1" x14ac:dyDescent="0.15">
      <c r="A91" s="59"/>
      <c r="B91" s="489" t="s">
        <v>1064</v>
      </c>
      <c r="C91" s="486" t="s">
        <v>176</v>
      </c>
      <c r="D91" s="486" t="s">
        <v>798</v>
      </c>
      <c r="E91" s="451">
        <f>VLOOKUP(B91,'Fire EN 54'!$D$5:$J$481,7,0)</f>
        <v>377</v>
      </c>
      <c r="F91" s="462" t="s">
        <v>706</v>
      </c>
      <c r="G91" s="455" t="s">
        <v>3</v>
      </c>
      <c r="H91" s="455"/>
      <c r="I91" s="455"/>
      <c r="J91" s="455" t="s">
        <v>852</v>
      </c>
      <c r="K91" s="464">
        <f>'Dodatkowa gwarancja'!$E$13</f>
        <v>17</v>
      </c>
      <c r="L91" s="456" t="s">
        <v>644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</row>
    <row r="92" spans="1:164" s="60" customFormat="1" ht="51" customHeight="1" x14ac:dyDescent="0.15">
      <c r="A92" s="59"/>
      <c r="B92" s="489" t="s">
        <v>1065</v>
      </c>
      <c r="C92" s="486" t="s">
        <v>177</v>
      </c>
      <c r="D92" s="486" t="s">
        <v>178</v>
      </c>
      <c r="E92" s="451">
        <f>VLOOKUP(B92,'Fire EN 54'!$D$5:$J$481,7,0)</f>
        <v>313</v>
      </c>
      <c r="F92" s="462" t="s">
        <v>706</v>
      </c>
      <c r="G92" s="455" t="s">
        <v>3</v>
      </c>
      <c r="H92" s="455"/>
      <c r="I92" s="455"/>
      <c r="J92" s="455" t="s">
        <v>852</v>
      </c>
      <c r="K92" s="464">
        <f>'Dodatkowa gwarancja'!$E$13</f>
        <v>17</v>
      </c>
      <c r="L92" s="456" t="s">
        <v>644</v>
      </c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</row>
    <row r="93" spans="1:164" s="60" customFormat="1" ht="47.25" customHeight="1" x14ac:dyDescent="0.15">
      <c r="A93" s="59"/>
      <c r="B93" s="489" t="s">
        <v>1066</v>
      </c>
      <c r="C93" s="486" t="s">
        <v>179</v>
      </c>
      <c r="D93" s="486" t="s">
        <v>753</v>
      </c>
      <c r="E93" s="451">
        <f>VLOOKUP(B93,'Fire EN 54'!$D$5:$J$481,7,0)</f>
        <v>657</v>
      </c>
      <c r="F93" s="462" t="s">
        <v>706</v>
      </c>
      <c r="G93" s="455" t="s">
        <v>3</v>
      </c>
      <c r="H93" s="455"/>
      <c r="I93" s="455"/>
      <c r="J93" s="455" t="s">
        <v>852</v>
      </c>
      <c r="K93" s="464">
        <f>'Dodatkowa gwarancja'!$D$13</f>
        <v>14</v>
      </c>
      <c r="L93" s="456" t="s">
        <v>644</v>
      </c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</row>
    <row r="94" spans="1:164" s="57" customFormat="1" ht="18.75" customHeight="1" x14ac:dyDescent="0.15">
      <c r="A94" s="565" t="s">
        <v>794</v>
      </c>
      <c r="B94" s="566"/>
      <c r="C94" s="566"/>
      <c r="D94" s="566"/>
      <c r="E94" s="566"/>
      <c r="F94" s="566"/>
      <c r="G94" s="566"/>
      <c r="H94" s="566"/>
      <c r="I94" s="566"/>
      <c r="J94" s="566"/>
      <c r="K94" s="566"/>
      <c r="L94" s="567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</row>
    <row r="95" spans="1:164" s="61" customFormat="1" ht="11.25" x14ac:dyDescent="0.15">
      <c r="A95" s="108" t="s">
        <v>181</v>
      </c>
      <c r="B95" s="108"/>
      <c r="C95" s="108"/>
      <c r="D95" s="108"/>
      <c r="E95" s="108"/>
      <c r="F95" s="108"/>
      <c r="G95" s="101"/>
      <c r="H95" s="101"/>
      <c r="I95" s="101"/>
      <c r="J95" s="101"/>
      <c r="K95" s="101"/>
      <c r="L95" s="101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</row>
    <row r="96" spans="1:164" s="110" customFormat="1" ht="51" customHeight="1" x14ac:dyDescent="0.15">
      <c r="A96" s="97"/>
      <c r="B96" s="479" t="s">
        <v>182</v>
      </c>
      <c r="C96" s="479" t="s">
        <v>183</v>
      </c>
      <c r="D96" s="480" t="s">
        <v>184</v>
      </c>
      <c r="E96" s="451">
        <f>VLOOKUP(B96,'Fire EN 54'!$D$5:$J$481,7,0)</f>
        <v>252</v>
      </c>
      <c r="F96" s="477" t="s">
        <v>705</v>
      </c>
      <c r="G96" s="466" t="s">
        <v>3</v>
      </c>
      <c r="H96" s="466"/>
      <c r="I96" s="466"/>
      <c r="J96" s="455" t="s">
        <v>881</v>
      </c>
      <c r="K96" s="455" t="s">
        <v>614</v>
      </c>
      <c r="L96" s="490" t="s">
        <v>645</v>
      </c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</row>
    <row r="97" spans="1:24" s="119" customFormat="1" ht="51" customHeight="1" x14ac:dyDescent="0.15">
      <c r="A97" s="114"/>
      <c r="B97" s="479" t="s">
        <v>185</v>
      </c>
      <c r="C97" s="479" t="s">
        <v>186</v>
      </c>
      <c r="D97" s="480" t="s">
        <v>187</v>
      </c>
      <c r="E97" s="451">
        <f>VLOOKUP(B97,'Fire EN 54'!$D$5:$J$481,7,0)</f>
        <v>72</v>
      </c>
      <c r="F97" s="477" t="s">
        <v>705</v>
      </c>
      <c r="G97" s="466" t="s">
        <v>3</v>
      </c>
      <c r="H97" s="466"/>
      <c r="I97" s="466"/>
      <c r="J97" s="455" t="s">
        <v>881</v>
      </c>
      <c r="K97" s="455" t="s">
        <v>614</v>
      </c>
      <c r="L97" s="490" t="s">
        <v>645</v>
      </c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</row>
    <row r="98" spans="1:24" s="119" customFormat="1" ht="51" customHeight="1" x14ac:dyDescent="0.15">
      <c r="A98" s="114"/>
      <c r="B98" s="479" t="s">
        <v>188</v>
      </c>
      <c r="C98" s="479" t="s">
        <v>189</v>
      </c>
      <c r="D98" s="480" t="s">
        <v>190</v>
      </c>
      <c r="E98" s="451">
        <f>VLOOKUP(B98,'Fire EN 54'!$D$5:$J$481,7,0)</f>
        <v>113</v>
      </c>
      <c r="F98" s="477" t="s">
        <v>705</v>
      </c>
      <c r="G98" s="466" t="s">
        <v>3</v>
      </c>
      <c r="H98" s="466"/>
      <c r="I98" s="466"/>
      <c r="J98" s="455" t="s">
        <v>881</v>
      </c>
      <c r="K98" s="455" t="s">
        <v>614</v>
      </c>
      <c r="L98" s="490" t="s">
        <v>645</v>
      </c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s="119" customFormat="1" ht="51" customHeight="1" x14ac:dyDescent="0.15">
      <c r="A99" s="111"/>
      <c r="B99" s="457" t="s">
        <v>191</v>
      </c>
      <c r="C99" s="457" t="s">
        <v>192</v>
      </c>
      <c r="D99" s="459" t="s">
        <v>193</v>
      </c>
      <c r="E99" s="451">
        <f>VLOOKUP(B99,'Fire EN 54'!$D$5:$J$481,7,0)</f>
        <v>28</v>
      </c>
      <c r="F99" s="477" t="s">
        <v>705</v>
      </c>
      <c r="G99" s="455" t="s">
        <v>3</v>
      </c>
      <c r="H99" s="455"/>
      <c r="I99" s="455"/>
      <c r="J99" s="455" t="s">
        <v>881</v>
      </c>
      <c r="K99" s="455" t="s">
        <v>614</v>
      </c>
      <c r="L99" s="491" t="s">
        <v>645</v>
      </c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s="119" customFormat="1" ht="51" customHeight="1" x14ac:dyDescent="0.15">
      <c r="A100" s="114"/>
      <c r="B100" s="479" t="s">
        <v>708</v>
      </c>
      <c r="C100" s="479" t="s">
        <v>194</v>
      </c>
      <c r="D100" s="480" t="s">
        <v>195</v>
      </c>
      <c r="E100" s="451">
        <f>VLOOKUP(B100,'Fire EN 54'!$D$5:$J$481,7,0)</f>
        <v>63</v>
      </c>
      <c r="F100" s="477" t="s">
        <v>705</v>
      </c>
      <c r="G100" s="455" t="s">
        <v>3</v>
      </c>
      <c r="H100" s="455"/>
      <c r="I100" s="455"/>
      <c r="J100" s="455" t="s">
        <v>881</v>
      </c>
      <c r="K100" s="455" t="s">
        <v>614</v>
      </c>
      <c r="L100" s="490" t="s">
        <v>645</v>
      </c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s="119" customFormat="1" ht="51" customHeight="1" x14ac:dyDescent="0.15">
      <c r="A101" s="114"/>
      <c r="B101" s="479" t="s">
        <v>196</v>
      </c>
      <c r="C101" s="479" t="s">
        <v>197</v>
      </c>
      <c r="D101" s="480" t="s">
        <v>983</v>
      </c>
      <c r="E101" s="451">
        <f>VLOOKUP(B101,'Fire EN 54'!$D$5:$J$481,7,0)</f>
        <v>44</v>
      </c>
      <c r="F101" s="477" t="s">
        <v>705</v>
      </c>
      <c r="G101" s="455" t="s">
        <v>3</v>
      </c>
      <c r="H101" s="454" t="s">
        <v>984</v>
      </c>
      <c r="I101" s="455"/>
      <c r="J101" s="455" t="s">
        <v>881</v>
      </c>
      <c r="K101" s="455" t="s">
        <v>614</v>
      </c>
      <c r="L101" s="490" t="s">
        <v>645</v>
      </c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</row>
    <row r="102" spans="1:24" s="119" customFormat="1" ht="51" customHeight="1" x14ac:dyDescent="0.15">
      <c r="A102" s="114"/>
      <c r="B102" s="450" t="s">
        <v>198</v>
      </c>
      <c r="C102" s="479" t="s">
        <v>199</v>
      </c>
      <c r="D102" s="480" t="s">
        <v>200</v>
      </c>
      <c r="E102" s="451">
        <f>VLOOKUP(B102,'Fire EN 54'!$D$5:$J$481,7,0)</f>
        <v>252</v>
      </c>
      <c r="F102" s="477" t="s">
        <v>705</v>
      </c>
      <c r="G102" s="455" t="s">
        <v>3</v>
      </c>
      <c r="H102" s="455"/>
      <c r="I102" s="455"/>
      <c r="J102" s="455" t="s">
        <v>881</v>
      </c>
      <c r="K102" s="455" t="s">
        <v>614</v>
      </c>
      <c r="L102" s="490" t="s">
        <v>645</v>
      </c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</row>
    <row r="103" spans="1:24" s="119" customFormat="1" ht="51" customHeight="1" x14ac:dyDescent="0.15">
      <c r="A103" s="97"/>
      <c r="B103" s="450" t="s">
        <v>201</v>
      </c>
      <c r="C103" s="479" t="s">
        <v>202</v>
      </c>
      <c r="D103" s="480" t="s">
        <v>203</v>
      </c>
      <c r="E103" s="451">
        <f>VLOOKUP(B103,'Fire EN 54'!$D$5:$J$481,7,0)</f>
        <v>340</v>
      </c>
      <c r="F103" s="477" t="s">
        <v>705</v>
      </c>
      <c r="G103" s="455" t="s">
        <v>34</v>
      </c>
      <c r="H103" s="455"/>
      <c r="I103" s="455"/>
      <c r="J103" s="455" t="s">
        <v>881</v>
      </c>
      <c r="K103" s="455" t="s">
        <v>614</v>
      </c>
      <c r="L103" s="456" t="s">
        <v>688</v>
      </c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</row>
    <row r="104" spans="1:24" s="61" customFormat="1" ht="11.25" x14ac:dyDescent="0.15">
      <c r="A104" s="101" t="s">
        <v>752</v>
      </c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</row>
    <row r="105" spans="1:24" s="61" customFormat="1" ht="51" customHeight="1" x14ac:dyDescent="0.15">
      <c r="A105" s="59"/>
      <c r="B105" s="449" t="s">
        <v>204</v>
      </c>
      <c r="C105" s="449" t="s">
        <v>205</v>
      </c>
      <c r="D105" s="465" t="s">
        <v>206</v>
      </c>
      <c r="E105" s="451">
        <f>VLOOKUP(B105,'Fire EN 54'!$D$5:$J$481,7,0)</f>
        <v>33</v>
      </c>
      <c r="F105" s="477" t="s">
        <v>705</v>
      </c>
      <c r="G105" s="455">
        <v>1</v>
      </c>
      <c r="H105" s="455"/>
      <c r="I105" s="455"/>
      <c r="J105" s="455" t="s">
        <v>881</v>
      </c>
      <c r="K105" s="455" t="s">
        <v>614</v>
      </c>
      <c r="L105" s="456" t="s">
        <v>645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</row>
    <row r="106" spans="1:24" s="61" customFormat="1" ht="48" customHeight="1" x14ac:dyDescent="0.15">
      <c r="A106" s="59"/>
      <c r="B106" s="449" t="s">
        <v>745</v>
      </c>
      <c r="C106" s="449" t="s">
        <v>207</v>
      </c>
      <c r="D106" s="465" t="s">
        <v>208</v>
      </c>
      <c r="E106" s="451">
        <f>VLOOKUP(B106,'Fire EN 54'!$D$5:$J$481,7,0)</f>
        <v>33</v>
      </c>
      <c r="F106" s="477" t="s">
        <v>705</v>
      </c>
      <c r="G106" s="455" t="s">
        <v>3</v>
      </c>
      <c r="H106" s="455"/>
      <c r="I106" s="455"/>
      <c r="J106" s="455" t="s">
        <v>881</v>
      </c>
      <c r="K106" s="455" t="s">
        <v>614</v>
      </c>
      <c r="L106" s="456" t="s">
        <v>645</v>
      </c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</row>
    <row r="107" spans="1:24" s="113" customFormat="1" ht="36.75" customHeight="1" x14ac:dyDescent="0.15">
      <c r="A107" s="111"/>
      <c r="B107" s="457" t="s">
        <v>209</v>
      </c>
      <c r="C107" s="457" t="s">
        <v>210</v>
      </c>
      <c r="D107" s="459" t="s">
        <v>736</v>
      </c>
      <c r="E107" s="451">
        <f>VLOOKUP(B107,'Fire EN 54'!$D$5:$J$481,7,0)</f>
        <v>576</v>
      </c>
      <c r="F107" s="477" t="s">
        <v>705</v>
      </c>
      <c r="G107" s="455" t="s">
        <v>3</v>
      </c>
      <c r="H107" s="454" t="s">
        <v>735</v>
      </c>
      <c r="I107" s="454"/>
      <c r="J107" s="455" t="s">
        <v>881</v>
      </c>
      <c r="K107" s="455" t="s">
        <v>614</v>
      </c>
      <c r="L107" s="456" t="s">
        <v>645</v>
      </c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</row>
    <row r="108" spans="1:24" s="112" customFormat="1" ht="51" customHeight="1" x14ac:dyDescent="0.15">
      <c r="A108" s="111"/>
      <c r="B108" s="450" t="s">
        <v>211</v>
      </c>
      <c r="C108" s="450" t="s">
        <v>212</v>
      </c>
      <c r="D108" s="465" t="s">
        <v>213</v>
      </c>
      <c r="E108" s="451">
        <f>VLOOKUP(B108,'Fire EN 54'!$D$5:$J$481,7,0)</f>
        <v>200</v>
      </c>
      <c r="F108" s="477" t="s">
        <v>705</v>
      </c>
      <c r="G108" s="466" t="s">
        <v>3</v>
      </c>
      <c r="H108" s="466"/>
      <c r="I108" s="466"/>
      <c r="J108" s="455" t="s">
        <v>881</v>
      </c>
      <c r="K108" s="455" t="s">
        <v>614</v>
      </c>
      <c r="L108" s="467" t="s">
        <v>645</v>
      </c>
    </row>
    <row r="109" spans="1:24" s="112" customFormat="1" ht="38.25" customHeight="1" x14ac:dyDescent="0.15">
      <c r="A109" s="111"/>
      <c r="B109" s="473" t="s">
        <v>214</v>
      </c>
      <c r="C109" s="473" t="s">
        <v>215</v>
      </c>
      <c r="D109" s="492" t="s">
        <v>216</v>
      </c>
      <c r="E109" s="451">
        <f>VLOOKUP(B109,'Fire EN 54'!$D$5:$J$481,7,0)</f>
        <v>33</v>
      </c>
      <c r="F109" s="477" t="s">
        <v>705</v>
      </c>
      <c r="G109" s="466" t="s">
        <v>3</v>
      </c>
      <c r="H109" s="466"/>
      <c r="I109" s="466"/>
      <c r="J109" s="455" t="s">
        <v>881</v>
      </c>
      <c r="K109" s="455" t="s">
        <v>614</v>
      </c>
      <c r="L109" s="467" t="s">
        <v>645</v>
      </c>
    </row>
    <row r="110" spans="1:24" s="112" customFormat="1" ht="38.25" customHeight="1" x14ac:dyDescent="0.15">
      <c r="A110" s="111"/>
      <c r="B110" s="493" t="s">
        <v>217</v>
      </c>
      <c r="C110" s="473" t="s">
        <v>218</v>
      </c>
      <c r="D110" s="492" t="s">
        <v>219</v>
      </c>
      <c r="E110" s="451">
        <f>VLOOKUP(B110,'Fire EN 54'!$D$5:$J$481,7,0)</f>
        <v>142</v>
      </c>
      <c r="F110" s="477" t="s">
        <v>705</v>
      </c>
      <c r="G110" s="466">
        <v>1</v>
      </c>
      <c r="H110" s="466"/>
      <c r="I110" s="466"/>
      <c r="J110" s="455" t="s">
        <v>881</v>
      </c>
      <c r="K110" s="455" t="s">
        <v>614</v>
      </c>
      <c r="L110" s="467" t="s">
        <v>645</v>
      </c>
    </row>
    <row r="111" spans="1:24" s="119" customFormat="1" ht="51" customHeight="1" x14ac:dyDescent="0.15">
      <c r="A111" s="114"/>
      <c r="B111" s="457" t="s">
        <v>220</v>
      </c>
      <c r="C111" s="457" t="s">
        <v>221</v>
      </c>
      <c r="D111" s="465" t="s">
        <v>222</v>
      </c>
      <c r="E111" s="451">
        <f>VLOOKUP(B111,'Fire EN 54'!$D$5:$J$481,7,0)</f>
        <v>228</v>
      </c>
      <c r="F111" s="477" t="s">
        <v>705</v>
      </c>
      <c r="G111" s="455" t="s">
        <v>3</v>
      </c>
      <c r="H111" s="455"/>
      <c r="I111" s="455"/>
      <c r="J111" s="455" t="s">
        <v>881</v>
      </c>
      <c r="K111" s="455" t="s">
        <v>614</v>
      </c>
      <c r="L111" s="456" t="s">
        <v>688</v>
      </c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s="119" customFormat="1" ht="51" customHeight="1" x14ac:dyDescent="0.15">
      <c r="A112" s="114"/>
      <c r="B112" s="449" t="s">
        <v>223</v>
      </c>
      <c r="C112" s="449" t="s">
        <v>224</v>
      </c>
      <c r="D112" s="465" t="s">
        <v>805</v>
      </c>
      <c r="E112" s="451" t="e">
        <f>VLOOKUP(B112,'Fire EN 54'!$D$5:$J$481,7,0)</f>
        <v>#N/A</v>
      </c>
      <c r="F112" s="477" t="s">
        <v>705</v>
      </c>
      <c r="G112" s="455" t="s">
        <v>3</v>
      </c>
      <c r="H112" s="454" t="s">
        <v>804</v>
      </c>
      <c r="I112" s="454"/>
      <c r="J112" s="455" t="s">
        <v>881</v>
      </c>
      <c r="K112" s="455" t="s">
        <v>614</v>
      </c>
      <c r="L112" s="456" t="s">
        <v>688</v>
      </c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</row>
    <row r="113" spans="1:153" s="119" customFormat="1" ht="33.75" customHeight="1" x14ac:dyDescent="0.15">
      <c r="A113" s="114"/>
      <c r="B113" s="449" t="s">
        <v>225</v>
      </c>
      <c r="C113" s="449" t="s">
        <v>226</v>
      </c>
      <c r="D113" s="465" t="s">
        <v>711</v>
      </c>
      <c r="E113" s="451">
        <f>VLOOKUP(B113,'Fire EN 54'!$D$5:$J$481,7,0)</f>
        <v>2</v>
      </c>
      <c r="F113" s="477" t="s">
        <v>705</v>
      </c>
      <c r="G113" s="455" t="s">
        <v>3</v>
      </c>
      <c r="H113" s="454" t="s">
        <v>740</v>
      </c>
      <c r="I113" s="454"/>
      <c r="J113" s="455" t="s">
        <v>881</v>
      </c>
      <c r="K113" s="455" t="s">
        <v>614</v>
      </c>
      <c r="L113" s="456" t="s">
        <v>688</v>
      </c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</row>
    <row r="114" spans="1:153" s="119" customFormat="1" ht="33.75" customHeight="1" x14ac:dyDescent="0.15">
      <c r="A114" s="114"/>
      <c r="B114" s="449" t="s">
        <v>227</v>
      </c>
      <c r="C114" s="449" t="s">
        <v>228</v>
      </c>
      <c r="D114" s="465" t="s">
        <v>712</v>
      </c>
      <c r="E114" s="451">
        <f>VLOOKUP(B114,'Fire EN 54'!$D$5:$J$481,7,0)</f>
        <v>3</v>
      </c>
      <c r="F114" s="477" t="s">
        <v>705</v>
      </c>
      <c r="G114" s="455" t="s">
        <v>3</v>
      </c>
      <c r="H114" s="454" t="s">
        <v>744</v>
      </c>
      <c r="I114" s="454"/>
      <c r="J114" s="455" t="s">
        <v>881</v>
      </c>
      <c r="K114" s="455" t="s">
        <v>614</v>
      </c>
      <c r="L114" s="456" t="s">
        <v>688</v>
      </c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153" s="119" customFormat="1" ht="51" customHeight="1" x14ac:dyDescent="0.15">
      <c r="A115" s="114"/>
      <c r="B115" s="449">
        <v>4998025373</v>
      </c>
      <c r="C115" s="449" t="s">
        <v>229</v>
      </c>
      <c r="D115" s="465" t="s">
        <v>230</v>
      </c>
      <c r="E115" s="451">
        <f>VLOOKUP(B115,'Fire EN 54'!$D$5:$J$481,7,0)</f>
        <v>229</v>
      </c>
      <c r="F115" s="477" t="s">
        <v>705</v>
      </c>
      <c r="G115" s="455" t="s">
        <v>3</v>
      </c>
      <c r="H115" s="455"/>
      <c r="I115" s="455"/>
      <c r="J115" s="455" t="s">
        <v>881</v>
      </c>
      <c r="K115" s="455" t="s">
        <v>614</v>
      </c>
      <c r="L115" s="456" t="s">
        <v>688</v>
      </c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</row>
    <row r="116" spans="1:153" s="119" customFormat="1" ht="36" customHeight="1" x14ac:dyDescent="0.15">
      <c r="A116" s="114"/>
      <c r="B116" s="494" t="s">
        <v>676</v>
      </c>
      <c r="C116" s="473" t="s">
        <v>231</v>
      </c>
      <c r="D116" s="492" t="s">
        <v>232</v>
      </c>
      <c r="E116" s="451">
        <f>VLOOKUP(B116,'Fire EN 54'!$D$5:$J$481,7,0)</f>
        <v>203</v>
      </c>
      <c r="F116" s="477" t="s">
        <v>705</v>
      </c>
      <c r="G116" s="455" t="s">
        <v>3</v>
      </c>
      <c r="H116" s="455"/>
      <c r="I116" s="455"/>
      <c r="J116" s="455" t="s">
        <v>881</v>
      </c>
      <c r="K116" s="455" t="s">
        <v>614</v>
      </c>
      <c r="L116" s="456" t="s">
        <v>688</v>
      </c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</row>
    <row r="117" spans="1:153" s="119" customFormat="1" ht="47.25" customHeight="1" x14ac:dyDescent="0.15">
      <c r="A117" s="114"/>
      <c r="B117" s="494" t="s">
        <v>878</v>
      </c>
      <c r="C117" s="473" t="s">
        <v>879</v>
      </c>
      <c r="D117" s="492" t="s">
        <v>880</v>
      </c>
      <c r="E117" s="451">
        <f>VLOOKUP(B117,'Fire EN 54'!$D$5:$J$481,7,0)</f>
        <v>117</v>
      </c>
      <c r="F117" s="477" t="s">
        <v>705</v>
      </c>
      <c r="G117" s="455" t="s">
        <v>3</v>
      </c>
      <c r="H117" s="455"/>
      <c r="I117" s="455"/>
      <c r="J117" s="455" t="s">
        <v>881</v>
      </c>
      <c r="K117" s="455" t="s">
        <v>614</v>
      </c>
      <c r="L117" s="456" t="s">
        <v>688</v>
      </c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</row>
    <row r="118" spans="1:153" s="110" customFormat="1" ht="51" customHeight="1" x14ac:dyDescent="0.15">
      <c r="A118" s="120"/>
      <c r="B118" s="488" t="s">
        <v>235</v>
      </c>
      <c r="C118" s="488" t="s">
        <v>234</v>
      </c>
      <c r="D118" s="480" t="s">
        <v>233</v>
      </c>
      <c r="E118" s="451">
        <f>VLOOKUP(B118,'Fire EN 54'!$D$5:$J$481,7,0)</f>
        <v>221</v>
      </c>
      <c r="F118" s="477" t="s">
        <v>705</v>
      </c>
      <c r="G118" s="481" t="s">
        <v>3</v>
      </c>
      <c r="H118" s="481"/>
      <c r="I118" s="481"/>
      <c r="J118" s="455" t="s">
        <v>881</v>
      </c>
      <c r="K118" s="455" t="s">
        <v>614</v>
      </c>
      <c r="L118" s="495" t="s">
        <v>644</v>
      </c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</row>
    <row r="119" spans="1:153" s="110" customFormat="1" ht="51" customHeight="1" x14ac:dyDescent="0.15">
      <c r="A119" s="120"/>
      <c r="B119" s="473" t="s">
        <v>238</v>
      </c>
      <c r="C119" s="473" t="s">
        <v>237</v>
      </c>
      <c r="D119" s="480" t="s">
        <v>233</v>
      </c>
      <c r="E119" s="451">
        <f>VLOOKUP(B119,'Fire EN 54'!$D$5:$J$481,7,0)</f>
        <v>74</v>
      </c>
      <c r="F119" s="477" t="s">
        <v>705</v>
      </c>
      <c r="G119" s="481" t="s">
        <v>3</v>
      </c>
      <c r="H119" s="481"/>
      <c r="I119" s="481"/>
      <c r="J119" s="455" t="s">
        <v>881</v>
      </c>
      <c r="K119" s="455" t="s">
        <v>614</v>
      </c>
      <c r="L119" s="495" t="s">
        <v>644</v>
      </c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</row>
    <row r="120" spans="1:153" s="61" customFormat="1" ht="12.75" x14ac:dyDescent="0.15">
      <c r="A120" s="565" t="s">
        <v>239</v>
      </c>
      <c r="B120" s="566"/>
      <c r="C120" s="566"/>
      <c r="D120" s="566"/>
      <c r="E120" s="566"/>
      <c r="F120" s="566"/>
      <c r="G120" s="566"/>
      <c r="H120" s="566"/>
      <c r="I120" s="566"/>
      <c r="J120" s="566"/>
      <c r="K120" s="566"/>
      <c r="L120" s="567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</row>
    <row r="121" spans="1:153" s="57" customFormat="1" ht="11.25" x14ac:dyDescent="0.15">
      <c r="A121" s="101" t="s">
        <v>240</v>
      </c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</row>
    <row r="122" spans="1:153" s="119" customFormat="1" ht="51" customHeight="1" x14ac:dyDescent="0.2">
      <c r="A122"/>
      <c r="B122" s="450" t="s">
        <v>1128</v>
      </c>
      <c r="C122" s="450" t="s">
        <v>1855</v>
      </c>
      <c r="D122" s="459" t="s">
        <v>1129</v>
      </c>
      <c r="E122" s="451">
        <f>VLOOKUP(B122,'Fire EN 54'!$D$5:$J$481,7,0)</f>
        <v>6942</v>
      </c>
      <c r="F122" s="464" t="s">
        <v>705</v>
      </c>
      <c r="G122" s="455" t="s">
        <v>3</v>
      </c>
      <c r="H122" s="455"/>
      <c r="I122" s="455"/>
      <c r="J122" s="455" t="s">
        <v>881</v>
      </c>
      <c r="K122" s="455" t="s">
        <v>614</v>
      </c>
      <c r="L122" s="456" t="s">
        <v>689</v>
      </c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</row>
    <row r="123" spans="1:153" s="119" customFormat="1" ht="51" customHeight="1" x14ac:dyDescent="0.15">
      <c r="A123" s="114"/>
      <c r="B123" s="450" t="s">
        <v>241</v>
      </c>
      <c r="C123" s="450" t="s">
        <v>242</v>
      </c>
      <c r="D123" s="459" t="s">
        <v>243</v>
      </c>
      <c r="E123" s="451">
        <f>VLOOKUP(B123,'Fire EN 54'!$D$5:$J$481,7,0)</f>
        <v>9605</v>
      </c>
      <c r="F123" s="464" t="s">
        <v>705</v>
      </c>
      <c r="G123" s="455" t="s">
        <v>3</v>
      </c>
      <c r="H123" s="455"/>
      <c r="I123" s="455"/>
      <c r="J123" s="455" t="s">
        <v>881</v>
      </c>
      <c r="K123" s="455" t="s">
        <v>614</v>
      </c>
      <c r="L123" s="456" t="s">
        <v>689</v>
      </c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</row>
    <row r="124" spans="1:153" s="119" customFormat="1" ht="51" customHeight="1" x14ac:dyDescent="0.15">
      <c r="A124" s="114"/>
      <c r="B124" s="450" t="s">
        <v>244</v>
      </c>
      <c r="C124" s="450" t="s">
        <v>245</v>
      </c>
      <c r="D124" s="459" t="s">
        <v>246</v>
      </c>
      <c r="E124" s="451">
        <f>VLOOKUP(B124,'Fire EN 54'!$D$5:$J$481,7,0)</f>
        <v>8585</v>
      </c>
      <c r="F124" s="464" t="s">
        <v>705</v>
      </c>
      <c r="G124" s="455" t="s">
        <v>3</v>
      </c>
      <c r="H124" s="455"/>
      <c r="I124" s="455"/>
      <c r="J124" s="455" t="s">
        <v>881</v>
      </c>
      <c r="K124" s="455" t="s">
        <v>614</v>
      </c>
      <c r="L124" s="456" t="s">
        <v>689</v>
      </c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153" s="119" customFormat="1" ht="51" customHeight="1" x14ac:dyDescent="0.15">
      <c r="A125" s="114"/>
      <c r="B125" s="450" t="s">
        <v>247</v>
      </c>
      <c r="C125" s="496" t="s">
        <v>248</v>
      </c>
      <c r="D125" s="465" t="s">
        <v>249</v>
      </c>
      <c r="E125" s="451">
        <f>VLOOKUP(B125,'Fire EN 54'!$D$5:$J$481,7,0)</f>
        <v>7852</v>
      </c>
      <c r="F125" s="464" t="s">
        <v>705</v>
      </c>
      <c r="G125" s="455" t="s">
        <v>3</v>
      </c>
      <c r="H125" s="455"/>
      <c r="I125" s="455"/>
      <c r="J125" s="455" t="s">
        <v>881</v>
      </c>
      <c r="K125" s="455" t="s">
        <v>614</v>
      </c>
      <c r="L125" s="456" t="s">
        <v>689</v>
      </c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</row>
    <row r="126" spans="1:153" s="119" customFormat="1" ht="33.75" customHeight="1" x14ac:dyDescent="0.15">
      <c r="A126" s="114"/>
      <c r="B126" s="449" t="s">
        <v>250</v>
      </c>
      <c r="C126" s="449" t="s">
        <v>251</v>
      </c>
      <c r="D126" s="465" t="s">
        <v>702</v>
      </c>
      <c r="E126" s="451">
        <f>VLOOKUP(B126,'Fire EN 54'!$D$5:$J$481,7,0)</f>
        <v>6251</v>
      </c>
      <c r="F126" s="464" t="s">
        <v>705</v>
      </c>
      <c r="G126" s="455" t="s">
        <v>3</v>
      </c>
      <c r="H126" s="455"/>
      <c r="I126" s="455"/>
      <c r="J126" s="455" t="s">
        <v>881</v>
      </c>
      <c r="K126" s="455" t="s">
        <v>614</v>
      </c>
      <c r="L126" s="456" t="s">
        <v>689</v>
      </c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</row>
    <row r="127" spans="1:153" s="112" customFormat="1" ht="51" customHeight="1" x14ac:dyDescent="0.15">
      <c r="A127" s="111"/>
      <c r="B127" s="450" t="s">
        <v>252</v>
      </c>
      <c r="C127" s="469" t="s">
        <v>253</v>
      </c>
      <c r="D127" s="465" t="s">
        <v>701</v>
      </c>
      <c r="E127" s="451">
        <f>VLOOKUP(B127,'Fire EN 54'!$D$5:$J$481,7,0)</f>
        <v>1868</v>
      </c>
      <c r="F127" s="464" t="s">
        <v>705</v>
      </c>
      <c r="G127" s="466" t="s">
        <v>3</v>
      </c>
      <c r="H127" s="466"/>
      <c r="I127" s="466"/>
      <c r="J127" s="455" t="s">
        <v>881</v>
      </c>
      <c r="K127" s="455" t="s">
        <v>614</v>
      </c>
      <c r="L127" s="467" t="s">
        <v>689</v>
      </c>
    </row>
    <row r="128" spans="1:153" s="112" customFormat="1" ht="51" customHeight="1" x14ac:dyDescent="0.15">
      <c r="A128" s="111"/>
      <c r="B128" s="450" t="s">
        <v>254</v>
      </c>
      <c r="C128" s="469" t="s">
        <v>255</v>
      </c>
      <c r="D128" s="465" t="s">
        <v>754</v>
      </c>
      <c r="E128" s="451">
        <f>VLOOKUP(B128,'Fire EN 54'!$D$5:$J$481,7,0)</f>
        <v>1872</v>
      </c>
      <c r="F128" s="464" t="s">
        <v>705</v>
      </c>
      <c r="G128" s="466" t="s">
        <v>3</v>
      </c>
      <c r="H128" s="466"/>
      <c r="I128" s="466"/>
      <c r="J128" s="455" t="s">
        <v>881</v>
      </c>
      <c r="K128" s="455" t="s">
        <v>614</v>
      </c>
      <c r="L128" s="467" t="s">
        <v>690</v>
      </c>
    </row>
    <row r="129" spans="1:153" s="112" customFormat="1" ht="51" customHeight="1" x14ac:dyDescent="0.15">
      <c r="A129" s="111"/>
      <c r="B129" s="450" t="s">
        <v>256</v>
      </c>
      <c r="C129" s="469" t="s">
        <v>257</v>
      </c>
      <c r="D129" s="465" t="s">
        <v>703</v>
      </c>
      <c r="E129" s="451">
        <f>VLOOKUP(B129,'Fire EN 54'!$D$5:$J$481,7,0)</f>
        <v>1185</v>
      </c>
      <c r="F129" s="464" t="s">
        <v>705</v>
      </c>
      <c r="G129" s="466" t="s">
        <v>3</v>
      </c>
      <c r="H129" s="466"/>
      <c r="I129" s="466"/>
      <c r="J129" s="455" t="s">
        <v>881</v>
      </c>
      <c r="K129" s="455" t="s">
        <v>614</v>
      </c>
      <c r="L129" s="467" t="s">
        <v>690</v>
      </c>
    </row>
    <row r="130" spans="1:153" s="112" customFormat="1" ht="51" customHeight="1" x14ac:dyDescent="0.15">
      <c r="A130" s="111"/>
      <c r="B130" s="450" t="s">
        <v>258</v>
      </c>
      <c r="C130" s="469" t="s">
        <v>259</v>
      </c>
      <c r="D130" s="465" t="s">
        <v>704</v>
      </c>
      <c r="E130" s="451">
        <f>VLOOKUP(B130,'Fire EN 54'!$D$5:$J$481,7,0)</f>
        <v>1037</v>
      </c>
      <c r="F130" s="464" t="s">
        <v>705</v>
      </c>
      <c r="G130" s="466" t="s">
        <v>3</v>
      </c>
      <c r="H130" s="466"/>
      <c r="I130" s="466"/>
      <c r="J130" s="455" t="s">
        <v>881</v>
      </c>
      <c r="K130" s="455" t="s">
        <v>614</v>
      </c>
      <c r="L130" s="467" t="s">
        <v>690</v>
      </c>
    </row>
    <row r="131" spans="1:153" ht="11.25" x14ac:dyDescent="0.15">
      <c r="A131" s="101" t="s">
        <v>260</v>
      </c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spans="1:153" s="110" customFormat="1" ht="51" customHeight="1" x14ac:dyDescent="0.15">
      <c r="A132" s="97"/>
      <c r="B132" s="450" t="s">
        <v>261</v>
      </c>
      <c r="C132" s="469" t="s">
        <v>696</v>
      </c>
      <c r="D132" s="465" t="s">
        <v>262</v>
      </c>
      <c r="E132" s="451">
        <f>VLOOKUP(B132,'Fire EN 54'!$D$5:$J$481,7,0)</f>
        <v>19416</v>
      </c>
      <c r="F132" s="464" t="s">
        <v>705</v>
      </c>
      <c r="G132" s="466" t="s">
        <v>3</v>
      </c>
      <c r="H132" s="466"/>
      <c r="I132" s="466"/>
      <c r="J132" s="455" t="s">
        <v>881</v>
      </c>
      <c r="K132" s="455" t="s">
        <v>614</v>
      </c>
      <c r="L132" s="467" t="s">
        <v>689</v>
      </c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</row>
    <row r="133" spans="1:153" s="110" customFormat="1" ht="51" customHeight="1" x14ac:dyDescent="0.2">
      <c r="A133"/>
      <c r="B133" s="450" t="s">
        <v>263</v>
      </c>
      <c r="C133" s="469" t="s">
        <v>697</v>
      </c>
      <c r="D133" s="465" t="s">
        <v>264</v>
      </c>
      <c r="E133" s="451">
        <f>VLOOKUP(B133,'Fire EN 54'!$D$5:$J$481,7,0)</f>
        <v>1269</v>
      </c>
      <c r="F133" s="464" t="s">
        <v>705</v>
      </c>
      <c r="G133" s="466" t="s">
        <v>3</v>
      </c>
      <c r="H133" s="466"/>
      <c r="I133" s="466"/>
      <c r="J133" s="455" t="s">
        <v>881</v>
      </c>
      <c r="K133" s="455" t="s">
        <v>614</v>
      </c>
      <c r="L133" s="467" t="s">
        <v>689</v>
      </c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</row>
    <row r="134" spans="1:153" s="110" customFormat="1" ht="51" customHeight="1" x14ac:dyDescent="0.15">
      <c r="A134" s="97"/>
      <c r="B134" s="450" t="s">
        <v>265</v>
      </c>
      <c r="C134" s="469" t="s">
        <v>698</v>
      </c>
      <c r="D134" s="465" t="s">
        <v>266</v>
      </c>
      <c r="E134" s="451">
        <f>VLOOKUP(B134,'Fire EN 54'!$D$5:$J$481,7,0)</f>
        <v>29361</v>
      </c>
      <c r="F134" s="464" t="s">
        <v>705</v>
      </c>
      <c r="G134" s="466" t="s">
        <v>236</v>
      </c>
      <c r="H134" s="466"/>
      <c r="I134" s="466"/>
      <c r="J134" s="455" t="s">
        <v>881</v>
      </c>
      <c r="K134" s="455" t="s">
        <v>614</v>
      </c>
      <c r="L134" s="467" t="s">
        <v>689</v>
      </c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</row>
    <row r="135" spans="1:153" s="61" customFormat="1" ht="11.25" x14ac:dyDescent="0.15">
      <c r="A135" s="101" t="s">
        <v>267</v>
      </c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51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</row>
    <row r="136" spans="1:153" s="119" customFormat="1" ht="54.75" customHeight="1" x14ac:dyDescent="0.15">
      <c r="A136" s="97"/>
      <c r="B136" s="450" t="s">
        <v>268</v>
      </c>
      <c r="C136" s="469" t="s">
        <v>699</v>
      </c>
      <c r="D136" s="465" t="s">
        <v>269</v>
      </c>
      <c r="E136" s="451">
        <f>VLOOKUP(B136,'Fire EN 54'!$D$5:$J$481,7,0)</f>
        <v>25456</v>
      </c>
      <c r="F136" s="464" t="s">
        <v>705</v>
      </c>
      <c r="G136" s="466" t="s">
        <v>3</v>
      </c>
      <c r="H136" s="466"/>
      <c r="I136" s="466"/>
      <c r="J136" s="455" t="s">
        <v>881</v>
      </c>
      <c r="K136" s="455" t="s">
        <v>614</v>
      </c>
      <c r="L136" s="467" t="s">
        <v>689</v>
      </c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153" s="119" customFormat="1" ht="54.75" customHeight="1" x14ac:dyDescent="0.15">
      <c r="A137" s="97"/>
      <c r="B137" s="497" t="s">
        <v>755</v>
      </c>
      <c r="C137" s="498" t="s">
        <v>756</v>
      </c>
      <c r="D137" s="499" t="s">
        <v>759</v>
      </c>
      <c r="E137" s="451">
        <f>VLOOKUP(B137,'Fire EN 54'!$D$5:$J$481,7,0)</f>
        <v>2627</v>
      </c>
      <c r="F137" s="500" t="s">
        <v>705</v>
      </c>
      <c r="G137" s="455" t="s">
        <v>3</v>
      </c>
      <c r="H137" s="455"/>
      <c r="I137" s="455"/>
      <c r="J137" s="455" t="s">
        <v>881</v>
      </c>
      <c r="K137" s="455" t="s">
        <v>614</v>
      </c>
      <c r="L137" s="491" t="s">
        <v>691</v>
      </c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153" s="119" customFormat="1" ht="54.75" customHeight="1" x14ac:dyDescent="0.15">
      <c r="A138" s="97"/>
      <c r="B138" s="497" t="s">
        <v>758</v>
      </c>
      <c r="C138" s="498" t="s">
        <v>757</v>
      </c>
      <c r="D138" s="501" t="s">
        <v>771</v>
      </c>
      <c r="E138" s="451">
        <f>VLOOKUP(B138,'Fire EN 54'!$D$5:$J$481,7,0)</f>
        <v>158</v>
      </c>
      <c r="F138" s="500" t="s">
        <v>705</v>
      </c>
      <c r="G138" s="455" t="s">
        <v>3</v>
      </c>
      <c r="H138" s="455"/>
      <c r="I138" s="455"/>
      <c r="J138" s="455" t="s">
        <v>881</v>
      </c>
      <c r="K138" s="455" t="s">
        <v>614</v>
      </c>
      <c r="L138" s="491" t="s">
        <v>691</v>
      </c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153" s="119" customFormat="1" ht="54.75" customHeight="1" x14ac:dyDescent="0.15">
      <c r="A139" s="97"/>
      <c r="B139" s="497" t="s">
        <v>761</v>
      </c>
      <c r="C139" s="498" t="s">
        <v>760</v>
      </c>
      <c r="D139" s="502" t="s">
        <v>270</v>
      </c>
      <c r="E139" s="451">
        <f>VLOOKUP(B139,'Fire EN 54'!$D$5:$J$481,7,0)</f>
        <v>117</v>
      </c>
      <c r="F139" s="500" t="s">
        <v>705</v>
      </c>
      <c r="G139" s="455" t="s">
        <v>3</v>
      </c>
      <c r="H139" s="455"/>
      <c r="I139" s="455"/>
      <c r="J139" s="455" t="s">
        <v>881</v>
      </c>
      <c r="K139" s="455" t="s">
        <v>614</v>
      </c>
      <c r="L139" s="491" t="s">
        <v>691</v>
      </c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153" s="119" customFormat="1" ht="54.75" customHeight="1" x14ac:dyDescent="0.15">
      <c r="A140" s="121"/>
      <c r="B140" s="503" t="s">
        <v>763</v>
      </c>
      <c r="C140" s="504" t="s">
        <v>762</v>
      </c>
      <c r="D140" s="505" t="s">
        <v>769</v>
      </c>
      <c r="E140" s="451">
        <f>VLOOKUP(B140,'Fire EN 54'!$D$5:$J$481,7,0)</f>
        <v>450</v>
      </c>
      <c r="F140" s="506" t="s">
        <v>705</v>
      </c>
      <c r="G140" s="507" t="s">
        <v>3</v>
      </c>
      <c r="H140" s="507"/>
      <c r="I140" s="507"/>
      <c r="J140" s="455" t="s">
        <v>881</v>
      </c>
      <c r="K140" s="455" t="s">
        <v>614</v>
      </c>
      <c r="L140" s="491" t="s">
        <v>645</v>
      </c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</row>
    <row r="141" spans="1:153" s="119" customFormat="1" ht="54.75" customHeight="1" x14ac:dyDescent="0.15">
      <c r="A141" s="97"/>
      <c r="B141" s="497" t="s">
        <v>765</v>
      </c>
      <c r="C141" s="508" t="s">
        <v>764</v>
      </c>
      <c r="D141" s="509" t="s">
        <v>770</v>
      </c>
      <c r="E141" s="451">
        <f>VLOOKUP(B141,'Fire EN 54'!$D$5:$J$481,7,0)</f>
        <v>257</v>
      </c>
      <c r="F141" s="500" t="s">
        <v>705</v>
      </c>
      <c r="G141" s="455" t="s">
        <v>3</v>
      </c>
      <c r="H141" s="454" t="s">
        <v>741</v>
      </c>
      <c r="I141" s="454"/>
      <c r="J141" s="455" t="s">
        <v>881</v>
      </c>
      <c r="K141" s="455" t="s">
        <v>614</v>
      </c>
      <c r="L141" s="491" t="s">
        <v>691</v>
      </c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</row>
    <row r="142" spans="1:153" s="119" customFormat="1" ht="54.75" customHeight="1" x14ac:dyDescent="0.15">
      <c r="A142" s="97"/>
      <c r="B142" s="497" t="s">
        <v>787</v>
      </c>
      <c r="C142" s="508" t="s">
        <v>788</v>
      </c>
      <c r="D142" s="509" t="s">
        <v>792</v>
      </c>
      <c r="E142" s="451">
        <f>VLOOKUP(B142,'Fire EN 54'!$D$5:$J$481,7,0)</f>
        <v>10041</v>
      </c>
      <c r="F142" s="500" t="s">
        <v>705</v>
      </c>
      <c r="G142" s="455" t="s">
        <v>3</v>
      </c>
      <c r="H142" s="454"/>
      <c r="I142" s="454"/>
      <c r="J142" s="455" t="s">
        <v>881</v>
      </c>
      <c r="K142" s="455" t="s">
        <v>614</v>
      </c>
      <c r="L142" s="491" t="s">
        <v>691</v>
      </c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153" s="119" customFormat="1" ht="54.75" customHeight="1" x14ac:dyDescent="0.15">
      <c r="A143" s="97"/>
      <c r="B143" s="497" t="s">
        <v>767</v>
      </c>
      <c r="C143" s="508" t="s">
        <v>766</v>
      </c>
      <c r="D143" s="510" t="s">
        <v>768</v>
      </c>
      <c r="E143" s="451">
        <f>VLOOKUP(B143,'Fire EN 54'!$D$5:$J$481,7,0)</f>
        <v>12</v>
      </c>
      <c r="F143" s="500" t="s">
        <v>705</v>
      </c>
      <c r="G143" s="455" t="s">
        <v>3</v>
      </c>
      <c r="H143" s="454" t="s">
        <v>741</v>
      </c>
      <c r="I143" s="454"/>
      <c r="J143" s="455" t="s">
        <v>881</v>
      </c>
      <c r="K143" s="455" t="s">
        <v>614</v>
      </c>
      <c r="L143" s="491" t="s">
        <v>691</v>
      </c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153" s="110" customFormat="1" ht="51" customHeight="1" x14ac:dyDescent="0.15">
      <c r="A144" s="97"/>
      <c r="B144" s="497" t="s">
        <v>773</v>
      </c>
      <c r="C144" s="508" t="s">
        <v>772</v>
      </c>
      <c r="D144" s="510" t="s">
        <v>774</v>
      </c>
      <c r="E144" s="451">
        <f>VLOOKUP(B144,'Fire EN 54'!$D$5:$J$481,7,0)</f>
        <v>5</v>
      </c>
      <c r="F144" s="500" t="s">
        <v>705</v>
      </c>
      <c r="G144" s="466" t="s">
        <v>3</v>
      </c>
      <c r="H144" s="454" t="s">
        <v>775</v>
      </c>
      <c r="I144" s="454"/>
      <c r="J144" s="455" t="s">
        <v>881</v>
      </c>
      <c r="K144" s="455" t="s">
        <v>614</v>
      </c>
      <c r="L144" s="490" t="s">
        <v>691</v>
      </c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</row>
    <row r="145" spans="1:153" s="110" customFormat="1" ht="51" customHeight="1" x14ac:dyDescent="0.15">
      <c r="A145" s="97"/>
      <c r="B145" s="497" t="s">
        <v>777</v>
      </c>
      <c r="C145" s="508" t="s">
        <v>778</v>
      </c>
      <c r="D145" s="510" t="s">
        <v>776</v>
      </c>
      <c r="E145" s="451">
        <f>VLOOKUP(B145,'Fire EN 54'!$D$5:$J$481,7,0)</f>
        <v>93</v>
      </c>
      <c r="F145" s="500" t="s">
        <v>705</v>
      </c>
      <c r="G145" s="466" t="s">
        <v>3</v>
      </c>
      <c r="H145" s="511"/>
      <c r="I145" s="511"/>
      <c r="J145" s="455" t="s">
        <v>881</v>
      </c>
      <c r="K145" s="455" t="s">
        <v>614</v>
      </c>
      <c r="L145" s="490" t="s">
        <v>691</v>
      </c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</row>
    <row r="146" spans="1:153" s="110" customFormat="1" ht="51" customHeight="1" x14ac:dyDescent="0.15">
      <c r="A146" s="97"/>
      <c r="B146" s="497" t="s">
        <v>780</v>
      </c>
      <c r="C146" s="508" t="s">
        <v>779</v>
      </c>
      <c r="D146" s="465" t="s">
        <v>710</v>
      </c>
      <c r="E146" s="451">
        <f>VLOOKUP(B146,'Fire EN 54'!$D$5:$J$481,7,0)</f>
        <v>18</v>
      </c>
      <c r="F146" s="500" t="s">
        <v>705</v>
      </c>
      <c r="G146" s="466" t="s">
        <v>3</v>
      </c>
      <c r="H146" s="454" t="s">
        <v>741</v>
      </c>
      <c r="I146" s="454"/>
      <c r="J146" s="455" t="s">
        <v>881</v>
      </c>
      <c r="K146" s="455" t="s">
        <v>614</v>
      </c>
      <c r="L146" s="490" t="s">
        <v>691</v>
      </c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</row>
    <row r="147" spans="1:153" s="110" customFormat="1" ht="51" customHeight="1" x14ac:dyDescent="0.15">
      <c r="A147" s="97"/>
      <c r="B147" s="473" t="s">
        <v>271</v>
      </c>
      <c r="C147" s="473" t="s">
        <v>648</v>
      </c>
      <c r="D147" s="480" t="s">
        <v>790</v>
      </c>
      <c r="E147" s="451">
        <f>VLOOKUP(B147,'Fire EN 54'!$D$5:$J$481,7,0)</f>
        <v>1886</v>
      </c>
      <c r="F147" s="477" t="s">
        <v>705</v>
      </c>
      <c r="G147" s="481" t="s">
        <v>3</v>
      </c>
      <c r="H147" s="512"/>
      <c r="I147" s="513" t="s">
        <v>802</v>
      </c>
      <c r="J147" s="455" t="s">
        <v>881</v>
      </c>
      <c r="K147" s="455" t="s">
        <v>614</v>
      </c>
      <c r="L147" s="495" t="s">
        <v>688</v>
      </c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</row>
    <row r="148" spans="1:153" s="110" customFormat="1" ht="51" customHeight="1" x14ac:dyDescent="0.15">
      <c r="A148" s="97"/>
      <c r="B148" s="514" t="s">
        <v>272</v>
      </c>
      <c r="C148" s="514" t="s">
        <v>273</v>
      </c>
      <c r="D148" s="465" t="s">
        <v>791</v>
      </c>
      <c r="E148" s="451">
        <f>VLOOKUP(B148,'Fire EN 54'!$D$5:$J$481,7,0)</f>
        <v>4320</v>
      </c>
      <c r="F148" s="500" t="s">
        <v>705</v>
      </c>
      <c r="G148" s="466" t="s">
        <v>3</v>
      </c>
      <c r="H148" s="466"/>
      <c r="I148" s="466"/>
      <c r="J148" s="455" t="s">
        <v>881</v>
      </c>
      <c r="K148" s="455" t="s">
        <v>614</v>
      </c>
      <c r="L148" s="490" t="s">
        <v>688</v>
      </c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</row>
    <row r="149" spans="1:153" s="57" customFormat="1" ht="12.75" customHeight="1" x14ac:dyDescent="0.15">
      <c r="A149" s="101" t="s">
        <v>649</v>
      </c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</row>
    <row r="150" spans="1:153" s="110" customFormat="1" ht="31.5" customHeight="1" x14ac:dyDescent="0.15">
      <c r="A150" s="97"/>
      <c r="B150" s="493" t="s">
        <v>651</v>
      </c>
      <c r="C150" s="473" t="s">
        <v>650</v>
      </c>
      <c r="D150" s="492" t="s">
        <v>789</v>
      </c>
      <c r="E150" s="451">
        <f>VLOOKUP(B150,'Fire EN 54'!$D$5:$J$481,7,0)</f>
        <v>34028</v>
      </c>
      <c r="F150" s="515" t="s">
        <v>705</v>
      </c>
      <c r="G150" s="466" t="s">
        <v>4</v>
      </c>
      <c r="H150" s="466"/>
      <c r="I150" s="466"/>
      <c r="J150" s="455" t="s">
        <v>854</v>
      </c>
      <c r="K150" s="464">
        <f>'Dodatkowa gwarancja'!E15</f>
        <v>1117</v>
      </c>
      <c r="L150" s="490" t="s">
        <v>644</v>
      </c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</row>
    <row r="151" spans="1:153" s="110" customFormat="1" ht="16.5" customHeight="1" x14ac:dyDescent="0.15">
      <c r="A151" s="101" t="s">
        <v>814</v>
      </c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</row>
    <row r="152" spans="1:153" s="110" customFormat="1" ht="63.75" customHeight="1" x14ac:dyDescent="0.15">
      <c r="A152" s="132"/>
      <c r="B152" s="516" t="s">
        <v>828</v>
      </c>
      <c r="C152" s="516" t="s">
        <v>820</v>
      </c>
      <c r="D152" s="516" t="s">
        <v>836</v>
      </c>
      <c r="E152" s="451">
        <f>VLOOKUP(B152,'Fire EN 54'!$D$5:$J$481,7,0)</f>
        <v>5123</v>
      </c>
      <c r="F152" s="517" t="s">
        <v>705</v>
      </c>
      <c r="G152" s="518" t="s">
        <v>34</v>
      </c>
      <c r="H152" s="466"/>
      <c r="I152" s="476"/>
      <c r="J152" s="476" t="s">
        <v>881</v>
      </c>
      <c r="K152" s="476" t="s">
        <v>614</v>
      </c>
      <c r="L152" s="518" t="s">
        <v>644</v>
      </c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</row>
    <row r="153" spans="1:153" s="110" customFormat="1" ht="39.75" customHeight="1" x14ac:dyDescent="0.15">
      <c r="A153" s="132"/>
      <c r="B153" s="516" t="s">
        <v>829</v>
      </c>
      <c r="C153" s="516" t="s">
        <v>821</v>
      </c>
      <c r="D153" s="516" t="s">
        <v>837</v>
      </c>
      <c r="E153" s="451">
        <f>VLOOKUP(B153,'Fire EN 54'!$D$5:$J$481,7,0)</f>
        <v>2945</v>
      </c>
      <c r="F153" s="517" t="s">
        <v>705</v>
      </c>
      <c r="G153" s="518" t="s">
        <v>34</v>
      </c>
      <c r="H153" s="519"/>
      <c r="I153" s="476"/>
      <c r="J153" s="476" t="s">
        <v>881</v>
      </c>
      <c r="K153" s="476" t="s">
        <v>614</v>
      </c>
      <c r="L153" s="518" t="s">
        <v>691</v>
      </c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</row>
    <row r="154" spans="1:153" s="110" customFormat="1" ht="31.5" customHeight="1" x14ac:dyDescent="0.2">
      <c r="A154" s="148"/>
      <c r="B154" s="516" t="s">
        <v>830</v>
      </c>
      <c r="C154" s="516" t="s">
        <v>822</v>
      </c>
      <c r="D154" s="516" t="s">
        <v>838</v>
      </c>
      <c r="E154" s="451">
        <f>VLOOKUP(B154,'Fire EN 54'!$D$5:$J$481,7,0)</f>
        <v>56</v>
      </c>
      <c r="F154" s="517" t="s">
        <v>705</v>
      </c>
      <c r="G154" s="518" t="s">
        <v>34</v>
      </c>
      <c r="H154" s="519"/>
      <c r="I154" s="476"/>
      <c r="J154" s="476" t="s">
        <v>881</v>
      </c>
      <c r="K154" s="476" t="s">
        <v>614</v>
      </c>
      <c r="L154" s="518" t="s">
        <v>691</v>
      </c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</row>
    <row r="155" spans="1:153" s="110" customFormat="1" ht="39.75" customHeight="1" x14ac:dyDescent="0.15">
      <c r="A155" s="132"/>
      <c r="B155" s="516" t="s">
        <v>831</v>
      </c>
      <c r="C155" s="516" t="s">
        <v>823</v>
      </c>
      <c r="D155" s="520" t="s">
        <v>842</v>
      </c>
      <c r="E155" s="451">
        <f>VLOOKUP(B155,'Fire EN 54'!$D$5:$J$481,7,0)</f>
        <v>639</v>
      </c>
      <c r="F155" s="517" t="s">
        <v>705</v>
      </c>
      <c r="G155" s="518" t="s">
        <v>34</v>
      </c>
      <c r="H155" s="521"/>
      <c r="I155" s="476"/>
      <c r="J155" s="476" t="s">
        <v>881</v>
      </c>
      <c r="K155" s="476" t="s">
        <v>614</v>
      </c>
      <c r="L155" s="518" t="s">
        <v>691</v>
      </c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</row>
    <row r="156" spans="1:153" s="110" customFormat="1" ht="43.5" customHeight="1" x14ac:dyDescent="0.15">
      <c r="A156" s="132"/>
      <c r="B156" s="516" t="s">
        <v>832</v>
      </c>
      <c r="C156" s="516" t="s">
        <v>824</v>
      </c>
      <c r="D156" s="516" t="s">
        <v>843</v>
      </c>
      <c r="E156" s="451">
        <f>VLOOKUP(B156,'Fire EN 54'!$D$5:$J$481,7,0)</f>
        <v>3695</v>
      </c>
      <c r="F156" s="517" t="s">
        <v>705</v>
      </c>
      <c r="G156" s="518" t="s">
        <v>34</v>
      </c>
      <c r="H156" s="521"/>
      <c r="I156" s="476"/>
      <c r="J156" s="476" t="s">
        <v>881</v>
      </c>
      <c r="K156" s="476" t="s">
        <v>614</v>
      </c>
      <c r="L156" s="518" t="s">
        <v>691</v>
      </c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</row>
    <row r="157" spans="1:153" s="110" customFormat="1" ht="38.25" customHeight="1" x14ac:dyDescent="0.15">
      <c r="A157" s="132"/>
      <c r="B157" s="522" t="s">
        <v>833</v>
      </c>
      <c r="C157" s="522" t="s">
        <v>825</v>
      </c>
      <c r="D157" s="522" t="s">
        <v>839</v>
      </c>
      <c r="E157" s="451">
        <f>VLOOKUP(B157,'Fire EN 54'!$D$5:$J$481,7,0)</f>
        <v>378</v>
      </c>
      <c r="F157" s="517" t="s">
        <v>705</v>
      </c>
      <c r="G157" s="518" t="s">
        <v>34</v>
      </c>
      <c r="H157" s="466"/>
      <c r="I157" s="476"/>
      <c r="J157" s="476" t="s">
        <v>881</v>
      </c>
      <c r="K157" s="476" t="s">
        <v>614</v>
      </c>
      <c r="L157" s="518" t="s">
        <v>691</v>
      </c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</row>
    <row r="158" spans="1:153" s="110" customFormat="1" ht="31.5" customHeight="1" x14ac:dyDescent="0.15">
      <c r="A158" s="132"/>
      <c r="B158" s="522" t="s">
        <v>834</v>
      </c>
      <c r="C158" s="522" t="s">
        <v>826</v>
      </c>
      <c r="D158" s="522" t="s">
        <v>840</v>
      </c>
      <c r="E158" s="451">
        <f>VLOOKUP(B158,'Fire EN 54'!$D$5:$J$481,7,0)</f>
        <v>52</v>
      </c>
      <c r="F158" s="517" t="s">
        <v>705</v>
      </c>
      <c r="G158" s="518" t="s">
        <v>34</v>
      </c>
      <c r="H158" s="517" t="s">
        <v>844</v>
      </c>
      <c r="I158" s="476"/>
      <c r="J158" s="476" t="s">
        <v>881</v>
      </c>
      <c r="K158" s="476" t="s">
        <v>614</v>
      </c>
      <c r="L158" s="518" t="s">
        <v>691</v>
      </c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</row>
    <row r="159" spans="1:153" s="110" customFormat="1" ht="31.5" customHeight="1" x14ac:dyDescent="0.2">
      <c r="A159" s="148"/>
      <c r="B159" s="522" t="s">
        <v>835</v>
      </c>
      <c r="C159" s="522" t="s">
        <v>827</v>
      </c>
      <c r="D159" s="522" t="s">
        <v>841</v>
      </c>
      <c r="E159" s="451">
        <f>VLOOKUP(B159,'Fire EN 54'!$D$5:$J$481,7,0)</f>
        <v>6112</v>
      </c>
      <c r="F159" s="517" t="s">
        <v>705</v>
      </c>
      <c r="G159" s="518" t="s">
        <v>34</v>
      </c>
      <c r="H159" s="466"/>
      <c r="I159" s="476"/>
      <c r="J159" s="476" t="s">
        <v>881</v>
      </c>
      <c r="K159" s="476" t="s">
        <v>614</v>
      </c>
      <c r="L159" s="518" t="s">
        <v>691</v>
      </c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</row>
    <row r="160" spans="1:153" s="63" customFormat="1" ht="12.75" x14ac:dyDescent="0.15">
      <c r="A160" s="565" t="s">
        <v>274</v>
      </c>
      <c r="B160" s="566"/>
      <c r="C160" s="566"/>
      <c r="D160" s="566"/>
      <c r="E160" s="566"/>
      <c r="F160" s="566"/>
      <c r="G160" s="566"/>
      <c r="H160" s="566"/>
      <c r="I160" s="566"/>
      <c r="J160" s="566"/>
      <c r="K160" s="566"/>
      <c r="L160" s="567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165" s="63" customFormat="1" ht="11.25" x14ac:dyDescent="0.15">
      <c r="A161" s="101" t="s">
        <v>1053</v>
      </c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165" s="112" customFormat="1" ht="51" customHeight="1" x14ac:dyDescent="0.15">
      <c r="A162" s="111"/>
      <c r="B162" s="450" t="s">
        <v>275</v>
      </c>
      <c r="C162" s="450" t="s">
        <v>276</v>
      </c>
      <c r="D162" s="468" t="s">
        <v>277</v>
      </c>
      <c r="E162" s="451">
        <f>VLOOKUP(B162,'Fire EN 54'!$D$5:$J$481,7,0)</f>
        <v>286</v>
      </c>
      <c r="F162" s="515" t="s">
        <v>705</v>
      </c>
      <c r="G162" s="466">
        <v>1</v>
      </c>
      <c r="H162" s="466"/>
      <c r="I162" s="466"/>
      <c r="J162" s="455" t="s">
        <v>881</v>
      </c>
      <c r="K162" s="455" t="s">
        <v>614</v>
      </c>
      <c r="L162" s="490" t="s">
        <v>645</v>
      </c>
    </row>
    <row r="163" spans="1:165" s="112" customFormat="1" ht="51" customHeight="1" x14ac:dyDescent="0.15">
      <c r="A163" s="111"/>
      <c r="B163" s="450" t="s">
        <v>278</v>
      </c>
      <c r="C163" s="450" t="s">
        <v>279</v>
      </c>
      <c r="D163" s="468" t="s">
        <v>280</v>
      </c>
      <c r="E163" s="451">
        <f>VLOOKUP(B163,'Fire EN 54'!$D$5:$J$481,7,0)</f>
        <v>715</v>
      </c>
      <c r="F163" s="515" t="s">
        <v>705</v>
      </c>
      <c r="G163" s="466" t="s">
        <v>3</v>
      </c>
      <c r="H163" s="466"/>
      <c r="I163" s="466"/>
      <c r="J163" s="455" t="s">
        <v>881</v>
      </c>
      <c r="K163" s="455" t="s">
        <v>614</v>
      </c>
      <c r="L163" s="490" t="s">
        <v>645</v>
      </c>
    </row>
    <row r="164" spans="1:165" s="119" customFormat="1" ht="33.75" customHeight="1" x14ac:dyDescent="0.15">
      <c r="A164" s="114"/>
      <c r="B164" s="460" t="s">
        <v>747</v>
      </c>
      <c r="C164" s="523" t="s">
        <v>748</v>
      </c>
      <c r="D164" s="465" t="s">
        <v>749</v>
      </c>
      <c r="E164" s="451">
        <f>VLOOKUP(B164,'Fire EN 54'!$D$5:$J$481,7,0)</f>
        <v>156</v>
      </c>
      <c r="F164" s="515" t="s">
        <v>705</v>
      </c>
      <c r="G164" s="466" t="s">
        <v>3</v>
      </c>
      <c r="H164" s="476"/>
      <c r="I164" s="476"/>
      <c r="J164" s="455" t="s">
        <v>881</v>
      </c>
      <c r="K164" s="455" t="s">
        <v>614</v>
      </c>
      <c r="L164" s="490" t="s">
        <v>688</v>
      </c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165" s="119" customFormat="1" ht="33.75" customHeight="1" x14ac:dyDescent="0.15">
      <c r="A165" s="114"/>
      <c r="B165" s="523" t="s">
        <v>281</v>
      </c>
      <c r="C165" s="523" t="s">
        <v>282</v>
      </c>
      <c r="D165" s="465" t="s">
        <v>283</v>
      </c>
      <c r="E165" s="451">
        <f>VLOOKUP(B165,'Fire EN 54'!$D$5:$J$481,7,0)</f>
        <v>8</v>
      </c>
      <c r="F165" s="515" t="s">
        <v>705</v>
      </c>
      <c r="G165" s="466" t="s">
        <v>3</v>
      </c>
      <c r="H165" s="466"/>
      <c r="I165" s="466"/>
      <c r="J165" s="455" t="s">
        <v>881</v>
      </c>
      <c r="K165" s="455" t="s">
        <v>614</v>
      </c>
      <c r="L165" s="490" t="s">
        <v>692</v>
      </c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165" s="119" customFormat="1" ht="15" customHeight="1" x14ac:dyDescent="0.15">
      <c r="A166" s="101" t="s">
        <v>1054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165" s="119" customFormat="1" ht="47.25" customHeight="1" x14ac:dyDescent="0.2">
      <c r="A167" s="150"/>
      <c r="B167" s="524" t="s">
        <v>1033</v>
      </c>
      <c r="C167" s="523" t="s">
        <v>1030</v>
      </c>
      <c r="D167" s="468" t="s">
        <v>1039</v>
      </c>
      <c r="E167" s="451">
        <f>VLOOKUP(B167,'Fire EN 54'!$D$5:$J$481,7,0)</f>
        <v>336</v>
      </c>
      <c r="F167" s="515" t="s">
        <v>705</v>
      </c>
      <c r="G167" s="466" t="s">
        <v>3</v>
      </c>
      <c r="H167" s="466"/>
      <c r="I167" s="466"/>
      <c r="J167" s="455" t="s">
        <v>847</v>
      </c>
      <c r="K167" s="456">
        <f>'Dodatkowa gwarancja'!$E$8</f>
        <v>17</v>
      </c>
      <c r="L167" s="490" t="s">
        <v>645</v>
      </c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165" s="119" customFormat="1" ht="47.25" customHeight="1" x14ac:dyDescent="0.2">
      <c r="A168" s="150"/>
      <c r="B168" s="524" t="s">
        <v>1034</v>
      </c>
      <c r="C168" s="523" t="s">
        <v>1031</v>
      </c>
      <c r="D168" s="468" t="s">
        <v>1038</v>
      </c>
      <c r="E168" s="451">
        <f>VLOOKUP(B168,'Fire EN 54'!$D$5:$J$481,7,0)</f>
        <v>336</v>
      </c>
      <c r="F168" s="515" t="s">
        <v>705</v>
      </c>
      <c r="G168" s="466" t="s">
        <v>3</v>
      </c>
      <c r="H168" s="466"/>
      <c r="I168" s="466"/>
      <c r="J168" s="455" t="s">
        <v>847</v>
      </c>
      <c r="K168" s="456">
        <f>'Dodatkowa gwarancja'!$E$8</f>
        <v>17</v>
      </c>
      <c r="L168" s="490" t="s">
        <v>645</v>
      </c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165" s="119" customFormat="1" ht="47.25" customHeight="1" x14ac:dyDescent="0.2">
      <c r="A169" s="150"/>
      <c r="B169" s="524" t="s">
        <v>1029</v>
      </c>
      <c r="C169" s="523" t="s">
        <v>1028</v>
      </c>
      <c r="D169" s="465" t="s">
        <v>1037</v>
      </c>
      <c r="E169" s="451">
        <f>VLOOKUP(B169,'Fire EN 54'!$D$5:$J$481,7,0)</f>
        <v>336</v>
      </c>
      <c r="F169" s="515" t="s">
        <v>705</v>
      </c>
      <c r="G169" s="466" t="s">
        <v>3</v>
      </c>
      <c r="H169" s="466"/>
      <c r="I169" s="466"/>
      <c r="J169" s="455" t="s">
        <v>847</v>
      </c>
      <c r="K169" s="456">
        <f>'Dodatkowa gwarancja'!$E$8</f>
        <v>17</v>
      </c>
      <c r="L169" s="490" t="s">
        <v>645</v>
      </c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165" s="119" customFormat="1" ht="47.25" customHeight="1" x14ac:dyDescent="0.2">
      <c r="A170" s="150"/>
      <c r="B170" s="524" t="s">
        <v>1035</v>
      </c>
      <c r="C170" s="523" t="s">
        <v>1032</v>
      </c>
      <c r="D170" s="465" t="s">
        <v>1036</v>
      </c>
      <c r="E170" s="451">
        <f>VLOOKUP(B170,'Fire EN 54'!$D$5:$J$481,7,0)</f>
        <v>336</v>
      </c>
      <c r="F170" s="515" t="s">
        <v>705</v>
      </c>
      <c r="G170" s="466" t="s">
        <v>3</v>
      </c>
      <c r="H170" s="466"/>
      <c r="I170" s="466"/>
      <c r="J170" s="455" t="s">
        <v>847</v>
      </c>
      <c r="K170" s="456">
        <f>'Dodatkowa gwarancja'!$E$8</f>
        <v>17</v>
      </c>
      <c r="L170" s="490" t="s">
        <v>645</v>
      </c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165" s="119" customFormat="1" ht="47.25" customHeight="1" x14ac:dyDescent="0.2">
      <c r="A171" s="150"/>
      <c r="B171" s="524" t="s">
        <v>1041</v>
      </c>
      <c r="C171" s="523" t="s">
        <v>1040</v>
      </c>
      <c r="D171" s="465" t="s">
        <v>1042</v>
      </c>
      <c r="E171" s="451">
        <f>VLOOKUP(B171,'Fire EN 54'!$D$5:$J$481,7,0)</f>
        <v>139</v>
      </c>
      <c r="F171" s="515" t="s">
        <v>705</v>
      </c>
      <c r="G171" s="466" t="s">
        <v>3</v>
      </c>
      <c r="H171" s="466"/>
      <c r="I171" s="466"/>
      <c r="J171" s="455" t="s">
        <v>881</v>
      </c>
      <c r="K171" s="455" t="s">
        <v>614</v>
      </c>
      <c r="L171" s="490" t="s">
        <v>645</v>
      </c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165" s="119" customFormat="1" ht="47.25" customHeight="1" x14ac:dyDescent="0.2">
      <c r="A172" s="152"/>
      <c r="B172" s="489" t="s">
        <v>1045</v>
      </c>
      <c r="C172" s="523" t="s">
        <v>1043</v>
      </c>
      <c r="D172" s="465" t="s">
        <v>1044</v>
      </c>
      <c r="E172" s="451">
        <f>VLOOKUP(B172,'Fire EN 54'!$D$5:$J$481,7,0)</f>
        <v>67</v>
      </c>
      <c r="F172" s="515" t="s">
        <v>705</v>
      </c>
      <c r="G172" s="466" t="s">
        <v>3</v>
      </c>
      <c r="H172" s="476" t="s">
        <v>1046</v>
      </c>
      <c r="I172" s="466"/>
      <c r="J172" s="455" t="s">
        <v>881</v>
      </c>
      <c r="K172" s="455" t="s">
        <v>614</v>
      </c>
      <c r="L172" s="490" t="s">
        <v>645</v>
      </c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165" s="119" customFormat="1" ht="31.5" customHeight="1" x14ac:dyDescent="0.2">
      <c r="A173"/>
      <c r="B173" s="489" t="s">
        <v>1051</v>
      </c>
      <c r="C173" s="523" t="s">
        <v>1047</v>
      </c>
      <c r="D173" s="465" t="s">
        <v>1048</v>
      </c>
      <c r="E173" s="451">
        <f>VLOOKUP(B173,'Fire EN 54'!$D$5:$J$481,7,0)</f>
        <v>6</v>
      </c>
      <c r="F173" s="515" t="s">
        <v>705</v>
      </c>
      <c r="G173" s="466" t="s">
        <v>3</v>
      </c>
      <c r="H173" s="466"/>
      <c r="I173" s="466"/>
      <c r="J173" s="455" t="s">
        <v>881</v>
      </c>
      <c r="K173" s="455" t="s">
        <v>614</v>
      </c>
      <c r="L173" s="490" t="s">
        <v>645</v>
      </c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165" s="119" customFormat="1" ht="30.75" customHeight="1" x14ac:dyDescent="0.2">
      <c r="A174" s="152"/>
      <c r="B174" s="489" t="s">
        <v>1052</v>
      </c>
      <c r="C174" s="523" t="s">
        <v>1049</v>
      </c>
      <c r="D174" s="465" t="s">
        <v>1050</v>
      </c>
      <c r="E174" s="451">
        <f>VLOOKUP(B174,'Fire EN 54'!$D$5:$J$481,7,0)</f>
        <v>84</v>
      </c>
      <c r="F174" s="515" t="s">
        <v>705</v>
      </c>
      <c r="G174" s="466" t="s">
        <v>236</v>
      </c>
      <c r="H174" s="476" t="s">
        <v>1046</v>
      </c>
      <c r="I174" s="525"/>
      <c r="J174" s="455" t="s">
        <v>881</v>
      </c>
      <c r="K174" s="455" t="s">
        <v>614</v>
      </c>
      <c r="L174" s="490" t="s">
        <v>645</v>
      </c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165" s="61" customFormat="1" ht="12.75" x14ac:dyDescent="0.15">
      <c r="A175" s="565" t="s">
        <v>284</v>
      </c>
      <c r="B175" s="566"/>
      <c r="C175" s="566"/>
      <c r="D175" s="566"/>
      <c r="E175" s="566"/>
      <c r="F175" s="566"/>
      <c r="G175" s="566"/>
      <c r="H175" s="566"/>
      <c r="I175" s="566"/>
      <c r="J175" s="566"/>
      <c r="K175" s="566"/>
      <c r="L175" s="567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</row>
    <row r="176" spans="1:165" s="110" customFormat="1" ht="51" customHeight="1" x14ac:dyDescent="0.15">
      <c r="A176" s="135"/>
      <c r="B176" s="450" t="s">
        <v>285</v>
      </c>
      <c r="C176" s="450" t="s">
        <v>286</v>
      </c>
      <c r="D176" s="465" t="s">
        <v>652</v>
      </c>
      <c r="E176" s="451">
        <f>VLOOKUP(B176,'Fire EN 54'!$D$5:$J$481,7,0)</f>
        <v>996</v>
      </c>
      <c r="F176" s="515" t="s">
        <v>705</v>
      </c>
      <c r="G176" s="454">
        <v>1</v>
      </c>
      <c r="H176" s="454"/>
      <c r="I176" s="454"/>
      <c r="J176" s="455" t="s">
        <v>847</v>
      </c>
      <c r="K176" s="456">
        <f>'Dodatkowa gwarancja'!$E$8</f>
        <v>17</v>
      </c>
      <c r="L176" s="526" t="s">
        <v>645</v>
      </c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</row>
    <row r="177" spans="1:165" s="112" customFormat="1" ht="51" customHeight="1" x14ac:dyDescent="0.15">
      <c r="A177" s="136"/>
      <c r="B177" s="450" t="s">
        <v>287</v>
      </c>
      <c r="C177" s="450" t="s">
        <v>288</v>
      </c>
      <c r="D177" s="465" t="s">
        <v>653</v>
      </c>
      <c r="E177" s="451">
        <f>VLOOKUP(B177,'Fire EN 54'!$D$5:$J$481,7,0)</f>
        <v>916</v>
      </c>
      <c r="F177" s="515" t="s">
        <v>705</v>
      </c>
      <c r="G177" s="454" t="s">
        <v>3</v>
      </c>
      <c r="H177" s="454"/>
      <c r="I177" s="454"/>
      <c r="J177" s="455" t="s">
        <v>847</v>
      </c>
      <c r="K177" s="456">
        <f>'Dodatkowa gwarancja'!$E$8</f>
        <v>17</v>
      </c>
      <c r="L177" s="526" t="s">
        <v>645</v>
      </c>
    </row>
    <row r="178" spans="1:165" s="112" customFormat="1" ht="51" customHeight="1" x14ac:dyDescent="0.15">
      <c r="A178" s="136"/>
      <c r="B178" s="450" t="s">
        <v>289</v>
      </c>
      <c r="C178" s="450" t="s">
        <v>290</v>
      </c>
      <c r="D178" s="465" t="s">
        <v>654</v>
      </c>
      <c r="E178" s="451">
        <f>VLOOKUP(B178,'Fire EN 54'!$D$5:$J$481,7,0)</f>
        <v>937</v>
      </c>
      <c r="F178" s="515" t="s">
        <v>705</v>
      </c>
      <c r="G178" s="454">
        <v>1</v>
      </c>
      <c r="H178" s="454"/>
      <c r="I178" s="454"/>
      <c r="J178" s="455" t="s">
        <v>847</v>
      </c>
      <c r="K178" s="456">
        <f>'Dodatkowa gwarancja'!$E$8</f>
        <v>17</v>
      </c>
      <c r="L178" s="526" t="s">
        <v>645</v>
      </c>
    </row>
    <row r="179" spans="1:165" s="112" customFormat="1" ht="51" customHeight="1" x14ac:dyDescent="0.15">
      <c r="A179" s="136"/>
      <c r="B179" s="450" t="s">
        <v>291</v>
      </c>
      <c r="C179" s="450" t="s">
        <v>292</v>
      </c>
      <c r="D179" s="465" t="s">
        <v>655</v>
      </c>
      <c r="E179" s="451">
        <f>VLOOKUP(B179,'Fire EN 54'!$D$5:$J$481,7,0)</f>
        <v>852</v>
      </c>
      <c r="F179" s="515" t="s">
        <v>705</v>
      </c>
      <c r="G179" s="455" t="s">
        <v>3</v>
      </c>
      <c r="H179" s="455"/>
      <c r="I179" s="455"/>
      <c r="J179" s="455" t="s">
        <v>847</v>
      </c>
      <c r="K179" s="456">
        <f>'Dodatkowa gwarancja'!$E$8</f>
        <v>17</v>
      </c>
      <c r="L179" s="456" t="s">
        <v>645</v>
      </c>
    </row>
    <row r="180" spans="1:165" s="112" customFormat="1" ht="51" customHeight="1" x14ac:dyDescent="0.15">
      <c r="A180" s="136"/>
      <c r="B180" s="450" t="s">
        <v>293</v>
      </c>
      <c r="C180" s="450" t="s">
        <v>294</v>
      </c>
      <c r="D180" s="465" t="s">
        <v>295</v>
      </c>
      <c r="E180" s="451">
        <f>VLOOKUP(B180,'Fire EN 54'!$D$5:$J$481,7,0)</f>
        <v>403</v>
      </c>
      <c r="F180" s="515" t="s">
        <v>705</v>
      </c>
      <c r="G180" s="466" t="s">
        <v>3</v>
      </c>
      <c r="H180" s="466"/>
      <c r="I180" s="466"/>
      <c r="J180" s="455" t="s">
        <v>847</v>
      </c>
      <c r="K180" s="456">
        <f>'Dodatkowa gwarancja'!$E$8</f>
        <v>17</v>
      </c>
      <c r="L180" s="456" t="s">
        <v>645</v>
      </c>
    </row>
    <row r="181" spans="1:165" s="122" customFormat="1" ht="51" customHeight="1" x14ac:dyDescent="0.15">
      <c r="A181" s="137"/>
      <c r="B181" s="469" t="s">
        <v>296</v>
      </c>
      <c r="C181" s="469" t="s">
        <v>297</v>
      </c>
      <c r="D181" s="465" t="s">
        <v>656</v>
      </c>
      <c r="E181" s="451">
        <f>VLOOKUP(B181,'Fire EN 54'!$D$5:$J$481,7,0)</f>
        <v>513</v>
      </c>
      <c r="F181" s="515" t="s">
        <v>705</v>
      </c>
      <c r="G181" s="455" t="s">
        <v>3</v>
      </c>
      <c r="H181" s="455"/>
      <c r="I181" s="455"/>
      <c r="J181" s="455" t="s">
        <v>847</v>
      </c>
      <c r="K181" s="456">
        <f>'Dodatkowa gwarancja'!$E$8</f>
        <v>17</v>
      </c>
      <c r="L181" s="491" t="s">
        <v>645</v>
      </c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</row>
    <row r="182" spans="1:165" s="112" customFormat="1" ht="51" customHeight="1" x14ac:dyDescent="0.15">
      <c r="A182" s="136"/>
      <c r="B182" s="469" t="s">
        <v>298</v>
      </c>
      <c r="C182" s="469" t="s">
        <v>299</v>
      </c>
      <c r="D182" s="465" t="s">
        <v>657</v>
      </c>
      <c r="E182" s="451">
        <f>VLOOKUP(B182,'Fire EN 54'!$D$5:$J$481,7,0)</f>
        <v>498</v>
      </c>
      <c r="F182" s="515" t="s">
        <v>705</v>
      </c>
      <c r="G182" s="455" t="s">
        <v>3</v>
      </c>
      <c r="H182" s="455"/>
      <c r="I182" s="455"/>
      <c r="J182" s="455" t="s">
        <v>847</v>
      </c>
      <c r="K182" s="456">
        <f>'Dodatkowa gwarancja'!$E$8</f>
        <v>17</v>
      </c>
      <c r="L182" s="491" t="s">
        <v>645</v>
      </c>
    </row>
    <row r="183" spans="1:165" s="112" customFormat="1" ht="51" customHeight="1" x14ac:dyDescent="0.15">
      <c r="A183" s="136"/>
      <c r="B183" s="469" t="s">
        <v>300</v>
      </c>
      <c r="C183" s="469" t="s">
        <v>301</v>
      </c>
      <c r="D183" s="465" t="s">
        <v>658</v>
      </c>
      <c r="E183" s="451">
        <f>VLOOKUP(B183,'Fire EN 54'!$D$5:$J$481,7,0)</f>
        <v>616</v>
      </c>
      <c r="F183" s="515" t="s">
        <v>705</v>
      </c>
      <c r="G183" s="455" t="s">
        <v>3</v>
      </c>
      <c r="H183" s="455"/>
      <c r="I183" s="455"/>
      <c r="J183" s="455" t="s">
        <v>847</v>
      </c>
      <c r="K183" s="456">
        <f>'Dodatkowa gwarancja'!$E$8</f>
        <v>17</v>
      </c>
      <c r="L183" s="456" t="s">
        <v>645</v>
      </c>
    </row>
    <row r="184" spans="1:165" s="112" customFormat="1" ht="51" customHeight="1" x14ac:dyDescent="0.15">
      <c r="A184" s="136"/>
      <c r="B184" s="469" t="s">
        <v>302</v>
      </c>
      <c r="C184" s="469" t="s">
        <v>303</v>
      </c>
      <c r="D184" s="465" t="s">
        <v>659</v>
      </c>
      <c r="E184" s="451">
        <f>VLOOKUP(B184,'Fire EN 54'!$D$5:$J$481,7,0)</f>
        <v>498</v>
      </c>
      <c r="F184" s="515" t="s">
        <v>705</v>
      </c>
      <c r="G184" s="455" t="s">
        <v>3</v>
      </c>
      <c r="H184" s="455"/>
      <c r="I184" s="455"/>
      <c r="J184" s="455" t="s">
        <v>847</v>
      </c>
      <c r="K184" s="456">
        <f>'Dodatkowa gwarancja'!$E$8</f>
        <v>17</v>
      </c>
      <c r="L184" s="491" t="s">
        <v>645</v>
      </c>
    </row>
    <row r="185" spans="1:165" s="112" customFormat="1" ht="51" customHeight="1" x14ac:dyDescent="0.15">
      <c r="A185" s="136"/>
      <c r="B185" s="469" t="s">
        <v>304</v>
      </c>
      <c r="C185" s="469" t="s">
        <v>305</v>
      </c>
      <c r="D185" s="465" t="s">
        <v>660</v>
      </c>
      <c r="E185" s="451">
        <f>VLOOKUP(B185,'Fire EN 54'!$D$5:$J$481,7,0)</f>
        <v>616</v>
      </c>
      <c r="F185" s="515" t="s">
        <v>705</v>
      </c>
      <c r="G185" s="455" t="s">
        <v>3</v>
      </c>
      <c r="H185" s="455"/>
      <c r="I185" s="455"/>
      <c r="J185" s="455" t="s">
        <v>847</v>
      </c>
      <c r="K185" s="456">
        <f>'Dodatkowa gwarancja'!$E$8</f>
        <v>17</v>
      </c>
      <c r="L185" s="456" t="s">
        <v>645</v>
      </c>
    </row>
    <row r="186" spans="1:165" s="110" customFormat="1" ht="51" customHeight="1" x14ac:dyDescent="0.15">
      <c r="A186" s="135"/>
      <c r="B186" s="450" t="s">
        <v>306</v>
      </c>
      <c r="C186" s="450" t="s">
        <v>307</v>
      </c>
      <c r="D186" s="465" t="s">
        <v>661</v>
      </c>
      <c r="E186" s="451">
        <f>VLOOKUP(B186,'Fire EN 54'!$D$5:$J$481,7,0)</f>
        <v>852</v>
      </c>
      <c r="F186" s="515" t="s">
        <v>705</v>
      </c>
      <c r="G186" s="466">
        <v>1</v>
      </c>
      <c r="H186" s="466"/>
      <c r="I186" s="466"/>
      <c r="J186" s="455" t="s">
        <v>847</v>
      </c>
      <c r="K186" s="456">
        <f>'Dodatkowa gwarancja'!$E$8</f>
        <v>17</v>
      </c>
      <c r="L186" s="467" t="s">
        <v>645</v>
      </c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</row>
    <row r="187" spans="1:165" s="110" customFormat="1" ht="51" customHeight="1" x14ac:dyDescent="0.15">
      <c r="A187" s="135"/>
      <c r="B187" s="450" t="s">
        <v>308</v>
      </c>
      <c r="C187" s="450" t="s">
        <v>309</v>
      </c>
      <c r="D187" s="465" t="s">
        <v>662</v>
      </c>
      <c r="E187" s="451">
        <f>VLOOKUP(B187,'Fire EN 54'!$D$5:$J$481,7,0)</f>
        <v>818</v>
      </c>
      <c r="F187" s="515" t="s">
        <v>705</v>
      </c>
      <c r="G187" s="466" t="s">
        <v>3</v>
      </c>
      <c r="H187" s="466"/>
      <c r="I187" s="466"/>
      <c r="J187" s="455" t="s">
        <v>847</v>
      </c>
      <c r="K187" s="456">
        <f>'Dodatkowa gwarancja'!$E$8</f>
        <v>17</v>
      </c>
      <c r="L187" s="467" t="s">
        <v>645</v>
      </c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</row>
    <row r="188" spans="1:165" s="110" customFormat="1" ht="51" customHeight="1" x14ac:dyDescent="0.15">
      <c r="A188" s="135"/>
      <c r="B188" s="450" t="s">
        <v>310</v>
      </c>
      <c r="C188" s="450" t="s">
        <v>311</v>
      </c>
      <c r="D188" s="465" t="s">
        <v>312</v>
      </c>
      <c r="E188" s="451">
        <f>VLOOKUP(B188,'Fire EN 54'!$D$5:$J$481,7,0)</f>
        <v>1316</v>
      </c>
      <c r="F188" s="515" t="s">
        <v>705</v>
      </c>
      <c r="G188" s="466">
        <v>1</v>
      </c>
      <c r="H188" s="466"/>
      <c r="I188" s="466"/>
      <c r="J188" s="455" t="s">
        <v>847</v>
      </c>
      <c r="K188" s="456">
        <f>'Dodatkowa gwarancja'!$E$8</f>
        <v>17</v>
      </c>
      <c r="L188" s="467" t="s">
        <v>645</v>
      </c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</row>
    <row r="189" spans="1:165" s="110" customFormat="1" ht="51" customHeight="1" x14ac:dyDescent="0.15">
      <c r="A189" s="135"/>
      <c r="B189" s="450" t="s">
        <v>313</v>
      </c>
      <c r="C189" s="450" t="s">
        <v>314</v>
      </c>
      <c r="D189" s="465" t="s">
        <v>315</v>
      </c>
      <c r="E189" s="451">
        <f>VLOOKUP(B189,'Fire EN 54'!$D$5:$J$481,7,0)</f>
        <v>1048</v>
      </c>
      <c r="F189" s="515" t="s">
        <v>705</v>
      </c>
      <c r="G189" s="466">
        <v>1</v>
      </c>
      <c r="H189" s="466"/>
      <c r="I189" s="466"/>
      <c r="J189" s="455" t="s">
        <v>847</v>
      </c>
      <c r="K189" s="456">
        <f>'Dodatkowa gwarancja'!$E$8</f>
        <v>17</v>
      </c>
      <c r="L189" s="467" t="s">
        <v>645</v>
      </c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</row>
    <row r="190" spans="1:165" s="110" customFormat="1" ht="51" customHeight="1" x14ac:dyDescent="0.15">
      <c r="A190" s="135"/>
      <c r="B190" s="527" t="s">
        <v>316</v>
      </c>
      <c r="C190" s="527" t="s">
        <v>317</v>
      </c>
      <c r="D190" s="465" t="s">
        <v>663</v>
      </c>
      <c r="E190" s="451">
        <f>VLOOKUP(B190,'Fire EN 54'!$D$5:$J$481,7,0)</f>
        <v>893</v>
      </c>
      <c r="F190" s="515" t="s">
        <v>705</v>
      </c>
      <c r="G190" s="466" t="s">
        <v>3</v>
      </c>
      <c r="H190" s="466"/>
      <c r="I190" s="466"/>
      <c r="J190" s="455" t="s">
        <v>847</v>
      </c>
      <c r="K190" s="456">
        <f>'Dodatkowa gwarancja'!$E$8</f>
        <v>17</v>
      </c>
      <c r="L190" s="467" t="s">
        <v>645</v>
      </c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</row>
    <row r="191" spans="1:165" s="112" customFormat="1" ht="51" customHeight="1" x14ac:dyDescent="0.15">
      <c r="A191" s="136"/>
      <c r="B191" s="469" t="s">
        <v>318</v>
      </c>
      <c r="C191" s="469" t="s">
        <v>319</v>
      </c>
      <c r="D191" s="465" t="s">
        <v>320</v>
      </c>
      <c r="E191" s="451">
        <f>VLOOKUP(B191,'Fire EN 54'!$D$5:$J$481,7,0)</f>
        <v>34</v>
      </c>
      <c r="F191" s="515" t="s">
        <v>705</v>
      </c>
      <c r="G191" s="455" t="s">
        <v>3</v>
      </c>
      <c r="H191" s="455"/>
      <c r="I191" s="455"/>
      <c r="J191" s="455" t="s">
        <v>881</v>
      </c>
      <c r="K191" s="455" t="s">
        <v>614</v>
      </c>
      <c r="L191" s="491" t="s">
        <v>645</v>
      </c>
    </row>
    <row r="192" spans="1:165" s="112" customFormat="1" ht="51" customHeight="1" x14ac:dyDescent="0.15">
      <c r="A192" s="136"/>
      <c r="B192" s="469" t="s">
        <v>321</v>
      </c>
      <c r="C192" s="469" t="s">
        <v>322</v>
      </c>
      <c r="D192" s="465" t="s">
        <v>664</v>
      </c>
      <c r="E192" s="451">
        <f>VLOOKUP(B192,'Fire EN 54'!$D$5:$J$481,7,0)</f>
        <v>102</v>
      </c>
      <c r="F192" s="515" t="s">
        <v>705</v>
      </c>
      <c r="G192" s="455">
        <v>1</v>
      </c>
      <c r="H192" s="455"/>
      <c r="I192" s="455"/>
      <c r="J192" s="455" t="s">
        <v>881</v>
      </c>
      <c r="K192" s="455" t="s">
        <v>614</v>
      </c>
      <c r="L192" s="491" t="s">
        <v>645</v>
      </c>
    </row>
    <row r="193" spans="1:24" s="112" customFormat="1" ht="51" customHeight="1" x14ac:dyDescent="0.15">
      <c r="A193" s="136"/>
      <c r="B193" s="496" t="s">
        <v>324</v>
      </c>
      <c r="C193" s="496" t="s">
        <v>323</v>
      </c>
      <c r="D193" s="465" t="s">
        <v>665</v>
      </c>
      <c r="E193" s="451">
        <f>VLOOKUP(B193,'Fire EN 54'!$D$5:$J$481,7,0)</f>
        <v>397</v>
      </c>
      <c r="F193" s="515" t="s">
        <v>705</v>
      </c>
      <c r="G193" s="455" t="s">
        <v>3</v>
      </c>
      <c r="H193" s="455"/>
      <c r="I193" s="455"/>
      <c r="J193" s="455" t="s">
        <v>847</v>
      </c>
      <c r="K193" s="456">
        <f>'Dodatkowa gwarancja'!$E$8</f>
        <v>17</v>
      </c>
      <c r="L193" s="491" t="s">
        <v>645</v>
      </c>
    </row>
    <row r="194" spans="1:24" s="112" customFormat="1" ht="51" customHeight="1" x14ac:dyDescent="0.15">
      <c r="A194" s="136"/>
      <c r="B194" s="496" t="s">
        <v>326</v>
      </c>
      <c r="C194" s="496" t="s">
        <v>325</v>
      </c>
      <c r="D194" s="465" t="s">
        <v>666</v>
      </c>
      <c r="E194" s="451">
        <f>VLOOKUP(B194,'Fire EN 54'!$D$5:$J$481,7,0)</f>
        <v>794</v>
      </c>
      <c r="F194" s="515" t="s">
        <v>705</v>
      </c>
      <c r="G194" s="455" t="s">
        <v>3</v>
      </c>
      <c r="H194" s="455"/>
      <c r="I194" s="455"/>
      <c r="J194" s="455" t="s">
        <v>847</v>
      </c>
      <c r="K194" s="456">
        <f>'Dodatkowa gwarancja'!$E$8</f>
        <v>17</v>
      </c>
      <c r="L194" s="491" t="s">
        <v>645</v>
      </c>
    </row>
    <row r="195" spans="1:24" s="112" customFormat="1" ht="51" customHeight="1" x14ac:dyDescent="0.15">
      <c r="A195" s="136"/>
      <c r="B195" s="496" t="s">
        <v>328</v>
      </c>
      <c r="C195" s="496" t="s">
        <v>327</v>
      </c>
      <c r="D195" s="465" t="s">
        <v>329</v>
      </c>
      <c r="E195" s="451">
        <f>VLOOKUP(B195,'Fire EN 54'!$D$5:$J$481,7,0)</f>
        <v>728</v>
      </c>
      <c r="F195" s="515" t="s">
        <v>705</v>
      </c>
      <c r="G195" s="455" t="s">
        <v>3</v>
      </c>
      <c r="H195" s="455"/>
      <c r="I195" s="455"/>
      <c r="J195" s="455" t="s">
        <v>847</v>
      </c>
      <c r="K195" s="456">
        <f>'Dodatkowa gwarancja'!$E$8</f>
        <v>17</v>
      </c>
      <c r="L195" s="491" t="s">
        <v>645</v>
      </c>
    </row>
    <row r="196" spans="1:24" s="57" customFormat="1" ht="12.75" x14ac:dyDescent="0.15">
      <c r="A196" s="565" t="s">
        <v>330</v>
      </c>
      <c r="B196" s="566"/>
      <c r="C196" s="566"/>
      <c r="D196" s="566"/>
      <c r="E196" s="566"/>
      <c r="F196" s="566"/>
      <c r="G196" s="566"/>
      <c r="H196" s="566"/>
      <c r="I196" s="566"/>
      <c r="J196" s="566"/>
      <c r="K196" s="566"/>
      <c r="L196" s="567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</row>
    <row r="197" spans="1:24" s="57" customFormat="1" ht="11.25" x14ac:dyDescent="0.15">
      <c r="A197" s="101" t="s">
        <v>1017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</row>
    <row r="198" spans="1:24" s="57" customFormat="1" ht="50.25" customHeight="1" x14ac:dyDescent="0.15">
      <c r="A198" s="149"/>
      <c r="B198" s="449" t="s">
        <v>1024</v>
      </c>
      <c r="C198" s="449" t="s">
        <v>1018</v>
      </c>
      <c r="D198" s="465" t="s">
        <v>1020</v>
      </c>
      <c r="E198" s="451">
        <f>VLOOKUP(B198,'Fire EN 54'!$D$5:$J$481,7,0)</f>
        <v>1621</v>
      </c>
      <c r="F198" s="451" t="s">
        <v>705</v>
      </c>
      <c r="G198" s="466" t="s">
        <v>3</v>
      </c>
      <c r="H198" s="528" t="s">
        <v>1022</v>
      </c>
      <c r="I198" s="528"/>
      <c r="J198" s="455" t="s">
        <v>881</v>
      </c>
      <c r="K198" s="455" t="s">
        <v>614</v>
      </c>
      <c r="L198" s="467" t="s">
        <v>688</v>
      </c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</row>
    <row r="199" spans="1:24" s="57" customFormat="1" ht="41.25" customHeight="1" x14ac:dyDescent="0.2">
      <c r="A199" s="150"/>
      <c r="B199" s="449" t="s">
        <v>1025</v>
      </c>
      <c r="C199" s="449" t="s">
        <v>1019</v>
      </c>
      <c r="D199" s="465" t="s">
        <v>1021</v>
      </c>
      <c r="E199" s="451">
        <f>VLOOKUP(B199,'Fire EN 54'!$D$5:$J$481,7,0)</f>
        <v>12899</v>
      </c>
      <c r="F199" s="451" t="s">
        <v>705</v>
      </c>
      <c r="G199" s="466" t="s">
        <v>3</v>
      </c>
      <c r="H199" s="528" t="s">
        <v>1023</v>
      </c>
      <c r="I199" s="528"/>
      <c r="J199" s="455" t="s">
        <v>881</v>
      </c>
      <c r="K199" s="455" t="s">
        <v>614</v>
      </c>
      <c r="L199" s="467" t="s">
        <v>688</v>
      </c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</row>
    <row r="200" spans="1:24" s="61" customFormat="1" ht="10.5" customHeight="1" x14ac:dyDescent="0.15">
      <c r="A200" s="101" t="s">
        <v>331</v>
      </c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</row>
    <row r="201" spans="1:24" s="119" customFormat="1" ht="48" customHeight="1" x14ac:dyDescent="0.15">
      <c r="A201" s="123"/>
      <c r="B201" s="450" t="s">
        <v>332</v>
      </c>
      <c r="C201" s="450" t="s">
        <v>333</v>
      </c>
      <c r="D201" s="465" t="s">
        <v>334</v>
      </c>
      <c r="E201" s="451">
        <f>VLOOKUP(B201,'Fire EN 54'!$D$5:$J$481,7,0)</f>
        <v>297</v>
      </c>
      <c r="F201" s="515" t="s">
        <v>705</v>
      </c>
      <c r="G201" s="455" t="s">
        <v>3</v>
      </c>
      <c r="H201" s="529"/>
      <c r="I201" s="530"/>
      <c r="J201" s="455" t="s">
        <v>881</v>
      </c>
      <c r="K201" s="455" t="s">
        <v>614</v>
      </c>
      <c r="L201" s="491" t="s">
        <v>689</v>
      </c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s="119" customFormat="1" ht="45.75" customHeight="1" x14ac:dyDescent="0.15">
      <c r="A202" s="123"/>
      <c r="B202" s="450" t="s">
        <v>335</v>
      </c>
      <c r="C202" s="450" t="s">
        <v>336</v>
      </c>
      <c r="D202" s="465" t="s">
        <v>337</v>
      </c>
      <c r="E202" s="451">
        <f>VLOOKUP(B202,'Fire EN 54'!$D$5:$J$481,7,0)</f>
        <v>279</v>
      </c>
      <c r="F202" s="515" t="s">
        <v>705</v>
      </c>
      <c r="G202" s="455" t="s">
        <v>3</v>
      </c>
      <c r="H202" s="529"/>
      <c r="I202" s="530"/>
      <c r="J202" s="455" t="s">
        <v>881</v>
      </c>
      <c r="K202" s="455" t="s">
        <v>614</v>
      </c>
      <c r="L202" s="491" t="s">
        <v>689</v>
      </c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s="119" customFormat="1" ht="52.5" customHeight="1" x14ac:dyDescent="0.15">
      <c r="A203" s="123"/>
      <c r="B203" s="450" t="s">
        <v>338</v>
      </c>
      <c r="C203" s="450" t="s">
        <v>339</v>
      </c>
      <c r="D203" s="465" t="s">
        <v>340</v>
      </c>
      <c r="E203" s="451">
        <f>VLOOKUP(B203,'Fire EN 54'!$D$5:$J$481,7,0)</f>
        <v>297</v>
      </c>
      <c r="F203" s="515" t="s">
        <v>705</v>
      </c>
      <c r="G203" s="455" t="s">
        <v>3</v>
      </c>
      <c r="H203" s="529"/>
      <c r="I203" s="530"/>
      <c r="J203" s="455" t="s">
        <v>881</v>
      </c>
      <c r="K203" s="455" t="s">
        <v>614</v>
      </c>
      <c r="L203" s="491" t="s">
        <v>689</v>
      </c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s="119" customFormat="1" ht="47.25" customHeight="1" x14ac:dyDescent="0.15">
      <c r="A204" s="123"/>
      <c r="B204" s="450" t="s">
        <v>341</v>
      </c>
      <c r="C204" s="450" t="s">
        <v>342</v>
      </c>
      <c r="D204" s="465" t="s">
        <v>343</v>
      </c>
      <c r="E204" s="451">
        <f>VLOOKUP(B204,'Fire EN 54'!$D$5:$J$481,7,0)</f>
        <v>279</v>
      </c>
      <c r="F204" s="515" t="s">
        <v>705</v>
      </c>
      <c r="G204" s="455" t="s">
        <v>3</v>
      </c>
      <c r="H204" s="529"/>
      <c r="I204" s="530"/>
      <c r="J204" s="455" t="s">
        <v>881</v>
      </c>
      <c r="K204" s="455" t="s">
        <v>614</v>
      </c>
      <c r="L204" s="491" t="s">
        <v>689</v>
      </c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s="119" customFormat="1" ht="48" customHeight="1" x14ac:dyDescent="0.15">
      <c r="A205" s="123"/>
      <c r="B205" s="450" t="s">
        <v>344</v>
      </c>
      <c r="C205" s="450" t="s">
        <v>345</v>
      </c>
      <c r="D205" s="465" t="s">
        <v>346</v>
      </c>
      <c r="E205" s="451">
        <f>VLOOKUP(B205,'Fire EN 54'!$D$5:$J$481,7,0)</f>
        <v>639</v>
      </c>
      <c r="F205" s="515" t="s">
        <v>705</v>
      </c>
      <c r="G205" s="455" t="s">
        <v>3</v>
      </c>
      <c r="H205" s="529"/>
      <c r="I205" s="530" t="s">
        <v>802</v>
      </c>
      <c r="J205" s="455" t="s">
        <v>881</v>
      </c>
      <c r="K205" s="455" t="s">
        <v>614</v>
      </c>
      <c r="L205" s="491" t="s">
        <v>689</v>
      </c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s="112" customFormat="1" ht="50.25" customHeight="1" x14ac:dyDescent="0.15">
      <c r="A206" s="111"/>
      <c r="B206" s="527" t="s">
        <v>347</v>
      </c>
      <c r="C206" s="527" t="s">
        <v>348</v>
      </c>
      <c r="D206" s="465" t="s">
        <v>806</v>
      </c>
      <c r="E206" s="451">
        <f>VLOOKUP(B206,'Fire EN 54'!$D$5:$J$481,7,0)</f>
        <v>734</v>
      </c>
      <c r="F206" s="515" t="s">
        <v>705</v>
      </c>
      <c r="G206" s="455" t="s">
        <v>3</v>
      </c>
      <c r="H206" s="455"/>
      <c r="I206" s="455"/>
      <c r="J206" s="455" t="s">
        <v>881</v>
      </c>
      <c r="K206" s="455" t="s">
        <v>614</v>
      </c>
      <c r="L206" s="491" t="s">
        <v>689</v>
      </c>
    </row>
    <row r="207" spans="1:24" s="112" customFormat="1" ht="50.25" customHeight="1" x14ac:dyDescent="0.15">
      <c r="A207" s="111"/>
      <c r="B207" s="527" t="s">
        <v>1112</v>
      </c>
      <c r="C207" s="527" t="s">
        <v>1114</v>
      </c>
      <c r="D207" s="465" t="s">
        <v>1116</v>
      </c>
      <c r="E207" s="451">
        <f>VLOOKUP(B207,'Fire EN 54'!$D$5:$J$481,7,0)</f>
        <v>2599</v>
      </c>
      <c r="F207" s="515" t="s">
        <v>705</v>
      </c>
      <c r="G207" s="455" t="s">
        <v>3</v>
      </c>
      <c r="H207" s="455"/>
      <c r="I207" s="455"/>
      <c r="J207" s="455" t="s">
        <v>881</v>
      </c>
      <c r="K207" s="455" t="s">
        <v>614</v>
      </c>
      <c r="L207" s="491" t="s">
        <v>688</v>
      </c>
    </row>
    <row r="208" spans="1:24" s="112" customFormat="1" ht="50.25" customHeight="1" x14ac:dyDescent="0.15">
      <c r="A208" s="111"/>
      <c r="B208" s="527" t="s">
        <v>1113</v>
      </c>
      <c r="C208" s="527" t="s">
        <v>1115</v>
      </c>
      <c r="D208" s="465" t="s">
        <v>1117</v>
      </c>
      <c r="E208" s="451">
        <f>VLOOKUP(B208,'Fire EN 54'!$D$5:$J$481,7,0)</f>
        <v>1561</v>
      </c>
      <c r="F208" s="515" t="s">
        <v>705</v>
      </c>
      <c r="G208" s="455" t="s">
        <v>3</v>
      </c>
      <c r="H208" s="455"/>
      <c r="I208" s="455"/>
      <c r="J208" s="455" t="s">
        <v>881</v>
      </c>
      <c r="K208" s="455" t="s">
        <v>614</v>
      </c>
      <c r="L208" s="491" t="s">
        <v>688</v>
      </c>
    </row>
    <row r="209" spans="1:153" s="61" customFormat="1" ht="11.25" x14ac:dyDescent="0.15">
      <c r="A209" s="101" t="s">
        <v>349</v>
      </c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</row>
    <row r="210" spans="1:153" s="119" customFormat="1" ht="42.75" customHeight="1" x14ac:dyDescent="0.15">
      <c r="A210" s="56"/>
      <c r="B210" s="450" t="s">
        <v>350</v>
      </c>
      <c r="C210" s="450" t="s">
        <v>351</v>
      </c>
      <c r="D210" s="465" t="s">
        <v>352</v>
      </c>
      <c r="E210" s="451">
        <f>VLOOKUP(B210,'Fire EN 54'!$D$5:$J$481,7,0)</f>
        <v>904</v>
      </c>
      <c r="F210" s="515" t="s">
        <v>705</v>
      </c>
      <c r="G210" s="452" t="s">
        <v>3</v>
      </c>
      <c r="H210" s="531" t="s">
        <v>746</v>
      </c>
      <c r="I210" s="531"/>
      <c r="J210" s="455" t="s">
        <v>881</v>
      </c>
      <c r="K210" s="455" t="s">
        <v>614</v>
      </c>
      <c r="L210" s="532" t="s">
        <v>689</v>
      </c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153" s="119" customFormat="1" ht="45.75" customHeight="1" x14ac:dyDescent="0.15">
      <c r="A211" s="56"/>
      <c r="B211" s="450" t="s">
        <v>353</v>
      </c>
      <c r="C211" s="450" t="s">
        <v>354</v>
      </c>
      <c r="D211" s="465" t="s">
        <v>355</v>
      </c>
      <c r="E211" s="451">
        <f>VLOOKUP(B211,'Fire EN 54'!$D$5:$J$481,7,0)</f>
        <v>904</v>
      </c>
      <c r="F211" s="515" t="s">
        <v>705</v>
      </c>
      <c r="G211" s="452" t="s">
        <v>3</v>
      </c>
      <c r="H211" s="531" t="s">
        <v>746</v>
      </c>
      <c r="I211" s="531"/>
      <c r="J211" s="455" t="s">
        <v>881</v>
      </c>
      <c r="K211" s="455" t="s">
        <v>614</v>
      </c>
      <c r="L211" s="532" t="s">
        <v>689</v>
      </c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153" s="110" customFormat="1" ht="51" customHeight="1" x14ac:dyDescent="0.15">
      <c r="A212" s="132"/>
      <c r="B212" s="449" t="s">
        <v>356</v>
      </c>
      <c r="C212" s="450" t="s">
        <v>357</v>
      </c>
      <c r="D212" s="465" t="s">
        <v>358</v>
      </c>
      <c r="E212" s="451">
        <f>VLOOKUP(B212,'Fire EN 54'!$D$5:$J$481,7,0)</f>
        <v>765</v>
      </c>
      <c r="F212" s="515" t="s">
        <v>705</v>
      </c>
      <c r="G212" s="455" t="s">
        <v>3</v>
      </c>
      <c r="H212" s="455"/>
      <c r="I212" s="455"/>
      <c r="J212" s="455" t="s">
        <v>881</v>
      </c>
      <c r="K212" s="455" t="s">
        <v>614</v>
      </c>
      <c r="L212" s="456" t="s">
        <v>645</v>
      </c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</row>
    <row r="213" spans="1:153" s="110" customFormat="1" ht="51" customHeight="1" x14ac:dyDescent="0.15">
      <c r="A213" s="132"/>
      <c r="B213" s="449" t="s">
        <v>359</v>
      </c>
      <c r="C213" s="450" t="s">
        <v>360</v>
      </c>
      <c r="D213" s="465" t="s">
        <v>361</v>
      </c>
      <c r="E213" s="451">
        <f>VLOOKUP(B213,'Fire EN 54'!$D$5:$J$481,7,0)</f>
        <v>765</v>
      </c>
      <c r="F213" s="515" t="s">
        <v>705</v>
      </c>
      <c r="G213" s="455" t="s">
        <v>3</v>
      </c>
      <c r="H213" s="455"/>
      <c r="I213" s="455"/>
      <c r="J213" s="455" t="s">
        <v>881</v>
      </c>
      <c r="K213" s="455" t="s">
        <v>614</v>
      </c>
      <c r="L213" s="456" t="s">
        <v>645</v>
      </c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</row>
    <row r="214" spans="1:153" s="110" customFormat="1" ht="51" customHeight="1" x14ac:dyDescent="0.15">
      <c r="A214" s="132"/>
      <c r="B214" s="449" t="s">
        <v>362</v>
      </c>
      <c r="C214" s="450" t="s">
        <v>363</v>
      </c>
      <c r="D214" s="465" t="s">
        <v>364</v>
      </c>
      <c r="E214" s="451">
        <f>VLOOKUP(B214,'Fire EN 54'!$D$5:$J$481,7,0)</f>
        <v>803</v>
      </c>
      <c r="F214" s="515" t="s">
        <v>705</v>
      </c>
      <c r="G214" s="455" t="s">
        <v>3</v>
      </c>
      <c r="H214" s="455"/>
      <c r="I214" s="455"/>
      <c r="J214" s="455" t="s">
        <v>881</v>
      </c>
      <c r="K214" s="455" t="s">
        <v>614</v>
      </c>
      <c r="L214" s="456" t="s">
        <v>645</v>
      </c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</row>
    <row r="215" spans="1:153" s="110" customFormat="1" ht="51" customHeight="1" x14ac:dyDescent="0.15">
      <c r="A215" s="132"/>
      <c r="B215" s="449" t="s">
        <v>365</v>
      </c>
      <c r="C215" s="450" t="s">
        <v>366</v>
      </c>
      <c r="D215" s="465" t="s">
        <v>367</v>
      </c>
      <c r="E215" s="451">
        <f>VLOOKUP(B215,'Fire EN 54'!$D$5:$J$481,7,0)</f>
        <v>803</v>
      </c>
      <c r="F215" s="515" t="s">
        <v>705</v>
      </c>
      <c r="G215" s="455" t="s">
        <v>3</v>
      </c>
      <c r="H215" s="455"/>
      <c r="I215" s="455"/>
      <c r="J215" s="455" t="s">
        <v>881</v>
      </c>
      <c r="K215" s="455" t="s">
        <v>614</v>
      </c>
      <c r="L215" s="456" t="s">
        <v>645</v>
      </c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</row>
    <row r="216" spans="1:153" s="110" customFormat="1" ht="51" customHeight="1" x14ac:dyDescent="0.15">
      <c r="A216" s="132"/>
      <c r="B216" s="449" t="s">
        <v>368</v>
      </c>
      <c r="C216" s="450" t="s">
        <v>369</v>
      </c>
      <c r="D216" s="465" t="s">
        <v>370</v>
      </c>
      <c r="E216" s="451">
        <f>VLOOKUP(B216,'Fire EN 54'!$D$5:$J$481,7,0)</f>
        <v>885</v>
      </c>
      <c r="F216" s="515" t="s">
        <v>705</v>
      </c>
      <c r="G216" s="455" t="s">
        <v>3</v>
      </c>
      <c r="H216" s="455"/>
      <c r="I216" s="455"/>
      <c r="J216" s="455" t="s">
        <v>881</v>
      </c>
      <c r="K216" s="455" t="s">
        <v>614</v>
      </c>
      <c r="L216" s="456" t="s">
        <v>645</v>
      </c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</row>
    <row r="217" spans="1:153" s="110" customFormat="1" ht="51" customHeight="1" x14ac:dyDescent="0.15">
      <c r="A217" s="132"/>
      <c r="B217" s="449" t="s">
        <v>371</v>
      </c>
      <c r="C217" s="533" t="s">
        <v>372</v>
      </c>
      <c r="D217" s="465" t="s">
        <v>731</v>
      </c>
      <c r="E217" s="451">
        <f>VLOOKUP(B217,'Fire EN 54'!$D$5:$J$481,7,0)</f>
        <v>1606</v>
      </c>
      <c r="F217" s="515" t="s">
        <v>705</v>
      </c>
      <c r="G217" s="455" t="s">
        <v>3</v>
      </c>
      <c r="H217" s="454" t="s">
        <v>737</v>
      </c>
      <c r="I217" s="454"/>
      <c r="J217" s="455" t="s">
        <v>881</v>
      </c>
      <c r="K217" s="455" t="s">
        <v>614</v>
      </c>
      <c r="L217" s="456" t="s">
        <v>689</v>
      </c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</row>
    <row r="218" spans="1:153" s="112" customFormat="1" ht="51" customHeight="1" x14ac:dyDescent="0.15">
      <c r="A218" s="56"/>
      <c r="B218" s="450" t="s">
        <v>373</v>
      </c>
      <c r="C218" s="450" t="s">
        <v>374</v>
      </c>
      <c r="D218" s="465" t="s">
        <v>732</v>
      </c>
      <c r="E218" s="451">
        <f>VLOOKUP(B218,'Fire EN 54'!$D$5:$J$481,7,0)</f>
        <v>512</v>
      </c>
      <c r="F218" s="515" t="s">
        <v>705</v>
      </c>
      <c r="G218" s="466" t="s">
        <v>3</v>
      </c>
      <c r="H218" s="454" t="s">
        <v>738</v>
      </c>
      <c r="I218" s="454"/>
      <c r="J218" s="455" t="s">
        <v>881</v>
      </c>
      <c r="K218" s="455" t="s">
        <v>614</v>
      </c>
      <c r="L218" s="467" t="s">
        <v>689</v>
      </c>
    </row>
    <row r="219" spans="1:153" s="112" customFormat="1" ht="51" customHeight="1" x14ac:dyDescent="0.15">
      <c r="A219" s="56"/>
      <c r="B219" s="450" t="s">
        <v>375</v>
      </c>
      <c r="C219" s="450" t="s">
        <v>376</v>
      </c>
      <c r="D219" s="465" t="s">
        <v>733</v>
      </c>
      <c r="E219" s="451">
        <f>VLOOKUP(B219,'Fire EN 54'!$D$5:$J$481,7,0)</f>
        <v>512</v>
      </c>
      <c r="F219" s="515" t="s">
        <v>705</v>
      </c>
      <c r="G219" s="466" t="s">
        <v>3</v>
      </c>
      <c r="H219" s="454" t="s">
        <v>739</v>
      </c>
      <c r="I219" s="454"/>
      <c r="J219" s="455" t="s">
        <v>881</v>
      </c>
      <c r="K219" s="455" t="s">
        <v>614</v>
      </c>
      <c r="L219" s="467" t="s">
        <v>689</v>
      </c>
    </row>
    <row r="220" spans="1:153" s="112" customFormat="1" ht="51" customHeight="1" x14ac:dyDescent="0.15">
      <c r="A220" s="56"/>
      <c r="B220" s="450" t="s">
        <v>377</v>
      </c>
      <c r="C220" s="450" t="s">
        <v>378</v>
      </c>
      <c r="D220" s="465" t="s">
        <v>734</v>
      </c>
      <c r="E220" s="451">
        <f>VLOOKUP(B220,'Fire EN 54'!$D$5:$J$481,7,0)</f>
        <v>799</v>
      </c>
      <c r="F220" s="515" t="s">
        <v>705</v>
      </c>
      <c r="G220" s="466" t="s">
        <v>3</v>
      </c>
      <c r="H220" s="454" t="s">
        <v>739</v>
      </c>
      <c r="I220" s="454"/>
      <c r="J220" s="455" t="s">
        <v>881</v>
      </c>
      <c r="K220" s="455" t="s">
        <v>614</v>
      </c>
      <c r="L220" s="467" t="s">
        <v>689</v>
      </c>
    </row>
    <row r="221" spans="1:153" s="112" customFormat="1" ht="51" customHeight="1" x14ac:dyDescent="0.15">
      <c r="A221" s="56"/>
      <c r="B221" s="450" t="s">
        <v>379</v>
      </c>
      <c r="C221" s="450" t="s">
        <v>380</v>
      </c>
      <c r="D221" s="465" t="s">
        <v>381</v>
      </c>
      <c r="E221" s="451">
        <f>VLOOKUP(B221,'Fire EN 54'!$D$5:$J$481,7,0)</f>
        <v>799</v>
      </c>
      <c r="F221" s="515" t="s">
        <v>705</v>
      </c>
      <c r="G221" s="466" t="s">
        <v>3</v>
      </c>
      <c r="H221" s="454" t="s">
        <v>739</v>
      </c>
      <c r="I221" s="454"/>
      <c r="J221" s="455" t="s">
        <v>881</v>
      </c>
      <c r="K221" s="455" t="s">
        <v>614</v>
      </c>
      <c r="L221" s="467" t="s">
        <v>689</v>
      </c>
    </row>
    <row r="222" spans="1:153" s="61" customFormat="1" ht="12.75" x14ac:dyDescent="0.2">
      <c r="A222" s="568" t="s">
        <v>382</v>
      </c>
      <c r="B222" s="569"/>
      <c r="C222" s="569"/>
      <c r="D222" s="569"/>
      <c r="E222" s="569"/>
      <c r="F222" s="569"/>
      <c r="G222" s="570"/>
      <c r="H222" s="570"/>
      <c r="I222" s="570"/>
      <c r="J222" s="570"/>
      <c r="K222" s="570"/>
      <c r="L222" s="571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</row>
    <row r="223" spans="1:153" s="112" customFormat="1" ht="51" customHeight="1" x14ac:dyDescent="0.15">
      <c r="A223" s="111"/>
      <c r="B223" s="469" t="s">
        <v>383</v>
      </c>
      <c r="C223" s="469" t="s">
        <v>384</v>
      </c>
      <c r="D223" s="459" t="s">
        <v>385</v>
      </c>
      <c r="E223" s="451">
        <f>VLOOKUP(B223,'Fire EN 54'!$D$5:$J$481,7,0)</f>
        <v>358</v>
      </c>
      <c r="F223" s="515" t="s">
        <v>705</v>
      </c>
      <c r="G223" s="455" t="s">
        <v>3</v>
      </c>
      <c r="H223" s="455"/>
      <c r="I223" s="530" t="s">
        <v>802</v>
      </c>
      <c r="J223" s="455" t="s">
        <v>881</v>
      </c>
      <c r="K223" s="455" t="s">
        <v>614</v>
      </c>
      <c r="L223" s="456" t="s">
        <v>689</v>
      </c>
    </row>
    <row r="224" spans="1:153" s="112" customFormat="1" ht="51" customHeight="1" x14ac:dyDescent="0.15">
      <c r="A224" s="111"/>
      <c r="B224" s="469" t="s">
        <v>386</v>
      </c>
      <c r="C224" s="469" t="s">
        <v>387</v>
      </c>
      <c r="D224" s="459" t="s">
        <v>388</v>
      </c>
      <c r="E224" s="451">
        <f>VLOOKUP(B224,'Fire EN 54'!$D$5:$J$481,7,0)</f>
        <v>358</v>
      </c>
      <c r="F224" s="515" t="s">
        <v>705</v>
      </c>
      <c r="G224" s="455" t="s">
        <v>3</v>
      </c>
      <c r="H224" s="455"/>
      <c r="I224" s="530" t="s">
        <v>802</v>
      </c>
      <c r="J224" s="455" t="s">
        <v>881</v>
      </c>
      <c r="K224" s="455" t="s">
        <v>614</v>
      </c>
      <c r="L224" s="456" t="s">
        <v>689</v>
      </c>
    </row>
    <row r="225" spans="1:165" s="112" customFormat="1" ht="51" customHeight="1" x14ac:dyDescent="0.15">
      <c r="A225" s="111"/>
      <c r="B225" s="527" t="s">
        <v>389</v>
      </c>
      <c r="C225" s="527" t="s">
        <v>390</v>
      </c>
      <c r="D225" s="459" t="s">
        <v>391</v>
      </c>
      <c r="E225" s="451">
        <f>VLOOKUP(B225,'Fire EN 54'!$D$5:$J$481,7,0)</f>
        <v>505</v>
      </c>
      <c r="F225" s="515" t="s">
        <v>705</v>
      </c>
      <c r="G225" s="455" t="s">
        <v>3</v>
      </c>
      <c r="H225" s="455"/>
      <c r="I225" s="455"/>
      <c r="J225" s="455" t="s">
        <v>881</v>
      </c>
      <c r="K225" s="455" t="s">
        <v>614</v>
      </c>
      <c r="L225" s="456" t="s">
        <v>689</v>
      </c>
    </row>
    <row r="226" spans="1:165" s="112" customFormat="1" ht="51" customHeight="1" x14ac:dyDescent="0.15">
      <c r="A226" s="111"/>
      <c r="B226" s="496" t="s">
        <v>392</v>
      </c>
      <c r="C226" s="496" t="s">
        <v>393</v>
      </c>
      <c r="D226" s="459" t="s">
        <v>394</v>
      </c>
      <c r="E226" s="451">
        <f>VLOOKUP(B226,'Fire EN 54'!$D$5:$J$481,7,0)</f>
        <v>505</v>
      </c>
      <c r="F226" s="515" t="s">
        <v>705</v>
      </c>
      <c r="G226" s="455" t="s">
        <v>3</v>
      </c>
      <c r="H226" s="455"/>
      <c r="I226" s="455"/>
      <c r="J226" s="455" t="s">
        <v>881</v>
      </c>
      <c r="K226" s="455" t="s">
        <v>614</v>
      </c>
      <c r="L226" s="456" t="s">
        <v>689</v>
      </c>
    </row>
    <row r="227" spans="1:165" s="112" customFormat="1" ht="51" customHeight="1" x14ac:dyDescent="0.15">
      <c r="A227" s="111"/>
      <c r="B227" s="496" t="s">
        <v>1124</v>
      </c>
      <c r="C227" s="496" t="s">
        <v>1125</v>
      </c>
      <c r="D227" s="459" t="s">
        <v>1126</v>
      </c>
      <c r="E227" s="451">
        <f>VLOOKUP(B227,'Fire EN 54'!$D$5:$J$481,7,0)</f>
        <v>2395</v>
      </c>
      <c r="F227" s="515" t="s">
        <v>705</v>
      </c>
      <c r="G227" s="455" t="s">
        <v>3</v>
      </c>
      <c r="H227" s="455"/>
      <c r="I227" s="454"/>
      <c r="J227" s="455" t="s">
        <v>881</v>
      </c>
      <c r="K227" s="455" t="s">
        <v>614</v>
      </c>
      <c r="L227" s="456" t="s">
        <v>688</v>
      </c>
    </row>
    <row r="228" spans="1:165" s="57" customFormat="1" ht="11.25" x14ac:dyDescent="0.15">
      <c r="A228" s="101" t="s">
        <v>395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</row>
    <row r="229" spans="1:165" s="112" customFormat="1" ht="51" customHeight="1" x14ac:dyDescent="0.15">
      <c r="A229" s="111"/>
      <c r="B229" s="450" t="s">
        <v>396</v>
      </c>
      <c r="C229" s="450" t="s">
        <v>397</v>
      </c>
      <c r="D229" s="465" t="s">
        <v>398</v>
      </c>
      <c r="E229" s="451">
        <f>VLOOKUP(B229,'Fire EN 54'!$D$5:$J$481,7,0)</f>
        <v>619</v>
      </c>
      <c r="F229" s="515" t="s">
        <v>705</v>
      </c>
      <c r="G229" s="466" t="s">
        <v>3</v>
      </c>
      <c r="H229" s="466"/>
      <c r="I229" s="530" t="s">
        <v>802</v>
      </c>
      <c r="J229" s="530" t="s">
        <v>847</v>
      </c>
      <c r="K229" s="456">
        <f>'Dodatkowa gwarancja'!$E$8</f>
        <v>17</v>
      </c>
      <c r="L229" s="467" t="s">
        <v>645</v>
      </c>
    </row>
    <row r="230" spans="1:165" s="61" customFormat="1" ht="12.75" x14ac:dyDescent="0.15">
      <c r="A230" s="565" t="s">
        <v>399</v>
      </c>
      <c r="B230" s="566"/>
      <c r="C230" s="566"/>
      <c r="D230" s="566"/>
      <c r="E230" s="566"/>
      <c r="F230" s="566"/>
      <c r="G230" s="566"/>
      <c r="H230" s="566"/>
      <c r="I230" s="566"/>
      <c r="J230" s="566"/>
      <c r="K230" s="566"/>
      <c r="L230" s="567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</row>
    <row r="231" spans="1:165" s="119" customFormat="1" ht="51" customHeight="1" thickBot="1" x14ac:dyDescent="0.2">
      <c r="A231" s="114"/>
      <c r="B231" s="449" t="s">
        <v>400</v>
      </c>
      <c r="C231" s="449" t="s">
        <v>401</v>
      </c>
      <c r="D231" s="465" t="s">
        <v>402</v>
      </c>
      <c r="E231" s="451">
        <f>VLOOKUP(B231,'Fire EN 54'!$D$5:$J$481,7,0)</f>
        <v>5145</v>
      </c>
      <c r="F231" s="464" t="s">
        <v>705</v>
      </c>
      <c r="G231" s="455" t="s">
        <v>3</v>
      </c>
      <c r="H231" s="455"/>
      <c r="I231" s="455"/>
      <c r="J231" s="455" t="s">
        <v>881</v>
      </c>
      <c r="K231" s="455" t="s">
        <v>614</v>
      </c>
      <c r="L231" s="456" t="s">
        <v>689</v>
      </c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118"/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8"/>
      <c r="CA231" s="118"/>
      <c r="CB231" s="118"/>
      <c r="CC231" s="118"/>
      <c r="CD231" s="118"/>
      <c r="CE231" s="118"/>
      <c r="CF231" s="118"/>
      <c r="CG231" s="118"/>
      <c r="CH231" s="118"/>
      <c r="CI231" s="118"/>
      <c r="CJ231" s="118"/>
      <c r="CK231" s="118"/>
      <c r="CL231" s="118"/>
      <c r="CM231" s="118"/>
      <c r="CN231" s="118"/>
      <c r="CO231" s="118"/>
      <c r="CP231" s="118"/>
      <c r="CQ231" s="118"/>
      <c r="CR231" s="118"/>
      <c r="CS231" s="118"/>
      <c r="CT231" s="118"/>
      <c r="CU231" s="118"/>
      <c r="CV231" s="118"/>
      <c r="CW231" s="118"/>
      <c r="CX231" s="118"/>
      <c r="CY231" s="118"/>
      <c r="CZ231" s="118"/>
      <c r="DA231" s="118"/>
      <c r="DB231" s="118"/>
      <c r="DC231" s="118"/>
      <c r="DD231" s="118"/>
      <c r="DE231" s="118"/>
      <c r="DF231" s="118"/>
      <c r="DG231" s="118"/>
      <c r="DH231" s="118"/>
      <c r="DI231" s="118"/>
      <c r="DJ231" s="118"/>
      <c r="DK231" s="118"/>
      <c r="DL231" s="118"/>
      <c r="DM231" s="118"/>
      <c r="DN231" s="118"/>
      <c r="DO231" s="118"/>
      <c r="DP231" s="118"/>
      <c r="DQ231" s="118"/>
      <c r="DR231" s="118"/>
      <c r="DS231" s="118"/>
      <c r="DT231" s="118"/>
      <c r="DU231" s="118"/>
      <c r="DV231" s="118"/>
      <c r="DW231" s="118"/>
      <c r="DX231" s="118"/>
      <c r="DY231" s="118"/>
      <c r="DZ231" s="118"/>
      <c r="EA231" s="118"/>
      <c r="EB231" s="118"/>
      <c r="EC231" s="118"/>
      <c r="ED231" s="118"/>
      <c r="EE231" s="118"/>
      <c r="EF231" s="118"/>
      <c r="EG231" s="118"/>
      <c r="EH231" s="118"/>
      <c r="EI231" s="118"/>
      <c r="EJ231" s="118"/>
      <c r="EK231" s="118"/>
      <c r="EL231" s="118"/>
      <c r="EM231" s="118"/>
      <c r="EN231" s="118"/>
      <c r="EO231" s="118"/>
      <c r="EP231" s="118"/>
      <c r="EQ231" s="118"/>
      <c r="ER231" s="118"/>
      <c r="ES231" s="118"/>
      <c r="ET231" s="118"/>
      <c r="EU231" s="118"/>
      <c r="EV231" s="118"/>
      <c r="EW231" s="118"/>
      <c r="EX231" s="118"/>
      <c r="EY231" s="118"/>
      <c r="EZ231" s="118"/>
      <c r="FA231" s="118"/>
      <c r="FB231" s="118"/>
      <c r="FC231" s="118"/>
      <c r="FD231" s="118"/>
      <c r="FE231" s="118"/>
      <c r="FF231" s="118"/>
      <c r="FG231" s="118"/>
      <c r="FH231" s="118"/>
      <c r="FI231" s="118"/>
    </row>
    <row r="232" spans="1:165" s="115" customFormat="1" ht="51" customHeight="1" thickBot="1" x14ac:dyDescent="0.2">
      <c r="A232" s="114"/>
      <c r="B232" s="449" t="s">
        <v>403</v>
      </c>
      <c r="C232" s="449" t="s">
        <v>404</v>
      </c>
      <c r="D232" s="465" t="s">
        <v>405</v>
      </c>
      <c r="E232" s="451">
        <f>VLOOKUP(B232,'Fire EN 54'!$D$5:$J$481,7,0)</f>
        <v>2284</v>
      </c>
      <c r="F232" s="464" t="s">
        <v>705</v>
      </c>
      <c r="G232" s="455" t="s">
        <v>3</v>
      </c>
      <c r="H232" s="455"/>
      <c r="I232" s="455"/>
      <c r="J232" s="455" t="s">
        <v>881</v>
      </c>
      <c r="K232" s="455" t="s">
        <v>614</v>
      </c>
      <c r="L232" s="456" t="s">
        <v>689</v>
      </c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118"/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8"/>
      <c r="CA232" s="118"/>
      <c r="CB232" s="118"/>
      <c r="CC232" s="118"/>
      <c r="CD232" s="118"/>
      <c r="CE232" s="118"/>
      <c r="CF232" s="118"/>
      <c r="CG232" s="118"/>
      <c r="CH232" s="118"/>
      <c r="CI232" s="118"/>
      <c r="CJ232" s="118"/>
      <c r="CK232" s="118"/>
      <c r="CL232" s="118"/>
      <c r="CM232" s="118"/>
      <c r="CN232" s="118"/>
      <c r="CO232" s="118"/>
      <c r="CP232" s="118"/>
      <c r="CQ232" s="118"/>
      <c r="CR232" s="118"/>
      <c r="CS232" s="118"/>
      <c r="CT232" s="118"/>
      <c r="CU232" s="118"/>
      <c r="CV232" s="118"/>
      <c r="CW232" s="118"/>
      <c r="CX232" s="118"/>
      <c r="CY232" s="118"/>
      <c r="CZ232" s="118"/>
      <c r="DA232" s="118"/>
      <c r="DB232" s="118"/>
      <c r="DC232" s="118"/>
      <c r="DD232" s="118"/>
      <c r="DE232" s="118"/>
      <c r="DF232" s="118"/>
      <c r="DG232" s="118"/>
      <c r="DH232" s="118"/>
      <c r="DI232" s="118"/>
      <c r="DJ232" s="118"/>
      <c r="DK232" s="118"/>
      <c r="DL232" s="118"/>
      <c r="DM232" s="118"/>
      <c r="DN232" s="118"/>
      <c r="DO232" s="118"/>
      <c r="DP232" s="118"/>
      <c r="DQ232" s="118"/>
      <c r="DR232" s="118"/>
      <c r="DS232" s="118"/>
      <c r="DT232" s="118"/>
      <c r="DU232" s="118"/>
      <c r="DV232" s="118"/>
      <c r="DW232" s="118"/>
      <c r="DX232" s="118"/>
      <c r="DY232" s="118"/>
      <c r="DZ232" s="118"/>
      <c r="EA232" s="118"/>
      <c r="EB232" s="118"/>
      <c r="EC232" s="118"/>
      <c r="ED232" s="118"/>
      <c r="EE232" s="118"/>
      <c r="EF232" s="118"/>
      <c r="EG232" s="118"/>
      <c r="EH232" s="118"/>
      <c r="EI232" s="118"/>
      <c r="EJ232" s="118"/>
      <c r="EK232" s="118"/>
      <c r="EL232" s="118"/>
      <c r="EM232" s="118"/>
      <c r="EN232" s="118"/>
      <c r="EO232" s="118"/>
      <c r="EP232" s="118"/>
      <c r="EQ232" s="118"/>
      <c r="ER232" s="118"/>
      <c r="ES232" s="118"/>
      <c r="ET232" s="118"/>
      <c r="EU232" s="118"/>
      <c r="EV232" s="118"/>
      <c r="EW232" s="118"/>
      <c r="EX232" s="118"/>
      <c r="EY232" s="118"/>
      <c r="EZ232" s="118"/>
      <c r="FA232" s="118"/>
      <c r="FB232" s="118"/>
      <c r="FC232" s="118"/>
      <c r="FD232" s="118"/>
      <c r="FE232" s="118"/>
      <c r="FF232" s="118"/>
      <c r="FG232" s="118"/>
      <c r="FH232" s="118"/>
      <c r="FI232" s="118"/>
    </row>
    <row r="233" spans="1:165" s="119" customFormat="1" ht="51" customHeight="1" x14ac:dyDescent="0.15">
      <c r="A233" s="114"/>
      <c r="B233" s="449" t="s">
        <v>815</v>
      </c>
      <c r="C233" s="449" t="s">
        <v>406</v>
      </c>
      <c r="D233" s="465" t="s">
        <v>407</v>
      </c>
      <c r="E233" s="451">
        <f>VLOOKUP(B233,'Fire EN 54'!$D$5:$J$481,7,0)</f>
        <v>9152</v>
      </c>
      <c r="F233" s="464" t="s">
        <v>705</v>
      </c>
      <c r="G233" s="466" t="s">
        <v>3</v>
      </c>
      <c r="H233" s="466"/>
      <c r="I233" s="466"/>
      <c r="J233" s="455" t="s">
        <v>881</v>
      </c>
      <c r="K233" s="455" t="s">
        <v>614</v>
      </c>
      <c r="L233" s="456" t="s">
        <v>689</v>
      </c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118"/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8"/>
      <c r="CA233" s="118"/>
      <c r="CB233" s="118"/>
      <c r="CC233" s="118"/>
      <c r="CD233" s="118"/>
      <c r="CE233" s="118"/>
      <c r="CF233" s="118"/>
      <c r="CG233" s="118"/>
      <c r="CH233" s="118"/>
      <c r="CI233" s="118"/>
      <c r="CJ233" s="118"/>
      <c r="CK233" s="118"/>
      <c r="CL233" s="118"/>
      <c r="CM233" s="118"/>
      <c r="CN233" s="118"/>
      <c r="CO233" s="118"/>
      <c r="CP233" s="118"/>
      <c r="CQ233" s="118"/>
      <c r="CR233" s="118"/>
      <c r="CS233" s="118"/>
      <c r="CT233" s="118"/>
      <c r="CU233" s="118"/>
      <c r="CV233" s="118"/>
      <c r="CW233" s="118"/>
      <c r="CX233" s="118"/>
      <c r="CY233" s="118"/>
      <c r="CZ233" s="118"/>
      <c r="DA233" s="118"/>
      <c r="DB233" s="118"/>
      <c r="DC233" s="118"/>
      <c r="DD233" s="118"/>
      <c r="DE233" s="118"/>
      <c r="DF233" s="118"/>
      <c r="DG233" s="118"/>
      <c r="DH233" s="118"/>
      <c r="DI233" s="118"/>
      <c r="DJ233" s="118"/>
      <c r="DK233" s="118"/>
      <c r="DL233" s="118"/>
      <c r="DM233" s="118"/>
      <c r="DN233" s="118"/>
      <c r="DO233" s="118"/>
      <c r="DP233" s="118"/>
      <c r="DQ233" s="118"/>
      <c r="DR233" s="118"/>
      <c r="DS233" s="118"/>
      <c r="DT233" s="118"/>
      <c r="DU233" s="118"/>
      <c r="DV233" s="118"/>
      <c r="DW233" s="118"/>
      <c r="DX233" s="118"/>
      <c r="DY233" s="118"/>
      <c r="DZ233" s="118"/>
      <c r="EA233" s="118"/>
      <c r="EB233" s="118"/>
      <c r="EC233" s="118"/>
      <c r="ED233" s="118"/>
      <c r="EE233" s="118"/>
      <c r="EF233" s="118"/>
      <c r="EG233" s="118"/>
      <c r="EH233" s="118"/>
      <c r="EI233" s="118"/>
      <c r="EJ233" s="118"/>
      <c r="EK233" s="118"/>
      <c r="EL233" s="118"/>
      <c r="EM233" s="118"/>
      <c r="EN233" s="118"/>
      <c r="EO233" s="118"/>
      <c r="EP233" s="118"/>
      <c r="EQ233" s="118"/>
      <c r="ER233" s="118"/>
      <c r="ES233" s="118"/>
      <c r="ET233" s="118"/>
      <c r="EU233" s="118"/>
      <c r="EV233" s="118"/>
      <c r="EW233" s="118"/>
      <c r="EX233" s="118"/>
      <c r="EY233" s="118"/>
      <c r="EZ233" s="118"/>
      <c r="FA233" s="118"/>
      <c r="FB233" s="118"/>
      <c r="FC233" s="118"/>
      <c r="FD233" s="118"/>
      <c r="FE233" s="118"/>
      <c r="FF233" s="118"/>
      <c r="FG233" s="118"/>
      <c r="FH233" s="118"/>
      <c r="FI233" s="118"/>
    </row>
    <row r="234" spans="1:165" s="119" customFormat="1" ht="51" customHeight="1" x14ac:dyDescent="0.15">
      <c r="A234" s="133"/>
      <c r="B234" s="449" t="s">
        <v>818</v>
      </c>
      <c r="C234" s="449" t="s">
        <v>817</v>
      </c>
      <c r="D234" s="465" t="s">
        <v>816</v>
      </c>
      <c r="E234" s="451">
        <f>VLOOKUP(B234,'Fire EN 54'!$D$5:$J$481,7,0)</f>
        <v>1860</v>
      </c>
      <c r="F234" s="464" t="s">
        <v>705</v>
      </c>
      <c r="G234" s="466" t="s">
        <v>3</v>
      </c>
      <c r="H234" s="466"/>
      <c r="I234" s="466"/>
      <c r="J234" s="455" t="s">
        <v>881</v>
      </c>
      <c r="K234" s="455" t="s">
        <v>614</v>
      </c>
      <c r="L234" s="456" t="s">
        <v>689</v>
      </c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165" s="119" customFormat="1" ht="51" customHeight="1" x14ac:dyDescent="0.15">
      <c r="A235" s="114"/>
      <c r="B235" s="449" t="s">
        <v>408</v>
      </c>
      <c r="C235" s="449" t="s">
        <v>409</v>
      </c>
      <c r="D235" s="465" t="s">
        <v>410</v>
      </c>
      <c r="E235" s="451">
        <f>VLOOKUP(B235,'Fire EN 54'!$D$5:$J$481,7,0)</f>
        <v>2570</v>
      </c>
      <c r="F235" s="464" t="s">
        <v>705</v>
      </c>
      <c r="G235" s="466" t="s">
        <v>3</v>
      </c>
      <c r="H235" s="466"/>
      <c r="I235" s="466"/>
      <c r="J235" s="455" t="s">
        <v>881</v>
      </c>
      <c r="K235" s="455" t="s">
        <v>614</v>
      </c>
      <c r="L235" s="456" t="s">
        <v>689</v>
      </c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165" s="119" customFormat="1" ht="51" customHeight="1" x14ac:dyDescent="0.15">
      <c r="A236" s="114"/>
      <c r="B236" s="449" t="s">
        <v>800</v>
      </c>
      <c r="C236" s="449" t="s">
        <v>1026</v>
      </c>
      <c r="D236" s="465" t="s">
        <v>1027</v>
      </c>
      <c r="E236" s="451">
        <f>VLOOKUP(B236,'Fire EN 54'!$D$5:$J$481,7,0)</f>
        <v>352</v>
      </c>
      <c r="F236" s="464" t="s">
        <v>705</v>
      </c>
      <c r="G236" s="466" t="s">
        <v>3</v>
      </c>
      <c r="H236" s="476" t="s">
        <v>803</v>
      </c>
      <c r="I236" s="466"/>
      <c r="J236" s="455" t="s">
        <v>881</v>
      </c>
      <c r="K236" s="455" t="s">
        <v>614</v>
      </c>
      <c r="L236" s="456" t="s">
        <v>689</v>
      </c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165" s="119" customFormat="1" ht="51" customHeight="1" x14ac:dyDescent="0.15">
      <c r="A237" s="114"/>
      <c r="B237" s="488" t="s">
        <v>411</v>
      </c>
      <c r="C237" s="488" t="s">
        <v>412</v>
      </c>
      <c r="D237" s="487" t="s">
        <v>413</v>
      </c>
      <c r="E237" s="451">
        <f>VLOOKUP(B237,'Fire EN 54'!$D$5:$J$481,7,0)</f>
        <v>378</v>
      </c>
      <c r="F237" s="464" t="s">
        <v>705</v>
      </c>
      <c r="G237" s="466" t="s">
        <v>3</v>
      </c>
      <c r="H237" s="466"/>
      <c r="I237" s="466"/>
      <c r="J237" s="455" t="s">
        <v>881</v>
      </c>
      <c r="K237" s="455" t="s">
        <v>614</v>
      </c>
      <c r="L237" s="456" t="s">
        <v>689</v>
      </c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165" s="119" customFormat="1" ht="51" customHeight="1" x14ac:dyDescent="0.15">
      <c r="A238" s="114"/>
      <c r="B238" s="449" t="s">
        <v>414</v>
      </c>
      <c r="C238" s="449" t="s">
        <v>415</v>
      </c>
      <c r="D238" s="465" t="s">
        <v>416</v>
      </c>
      <c r="E238" s="451">
        <f>VLOOKUP(B238,'Fire EN 54'!$D$5:$J$481,7,0)</f>
        <v>3428</v>
      </c>
      <c r="F238" s="464" t="s">
        <v>705</v>
      </c>
      <c r="G238" s="466" t="s">
        <v>3</v>
      </c>
      <c r="H238" s="466"/>
      <c r="I238" s="466"/>
      <c r="J238" s="455" t="s">
        <v>881</v>
      </c>
      <c r="K238" s="455" t="s">
        <v>614</v>
      </c>
      <c r="L238" s="456" t="s">
        <v>689</v>
      </c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165" s="113" customFormat="1" ht="51" customHeight="1" x14ac:dyDescent="0.15">
      <c r="A239" s="111"/>
      <c r="B239" s="449" t="s">
        <v>417</v>
      </c>
      <c r="C239" s="473" t="s">
        <v>799</v>
      </c>
      <c r="D239" s="465" t="s">
        <v>667</v>
      </c>
      <c r="E239" s="451">
        <f>VLOOKUP(B239,'Fire EN 54'!$D$5:$J$481,7,0)</f>
        <v>6290</v>
      </c>
      <c r="F239" s="464" t="s">
        <v>705</v>
      </c>
      <c r="G239" s="466" t="s">
        <v>3</v>
      </c>
      <c r="H239" s="466"/>
      <c r="I239" s="466"/>
      <c r="J239" s="455" t="s">
        <v>881</v>
      </c>
      <c r="K239" s="455" t="s">
        <v>614</v>
      </c>
      <c r="L239" s="456" t="s">
        <v>689</v>
      </c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165" s="113" customFormat="1" ht="51" customHeight="1" x14ac:dyDescent="0.15">
      <c r="A240" s="111"/>
      <c r="B240" s="493" t="s">
        <v>668</v>
      </c>
      <c r="C240" s="473" t="s">
        <v>675</v>
      </c>
      <c r="D240" s="465" t="s">
        <v>669</v>
      </c>
      <c r="E240" s="451">
        <f>VLOOKUP(B240,'Fire EN 54'!$D$5:$J$481,7,0)</f>
        <v>1311</v>
      </c>
      <c r="F240" s="464" t="s">
        <v>705</v>
      </c>
      <c r="G240" s="466" t="s">
        <v>3</v>
      </c>
      <c r="H240" s="466"/>
      <c r="I240" s="466"/>
      <c r="J240" s="455" t="s">
        <v>881</v>
      </c>
      <c r="K240" s="455" t="s">
        <v>614</v>
      </c>
      <c r="L240" s="456" t="s">
        <v>689</v>
      </c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164" s="113" customFormat="1" ht="51" customHeight="1" x14ac:dyDescent="0.15">
      <c r="A241" s="111"/>
      <c r="B241" s="493">
        <v>4998112073</v>
      </c>
      <c r="C241" s="473" t="s">
        <v>670</v>
      </c>
      <c r="D241" s="465" t="s">
        <v>671</v>
      </c>
      <c r="E241" s="451">
        <f>VLOOKUP(B241,'Fire EN 54'!$D$5:$J$481,7,0)</f>
        <v>1711</v>
      </c>
      <c r="F241" s="464" t="s">
        <v>705</v>
      </c>
      <c r="G241" s="466" t="s">
        <v>3</v>
      </c>
      <c r="H241" s="466"/>
      <c r="I241" s="466"/>
      <c r="J241" s="455" t="s">
        <v>881</v>
      </c>
      <c r="K241" s="455" t="s">
        <v>614</v>
      </c>
      <c r="L241" s="456" t="s">
        <v>689</v>
      </c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164" s="119" customFormat="1" ht="33.75" customHeight="1" x14ac:dyDescent="0.15">
      <c r="A242" s="114"/>
      <c r="B242" s="449" t="s">
        <v>418</v>
      </c>
      <c r="C242" s="449" t="s">
        <v>419</v>
      </c>
      <c r="D242" s="465" t="s">
        <v>420</v>
      </c>
      <c r="E242" s="451">
        <f>VLOOKUP(B242,'Fire EN 54'!$D$5:$J$481,7,0)</f>
        <v>149</v>
      </c>
      <c r="F242" s="464" t="s">
        <v>705</v>
      </c>
      <c r="G242" s="466" t="s">
        <v>3</v>
      </c>
      <c r="H242" s="466"/>
      <c r="I242" s="466"/>
      <c r="J242" s="455" t="s">
        <v>881</v>
      </c>
      <c r="K242" s="455" t="s">
        <v>614</v>
      </c>
      <c r="L242" s="490" t="s">
        <v>689</v>
      </c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164" s="113" customFormat="1" ht="51" customHeight="1" x14ac:dyDescent="0.15">
      <c r="A243" s="111"/>
      <c r="B243" s="457" t="s">
        <v>421</v>
      </c>
      <c r="C243" s="457" t="s">
        <v>812</v>
      </c>
      <c r="D243" s="459" t="s">
        <v>709</v>
      </c>
      <c r="E243" s="451">
        <f>VLOOKUP(B243,'Fire EN 54'!$D$5:$J$481,7,0)</f>
        <v>23500</v>
      </c>
      <c r="F243" s="464" t="s">
        <v>705</v>
      </c>
      <c r="G243" s="455" t="s">
        <v>3</v>
      </c>
      <c r="H243" s="455"/>
      <c r="I243" s="455"/>
      <c r="J243" s="455" t="s">
        <v>881</v>
      </c>
      <c r="K243" s="455" t="s">
        <v>614</v>
      </c>
      <c r="L243" s="491" t="s">
        <v>689</v>
      </c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164" s="61" customFormat="1" ht="12.75" x14ac:dyDescent="0.15">
      <c r="A244" s="565" t="s">
        <v>422</v>
      </c>
      <c r="B244" s="566"/>
      <c r="C244" s="566"/>
      <c r="D244" s="566"/>
      <c r="E244" s="566"/>
      <c r="F244" s="566"/>
      <c r="G244" s="566"/>
      <c r="H244" s="566"/>
      <c r="I244" s="566"/>
      <c r="J244" s="566"/>
      <c r="K244" s="566"/>
      <c r="L244" s="567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</row>
    <row r="245" spans="1:164" s="64" customFormat="1" ht="11.25" x14ac:dyDescent="0.15">
      <c r="A245" s="101" t="s">
        <v>423</v>
      </c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</row>
    <row r="246" spans="1:164" s="64" customFormat="1" ht="36.75" customHeight="1" x14ac:dyDescent="0.15">
      <c r="A246" s="153"/>
      <c r="B246" s="449" t="s">
        <v>1070</v>
      </c>
      <c r="C246" s="449" t="s">
        <v>1069</v>
      </c>
      <c r="D246" s="487" t="s">
        <v>1071</v>
      </c>
      <c r="E246" s="451">
        <f>VLOOKUP(B246,'Fire EN 54'!$D$5:$J$481,7,0)</f>
        <v>44453</v>
      </c>
      <c r="F246" s="515" t="s">
        <v>705</v>
      </c>
      <c r="G246" s="534" t="s">
        <v>236</v>
      </c>
      <c r="H246" s="534"/>
      <c r="I246" s="535"/>
      <c r="J246" s="455" t="s">
        <v>881</v>
      </c>
      <c r="K246" s="455" t="s">
        <v>614</v>
      </c>
      <c r="L246" s="490" t="s">
        <v>693</v>
      </c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</row>
    <row r="247" spans="1:164" s="125" customFormat="1" ht="36" customHeight="1" x14ac:dyDescent="0.15">
      <c r="A247" s="154"/>
      <c r="B247" s="449" t="s">
        <v>1407</v>
      </c>
      <c r="C247" s="449" t="s">
        <v>424</v>
      </c>
      <c r="D247" s="487" t="s">
        <v>808</v>
      </c>
      <c r="E247" s="451">
        <f>VLOOKUP(B247,'Fire EN 54'!$D$5:$J$481,7,0)</f>
        <v>24588</v>
      </c>
      <c r="F247" s="515" t="s">
        <v>705</v>
      </c>
      <c r="G247" s="534" t="s">
        <v>236</v>
      </c>
      <c r="H247" s="534"/>
      <c r="I247" s="535"/>
      <c r="J247" s="455" t="s">
        <v>881</v>
      </c>
      <c r="K247" s="455" t="s">
        <v>614</v>
      </c>
      <c r="L247" s="490" t="s">
        <v>693</v>
      </c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</row>
    <row r="248" spans="1:164" s="125" customFormat="1" ht="39" customHeight="1" x14ac:dyDescent="0.15">
      <c r="A248" s="155"/>
      <c r="B248" s="449" t="s">
        <v>1408</v>
      </c>
      <c r="C248" s="449" t="s">
        <v>425</v>
      </c>
      <c r="D248" s="487" t="s">
        <v>807</v>
      </c>
      <c r="E248" s="451">
        <f>VLOOKUP(B248,'Fire EN 54'!$D$5:$J$481,7,0)</f>
        <v>16670</v>
      </c>
      <c r="F248" s="515" t="s">
        <v>705</v>
      </c>
      <c r="G248" s="534" t="s">
        <v>236</v>
      </c>
      <c r="H248" s="534"/>
      <c r="I248" s="534"/>
      <c r="J248" s="455" t="s">
        <v>881</v>
      </c>
      <c r="K248" s="455" t="s">
        <v>614</v>
      </c>
      <c r="L248" s="490" t="s">
        <v>693</v>
      </c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</row>
    <row r="249" spans="1:164" s="64" customFormat="1" ht="12.75" x14ac:dyDescent="0.15">
      <c r="A249" s="565" t="s">
        <v>426</v>
      </c>
      <c r="B249" s="566"/>
      <c r="C249" s="566"/>
      <c r="D249" s="566"/>
      <c r="E249" s="566"/>
      <c r="F249" s="566"/>
      <c r="G249" s="566"/>
      <c r="H249" s="566"/>
      <c r="I249" s="566"/>
      <c r="J249" s="566"/>
      <c r="K249" s="566"/>
      <c r="L249" s="567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</row>
    <row r="250" spans="1:164" s="55" customFormat="1" ht="11.25" x14ac:dyDescent="0.15">
      <c r="A250" s="101" t="s">
        <v>427</v>
      </c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</row>
    <row r="251" spans="1:164" s="119" customFormat="1" ht="51" customHeight="1" x14ac:dyDescent="0.15">
      <c r="A251" s="114"/>
      <c r="B251" s="449" t="s">
        <v>428</v>
      </c>
      <c r="C251" s="449" t="s">
        <v>700</v>
      </c>
      <c r="D251" s="465" t="s">
        <v>429</v>
      </c>
      <c r="E251" s="451">
        <f>VLOOKUP(B251,'Fire EN 54'!$D$5:$J$481,7,0)</f>
        <v>8171</v>
      </c>
      <c r="F251" s="464" t="s">
        <v>705</v>
      </c>
      <c r="G251" s="466" t="s">
        <v>3</v>
      </c>
      <c r="H251" s="466"/>
      <c r="I251" s="466"/>
      <c r="J251" s="455" t="s">
        <v>881</v>
      </c>
      <c r="K251" s="455" t="s">
        <v>614</v>
      </c>
      <c r="L251" s="490" t="s">
        <v>688</v>
      </c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164" s="119" customFormat="1" ht="51" customHeight="1" x14ac:dyDescent="0.15">
      <c r="A252" s="114"/>
      <c r="B252" s="449" t="s">
        <v>430</v>
      </c>
      <c r="C252" s="449" t="s">
        <v>431</v>
      </c>
      <c r="D252" s="465" t="s">
        <v>432</v>
      </c>
      <c r="E252" s="451">
        <f>VLOOKUP(B252,'Fire EN 54'!$D$5:$J$481,7,0)</f>
        <v>10506</v>
      </c>
      <c r="F252" s="464" t="s">
        <v>705</v>
      </c>
      <c r="G252" s="466" t="s">
        <v>3</v>
      </c>
      <c r="H252" s="466"/>
      <c r="I252" s="466"/>
      <c r="J252" s="455" t="s">
        <v>881</v>
      </c>
      <c r="K252" s="455" t="s">
        <v>614</v>
      </c>
      <c r="L252" s="490" t="s">
        <v>688</v>
      </c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164" s="119" customFormat="1" ht="51" customHeight="1" x14ac:dyDescent="0.15">
      <c r="A253" s="114"/>
      <c r="B253" s="449" t="s">
        <v>433</v>
      </c>
      <c r="C253" s="449" t="s">
        <v>434</v>
      </c>
      <c r="D253" s="465" t="s">
        <v>435</v>
      </c>
      <c r="E253" s="451">
        <f>VLOOKUP(B253,'Fire EN 54'!$D$5:$J$481,7,0)</f>
        <v>12842</v>
      </c>
      <c r="F253" s="464" t="s">
        <v>705</v>
      </c>
      <c r="G253" s="466" t="s">
        <v>3</v>
      </c>
      <c r="H253" s="466"/>
      <c r="I253" s="466"/>
      <c r="J253" s="455" t="s">
        <v>881</v>
      </c>
      <c r="K253" s="455" t="s">
        <v>614</v>
      </c>
      <c r="L253" s="490" t="s">
        <v>688</v>
      </c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</row>
    <row r="254" spans="1:164" s="119" customFormat="1" ht="51" customHeight="1" x14ac:dyDescent="0.15">
      <c r="A254" s="114"/>
      <c r="B254" s="449" t="s">
        <v>436</v>
      </c>
      <c r="C254" s="449" t="s">
        <v>437</v>
      </c>
      <c r="D254" s="465" t="s">
        <v>438</v>
      </c>
      <c r="E254" s="451">
        <f>VLOOKUP(B254,'Fire EN 54'!$D$5:$J$481,7,0)</f>
        <v>932</v>
      </c>
      <c r="F254" s="464" t="s">
        <v>705</v>
      </c>
      <c r="G254" s="466" t="s">
        <v>3</v>
      </c>
      <c r="H254" s="466"/>
      <c r="I254" s="466"/>
      <c r="J254" s="455" t="s">
        <v>881</v>
      </c>
      <c r="K254" s="455" t="s">
        <v>614</v>
      </c>
      <c r="L254" s="490" t="s">
        <v>688</v>
      </c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164" s="119" customFormat="1" ht="51" customHeight="1" x14ac:dyDescent="0.15">
      <c r="A255" s="114"/>
      <c r="B255" s="449" t="s">
        <v>439</v>
      </c>
      <c r="C255" s="449" t="s">
        <v>440</v>
      </c>
      <c r="D255" s="465" t="s">
        <v>441</v>
      </c>
      <c r="E255" s="451">
        <f>VLOOKUP(B255,'Fire EN 54'!$D$5:$J$481,7,0)</f>
        <v>10457</v>
      </c>
      <c r="F255" s="464" t="s">
        <v>705</v>
      </c>
      <c r="G255" s="466" t="s">
        <v>3</v>
      </c>
      <c r="H255" s="466"/>
      <c r="I255" s="466"/>
      <c r="J255" s="455" t="s">
        <v>881</v>
      </c>
      <c r="K255" s="455" t="s">
        <v>614</v>
      </c>
      <c r="L255" s="490" t="s">
        <v>688</v>
      </c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164" s="119" customFormat="1" ht="51" customHeight="1" x14ac:dyDescent="0.15">
      <c r="A256" s="114"/>
      <c r="B256" s="449" t="s">
        <v>442</v>
      </c>
      <c r="C256" s="449" t="s">
        <v>443</v>
      </c>
      <c r="D256" s="465" t="s">
        <v>444</v>
      </c>
      <c r="E256" s="451">
        <f>VLOOKUP(B256,'Fire EN 54'!$D$5:$J$481,7,0)</f>
        <v>10457</v>
      </c>
      <c r="F256" s="464" t="s">
        <v>705</v>
      </c>
      <c r="G256" s="466" t="s">
        <v>3</v>
      </c>
      <c r="H256" s="466"/>
      <c r="I256" s="466"/>
      <c r="J256" s="455" t="s">
        <v>881</v>
      </c>
      <c r="K256" s="455" t="s">
        <v>614</v>
      </c>
      <c r="L256" s="490" t="s">
        <v>688</v>
      </c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s="119" customFormat="1" ht="51" customHeight="1" x14ac:dyDescent="0.15">
      <c r="A257" s="114"/>
      <c r="B257" s="449" t="s">
        <v>445</v>
      </c>
      <c r="C257" s="449" t="s">
        <v>446</v>
      </c>
      <c r="D257" s="465" t="s">
        <v>447</v>
      </c>
      <c r="E257" s="451">
        <f>VLOOKUP(B257,'Fire EN 54'!$D$5:$J$481,7,0)</f>
        <v>23202</v>
      </c>
      <c r="F257" s="464" t="s">
        <v>705</v>
      </c>
      <c r="G257" s="466" t="s">
        <v>3</v>
      </c>
      <c r="H257" s="466"/>
      <c r="I257" s="466"/>
      <c r="J257" s="455" t="s">
        <v>881</v>
      </c>
      <c r="K257" s="455" t="s">
        <v>614</v>
      </c>
      <c r="L257" s="490" t="s">
        <v>688</v>
      </c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s="119" customFormat="1" ht="51" customHeight="1" x14ac:dyDescent="0.15">
      <c r="A258" s="114"/>
      <c r="B258" s="449" t="s">
        <v>448</v>
      </c>
      <c r="C258" s="449" t="s">
        <v>449</v>
      </c>
      <c r="D258" s="465" t="s">
        <v>450</v>
      </c>
      <c r="E258" s="451">
        <f>VLOOKUP(B258,'Fire EN 54'!$D$5:$J$481,7,0)</f>
        <v>23202</v>
      </c>
      <c r="F258" s="464" t="s">
        <v>705</v>
      </c>
      <c r="G258" s="466" t="s">
        <v>3</v>
      </c>
      <c r="H258" s="466"/>
      <c r="I258" s="466"/>
      <c r="J258" s="455" t="s">
        <v>881</v>
      </c>
      <c r="K258" s="455" t="s">
        <v>614</v>
      </c>
      <c r="L258" s="490" t="s">
        <v>688</v>
      </c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s="119" customFormat="1" ht="51" customHeight="1" x14ac:dyDescent="0.15">
      <c r="A259" s="111"/>
      <c r="B259" s="457" t="s">
        <v>451</v>
      </c>
      <c r="C259" s="457" t="s">
        <v>452</v>
      </c>
      <c r="D259" s="459" t="s">
        <v>453</v>
      </c>
      <c r="E259" s="451">
        <f>VLOOKUP(B259,'Fire EN 54'!$D$5:$J$481,7,0)</f>
        <v>11125</v>
      </c>
      <c r="F259" s="464" t="s">
        <v>705</v>
      </c>
      <c r="G259" s="455">
        <v>1</v>
      </c>
      <c r="H259" s="455"/>
      <c r="I259" s="455"/>
      <c r="J259" s="455" t="s">
        <v>881</v>
      </c>
      <c r="K259" s="455" t="s">
        <v>614</v>
      </c>
      <c r="L259" s="490" t="s">
        <v>688</v>
      </c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s="119" customFormat="1" ht="51" customHeight="1" x14ac:dyDescent="0.15">
      <c r="A260" s="111"/>
      <c r="B260" s="457" t="s">
        <v>454</v>
      </c>
      <c r="C260" s="457" t="s">
        <v>455</v>
      </c>
      <c r="D260" s="459" t="s">
        <v>456</v>
      </c>
      <c r="E260" s="451">
        <f>VLOOKUP(B260,'Fire EN 54'!$D$5:$J$481,7,0)</f>
        <v>11125</v>
      </c>
      <c r="F260" s="464" t="s">
        <v>705</v>
      </c>
      <c r="G260" s="455" t="s">
        <v>3</v>
      </c>
      <c r="H260" s="455"/>
      <c r="I260" s="455"/>
      <c r="J260" s="455" t="s">
        <v>881</v>
      </c>
      <c r="K260" s="455" t="s">
        <v>614</v>
      </c>
      <c r="L260" s="490" t="s">
        <v>688</v>
      </c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s="119" customFormat="1" ht="51" customHeight="1" x14ac:dyDescent="0.15">
      <c r="A261" s="111"/>
      <c r="B261" s="457" t="s">
        <v>457</v>
      </c>
      <c r="C261" s="457" t="s">
        <v>458</v>
      </c>
      <c r="D261" s="459" t="s">
        <v>459</v>
      </c>
      <c r="E261" s="451">
        <f>VLOOKUP(B261,'Fire EN 54'!$D$5:$J$481,7,0)</f>
        <v>25499</v>
      </c>
      <c r="F261" s="464" t="s">
        <v>705</v>
      </c>
      <c r="G261" s="455" t="s">
        <v>3</v>
      </c>
      <c r="H261" s="455"/>
      <c r="I261" s="455"/>
      <c r="J261" s="455" t="s">
        <v>881</v>
      </c>
      <c r="K261" s="455" t="s">
        <v>614</v>
      </c>
      <c r="L261" s="490" t="s">
        <v>688</v>
      </c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s="119" customFormat="1" ht="51" customHeight="1" x14ac:dyDescent="0.15">
      <c r="A262" s="111"/>
      <c r="B262" s="457" t="s">
        <v>460</v>
      </c>
      <c r="C262" s="457" t="s">
        <v>461</v>
      </c>
      <c r="D262" s="459" t="s">
        <v>462</v>
      </c>
      <c r="E262" s="451">
        <f>VLOOKUP(B262,'Fire EN 54'!$D$5:$J$481,7,0)</f>
        <v>25499</v>
      </c>
      <c r="F262" s="464" t="s">
        <v>705</v>
      </c>
      <c r="G262" s="455" t="s">
        <v>3</v>
      </c>
      <c r="H262" s="455"/>
      <c r="I262" s="455"/>
      <c r="J262" s="455" t="s">
        <v>881</v>
      </c>
      <c r="K262" s="455" t="s">
        <v>614</v>
      </c>
      <c r="L262" s="490" t="s">
        <v>688</v>
      </c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s="119" customFormat="1" ht="51" customHeight="1" x14ac:dyDescent="0.15">
      <c r="A263" s="111"/>
      <c r="B263" s="457" t="s">
        <v>463</v>
      </c>
      <c r="C263" s="457" t="s">
        <v>464</v>
      </c>
      <c r="D263" s="459" t="s">
        <v>465</v>
      </c>
      <c r="E263" s="451">
        <f>VLOOKUP(B263,'Fire EN 54'!$D$5:$J$481,7,0)</f>
        <v>1166</v>
      </c>
      <c r="F263" s="464" t="s">
        <v>705</v>
      </c>
      <c r="G263" s="455" t="s">
        <v>3</v>
      </c>
      <c r="H263" s="455"/>
      <c r="I263" s="455"/>
      <c r="J263" s="455" t="s">
        <v>881</v>
      </c>
      <c r="K263" s="455" t="s">
        <v>614</v>
      </c>
      <c r="L263" s="490" t="s">
        <v>688</v>
      </c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s="119" customFormat="1" ht="51" customHeight="1" x14ac:dyDescent="0.15">
      <c r="A264" s="111"/>
      <c r="B264" s="457" t="s">
        <v>673</v>
      </c>
      <c r="C264" s="457" t="s">
        <v>466</v>
      </c>
      <c r="D264" s="459" t="s">
        <v>467</v>
      </c>
      <c r="E264" s="451">
        <f>VLOOKUP(B264,'Fire EN 54'!$D$5:$J$481,7,0)</f>
        <v>2920</v>
      </c>
      <c r="F264" s="464" t="s">
        <v>705</v>
      </c>
      <c r="G264" s="455" t="s">
        <v>3</v>
      </c>
      <c r="H264" s="455"/>
      <c r="I264" s="455"/>
      <c r="J264" s="455" t="s">
        <v>881</v>
      </c>
      <c r="K264" s="455" t="s">
        <v>614</v>
      </c>
      <c r="L264" s="490" t="s">
        <v>688</v>
      </c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s="119" customFormat="1" ht="51" customHeight="1" x14ac:dyDescent="0.15">
      <c r="A265" s="111"/>
      <c r="B265" s="457">
        <v>4998143401</v>
      </c>
      <c r="C265" s="457" t="s">
        <v>468</v>
      </c>
      <c r="D265" s="459" t="s">
        <v>469</v>
      </c>
      <c r="E265" s="451">
        <f>VLOOKUP(B265,'Fire EN 54'!$D$5:$J$481,7,0)</f>
        <v>4735</v>
      </c>
      <c r="F265" s="464" t="s">
        <v>705</v>
      </c>
      <c r="G265" s="455">
        <v>1</v>
      </c>
      <c r="H265" s="455"/>
      <c r="I265" s="455"/>
      <c r="J265" s="455" t="s">
        <v>881</v>
      </c>
      <c r="K265" s="455" t="s">
        <v>614</v>
      </c>
      <c r="L265" s="490" t="s">
        <v>688</v>
      </c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s="119" customFormat="1" ht="51" customHeight="1" x14ac:dyDescent="0.15">
      <c r="A266" s="111"/>
      <c r="B266" s="457" t="s">
        <v>674</v>
      </c>
      <c r="C266" s="457" t="s">
        <v>470</v>
      </c>
      <c r="D266" s="459" t="s">
        <v>471</v>
      </c>
      <c r="E266" s="451">
        <f>VLOOKUP(B266,'Fire EN 54'!$D$5:$J$481,7,0)</f>
        <v>12726</v>
      </c>
      <c r="F266" s="464" t="s">
        <v>705</v>
      </c>
      <c r="G266" s="455">
        <v>1</v>
      </c>
      <c r="H266" s="455"/>
      <c r="I266" s="455"/>
      <c r="J266" s="455" t="s">
        <v>881</v>
      </c>
      <c r="K266" s="455" t="s">
        <v>614</v>
      </c>
      <c r="L266" s="490" t="s">
        <v>688</v>
      </c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s="119" customFormat="1" ht="15" customHeight="1" x14ac:dyDescent="0.15">
      <c r="A267" s="101" t="s">
        <v>884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s="119" customFormat="1" ht="47.25" customHeight="1" x14ac:dyDescent="0.15">
      <c r="A268" s="111"/>
      <c r="B268" s="457" t="s">
        <v>892</v>
      </c>
      <c r="C268" s="457" t="s">
        <v>885</v>
      </c>
      <c r="D268" s="459" t="s">
        <v>905</v>
      </c>
      <c r="E268" s="451">
        <f>VLOOKUP(B268,'Fire EN 54'!$D$5:$J$481,7,0)</f>
        <v>7386</v>
      </c>
      <c r="F268" s="464" t="s">
        <v>705</v>
      </c>
      <c r="G268" s="455" t="s">
        <v>3</v>
      </c>
      <c r="H268" s="455"/>
      <c r="I268" s="454" t="s">
        <v>1122</v>
      </c>
      <c r="J268" s="455" t="s">
        <v>881</v>
      </c>
      <c r="K268" s="455" t="s">
        <v>614</v>
      </c>
      <c r="L268" s="490" t="s">
        <v>688</v>
      </c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s="119" customFormat="1" ht="51.75" customHeight="1" x14ac:dyDescent="0.15">
      <c r="A269" s="111"/>
      <c r="B269" s="457" t="s">
        <v>893</v>
      </c>
      <c r="C269" s="457" t="s">
        <v>886</v>
      </c>
      <c r="D269" s="459" t="s">
        <v>909</v>
      </c>
      <c r="E269" s="451">
        <f>VLOOKUP(B269,'Fire EN 54'!$D$5:$J$481,7,0)</f>
        <v>9722</v>
      </c>
      <c r="F269" s="464" t="s">
        <v>705</v>
      </c>
      <c r="G269" s="455" t="s">
        <v>236</v>
      </c>
      <c r="H269" s="455"/>
      <c r="I269" s="454" t="s">
        <v>1123</v>
      </c>
      <c r="J269" s="455" t="s">
        <v>881</v>
      </c>
      <c r="K269" s="455" t="s">
        <v>614</v>
      </c>
      <c r="L269" s="490" t="s">
        <v>688</v>
      </c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s="119" customFormat="1" ht="51.75" customHeight="1" x14ac:dyDescent="0.15">
      <c r="A270" s="111"/>
      <c r="B270" s="457" t="s">
        <v>894</v>
      </c>
      <c r="C270" s="457" t="s">
        <v>887</v>
      </c>
      <c r="D270" s="459" t="s">
        <v>906</v>
      </c>
      <c r="E270" s="451">
        <f>VLOOKUP(B270,'Fire EN 54'!$D$5:$J$481,7,0)</f>
        <v>9666</v>
      </c>
      <c r="F270" s="464" t="s">
        <v>705</v>
      </c>
      <c r="G270" s="455" t="s">
        <v>3</v>
      </c>
      <c r="H270" s="455"/>
      <c r="I270" s="454"/>
      <c r="J270" s="455" t="s">
        <v>881</v>
      </c>
      <c r="K270" s="455" t="s">
        <v>614</v>
      </c>
      <c r="L270" s="490" t="s">
        <v>688</v>
      </c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s="119" customFormat="1" ht="62.25" customHeight="1" x14ac:dyDescent="0.15">
      <c r="A271" s="111"/>
      <c r="B271" s="457" t="s">
        <v>895</v>
      </c>
      <c r="C271" s="457" t="s">
        <v>888</v>
      </c>
      <c r="D271" s="459" t="s">
        <v>907</v>
      </c>
      <c r="E271" s="451">
        <f>VLOOKUP(B271,'Fire EN 54'!$D$5:$J$481,7,0)</f>
        <v>9666</v>
      </c>
      <c r="F271" s="464" t="s">
        <v>705</v>
      </c>
      <c r="G271" s="455" t="s">
        <v>3</v>
      </c>
      <c r="H271" s="455"/>
      <c r="I271" s="455"/>
      <c r="J271" s="530" t="s">
        <v>881</v>
      </c>
      <c r="K271" s="530" t="s">
        <v>614</v>
      </c>
      <c r="L271" s="490" t="s">
        <v>688</v>
      </c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s="119" customFormat="1" ht="15" customHeight="1" x14ac:dyDescent="0.15">
      <c r="A272" s="111"/>
      <c r="B272" s="457" t="s">
        <v>896</v>
      </c>
      <c r="C272" s="457" t="s">
        <v>889</v>
      </c>
      <c r="D272" s="459" t="s">
        <v>981</v>
      </c>
      <c r="E272" s="451">
        <f>VLOOKUP(B272,'Fire EN 54'!$D$5:$J$481,7,0)</f>
        <v>926</v>
      </c>
      <c r="F272" s="464" t="s">
        <v>705</v>
      </c>
      <c r="G272" s="455" t="s">
        <v>3</v>
      </c>
      <c r="H272" s="455"/>
      <c r="I272" s="455"/>
      <c r="J272" s="530" t="s">
        <v>881</v>
      </c>
      <c r="K272" s="530" t="s">
        <v>614</v>
      </c>
      <c r="L272" s="490" t="s">
        <v>688</v>
      </c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160" s="119" customFormat="1" ht="27" customHeight="1" x14ac:dyDescent="0.15">
      <c r="A273" s="111"/>
      <c r="B273" s="457" t="s">
        <v>897</v>
      </c>
      <c r="C273" s="457" t="s">
        <v>890</v>
      </c>
      <c r="D273" s="459" t="s">
        <v>982</v>
      </c>
      <c r="E273" s="451">
        <f>VLOOKUP(B273,'Fire EN 54'!$D$5:$J$481,7,0)</f>
        <v>1741</v>
      </c>
      <c r="F273" s="464" t="s">
        <v>705</v>
      </c>
      <c r="G273" s="455" t="s">
        <v>236</v>
      </c>
      <c r="H273" s="455"/>
      <c r="I273" s="455"/>
      <c r="J273" s="530" t="s">
        <v>881</v>
      </c>
      <c r="K273" s="530" t="s">
        <v>614</v>
      </c>
      <c r="L273" s="490" t="s">
        <v>688</v>
      </c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160" s="119" customFormat="1" ht="21" customHeight="1" x14ac:dyDescent="0.15">
      <c r="A274" s="111"/>
      <c r="B274" s="457" t="s">
        <v>898</v>
      </c>
      <c r="C274" s="457" t="s">
        <v>891</v>
      </c>
      <c r="D274" s="459" t="s">
        <v>908</v>
      </c>
      <c r="E274" s="451">
        <f>VLOOKUP(B274,'Fire EN 54'!$D$5:$J$481,7,0)</f>
        <v>215</v>
      </c>
      <c r="F274" s="464" t="s">
        <v>705</v>
      </c>
      <c r="G274" s="455" t="s">
        <v>236</v>
      </c>
      <c r="H274" s="455"/>
      <c r="I274" s="455"/>
      <c r="J274" s="530" t="s">
        <v>881</v>
      </c>
      <c r="K274" s="530" t="s">
        <v>614</v>
      </c>
      <c r="L274" s="490" t="s">
        <v>688</v>
      </c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160" s="119" customFormat="1" ht="30.75" customHeight="1" x14ac:dyDescent="0.15">
      <c r="A275" s="111"/>
      <c r="B275" s="457" t="s">
        <v>902</v>
      </c>
      <c r="C275" s="457" t="s">
        <v>899</v>
      </c>
      <c r="D275" s="459" t="s">
        <v>910</v>
      </c>
      <c r="E275" s="451">
        <f>VLOOKUP(B275,'Fire EN 54'!$D$5:$J$481,7,0)</f>
        <v>2900</v>
      </c>
      <c r="F275" s="464" t="s">
        <v>705</v>
      </c>
      <c r="G275" s="455" t="s">
        <v>3</v>
      </c>
      <c r="H275" s="455"/>
      <c r="I275" s="455"/>
      <c r="J275" s="530" t="s">
        <v>881</v>
      </c>
      <c r="K275" s="530" t="s">
        <v>614</v>
      </c>
      <c r="L275" s="490" t="s">
        <v>688</v>
      </c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160" s="119" customFormat="1" ht="29.25" customHeight="1" x14ac:dyDescent="0.15">
      <c r="A276" s="111"/>
      <c r="B276" s="457" t="s">
        <v>903</v>
      </c>
      <c r="C276" s="457" t="s">
        <v>900</v>
      </c>
      <c r="D276" s="459" t="s">
        <v>911</v>
      </c>
      <c r="E276" s="451">
        <f>VLOOKUP(B276,'Fire EN 54'!$D$5:$J$481,7,0)</f>
        <v>4735</v>
      </c>
      <c r="F276" s="464" t="s">
        <v>705</v>
      </c>
      <c r="G276" s="455" t="s">
        <v>3</v>
      </c>
      <c r="H276" s="455"/>
      <c r="I276" s="455"/>
      <c r="J276" s="530" t="s">
        <v>881</v>
      </c>
      <c r="K276" s="530" t="s">
        <v>614</v>
      </c>
      <c r="L276" s="490" t="s">
        <v>688</v>
      </c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160" s="119" customFormat="1" ht="28.5" customHeight="1" x14ac:dyDescent="0.15">
      <c r="A277" s="111"/>
      <c r="B277" s="457" t="s">
        <v>904</v>
      </c>
      <c r="C277" s="457" t="s">
        <v>901</v>
      </c>
      <c r="D277" s="459" t="s">
        <v>912</v>
      </c>
      <c r="E277" s="451">
        <f>VLOOKUP(B277,'Fire EN 54'!$D$5:$J$481,7,0)</f>
        <v>12706</v>
      </c>
      <c r="F277" s="464" t="s">
        <v>705</v>
      </c>
      <c r="G277" s="455" t="s">
        <v>3</v>
      </c>
      <c r="H277" s="455"/>
      <c r="I277" s="455"/>
      <c r="J277" s="530" t="s">
        <v>881</v>
      </c>
      <c r="K277" s="530" t="s">
        <v>614</v>
      </c>
      <c r="L277" s="490" t="s">
        <v>688</v>
      </c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160" s="55" customFormat="1" ht="11.25" x14ac:dyDescent="0.15">
      <c r="A278" s="101" t="s">
        <v>472</v>
      </c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</row>
    <row r="279" spans="1:160" s="113" customFormat="1" ht="51" customHeight="1" x14ac:dyDescent="0.15">
      <c r="A279" s="111"/>
      <c r="B279" s="450" t="s">
        <v>473</v>
      </c>
      <c r="C279" s="450" t="s">
        <v>474</v>
      </c>
      <c r="D279" s="459" t="s">
        <v>475</v>
      </c>
      <c r="E279" s="451">
        <f>VLOOKUP(B279,'Fire EN 54'!$D$5:$J$481,7,0)</f>
        <v>558</v>
      </c>
      <c r="F279" s="464" t="s">
        <v>705</v>
      </c>
      <c r="G279" s="466" t="s">
        <v>3</v>
      </c>
      <c r="H279" s="466"/>
      <c r="I279" s="466"/>
      <c r="J279" s="455" t="s">
        <v>881</v>
      </c>
      <c r="K279" s="455" t="s">
        <v>614</v>
      </c>
      <c r="L279" s="467" t="s">
        <v>688</v>
      </c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  <c r="EG279" s="112"/>
      <c r="EH279" s="112"/>
      <c r="EI279" s="112"/>
      <c r="EJ279" s="112"/>
      <c r="EK279" s="112"/>
      <c r="EL279" s="112"/>
      <c r="EM279" s="112"/>
      <c r="EN279" s="112"/>
      <c r="EO279" s="112"/>
      <c r="EP279" s="112"/>
      <c r="EQ279" s="112"/>
      <c r="ER279" s="112"/>
      <c r="ES279" s="112"/>
      <c r="ET279" s="112"/>
      <c r="EU279" s="112"/>
      <c r="EV279" s="112"/>
      <c r="EW279" s="112"/>
      <c r="EX279" s="112"/>
      <c r="EY279" s="112"/>
      <c r="EZ279" s="112"/>
      <c r="FA279" s="112"/>
      <c r="FB279" s="112"/>
      <c r="FC279" s="112"/>
      <c r="FD279" s="112"/>
    </row>
    <row r="280" spans="1:160" s="113" customFormat="1" ht="51" customHeight="1" x14ac:dyDescent="0.15">
      <c r="A280" s="111"/>
      <c r="B280" s="450" t="s">
        <v>476</v>
      </c>
      <c r="C280" s="450" t="s">
        <v>477</v>
      </c>
      <c r="D280" s="459" t="s">
        <v>478</v>
      </c>
      <c r="E280" s="451">
        <f>VLOOKUP(B280,'Fire EN 54'!$D$5:$J$481,7,0)</f>
        <v>10</v>
      </c>
      <c r="F280" s="464" t="s">
        <v>705</v>
      </c>
      <c r="G280" s="466" t="s">
        <v>3</v>
      </c>
      <c r="H280" s="466"/>
      <c r="I280" s="466"/>
      <c r="J280" s="455" t="s">
        <v>881</v>
      </c>
      <c r="K280" s="455" t="s">
        <v>614</v>
      </c>
      <c r="L280" s="467" t="s">
        <v>688</v>
      </c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  <c r="EG280" s="112"/>
      <c r="EH280" s="112"/>
      <c r="EI280" s="112"/>
      <c r="EJ280" s="112"/>
      <c r="EK280" s="112"/>
      <c r="EL280" s="112"/>
      <c r="EM280" s="112"/>
      <c r="EN280" s="112"/>
      <c r="EO280" s="112"/>
      <c r="EP280" s="112"/>
      <c r="EQ280" s="112"/>
      <c r="ER280" s="112"/>
      <c r="ES280" s="112"/>
      <c r="ET280" s="112"/>
      <c r="EU280" s="112"/>
      <c r="EV280" s="112"/>
      <c r="EW280" s="112"/>
      <c r="EX280" s="112"/>
      <c r="EY280" s="112"/>
      <c r="EZ280" s="112"/>
      <c r="FA280" s="112"/>
      <c r="FB280" s="112"/>
      <c r="FC280" s="112"/>
      <c r="FD280" s="112"/>
    </row>
    <row r="281" spans="1:160" s="113" customFormat="1" ht="51" customHeight="1" x14ac:dyDescent="0.15">
      <c r="A281" s="111"/>
      <c r="B281" s="450" t="s">
        <v>479</v>
      </c>
      <c r="C281" s="496" t="s">
        <v>480</v>
      </c>
      <c r="D281" s="459" t="s">
        <v>713</v>
      </c>
      <c r="E281" s="451">
        <f>VLOOKUP(B281,'Fire EN 54'!$D$5:$J$481,7,0)</f>
        <v>10</v>
      </c>
      <c r="F281" s="464" t="s">
        <v>705</v>
      </c>
      <c r="G281" s="466" t="s">
        <v>3</v>
      </c>
      <c r="H281" s="476" t="s">
        <v>742</v>
      </c>
      <c r="I281" s="476"/>
      <c r="J281" s="455" t="s">
        <v>881</v>
      </c>
      <c r="K281" s="455" t="s">
        <v>614</v>
      </c>
      <c r="L281" s="467" t="s">
        <v>688</v>
      </c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  <c r="EG281" s="112"/>
      <c r="EH281" s="112"/>
      <c r="EI281" s="112"/>
      <c r="EJ281" s="112"/>
      <c r="EK281" s="112"/>
      <c r="EL281" s="112"/>
      <c r="EM281" s="112"/>
      <c r="EN281" s="112"/>
      <c r="EO281" s="112"/>
      <c r="EP281" s="112"/>
      <c r="EQ281" s="112"/>
      <c r="ER281" s="112"/>
      <c r="ES281" s="112"/>
      <c r="ET281" s="112"/>
      <c r="EU281" s="112"/>
      <c r="EV281" s="112"/>
      <c r="EW281" s="112"/>
      <c r="EX281" s="112"/>
      <c r="EY281" s="112"/>
      <c r="EZ281" s="112"/>
      <c r="FA281" s="112"/>
      <c r="FB281" s="112"/>
      <c r="FC281" s="112"/>
      <c r="FD281" s="112"/>
    </row>
    <row r="282" spans="1:160" s="113" customFormat="1" ht="51" customHeight="1" x14ac:dyDescent="0.15">
      <c r="A282" s="111"/>
      <c r="B282" s="450" t="s">
        <v>481</v>
      </c>
      <c r="C282" s="496" t="s">
        <v>482</v>
      </c>
      <c r="D282" s="459" t="s">
        <v>714</v>
      </c>
      <c r="E282" s="451">
        <f>VLOOKUP(B282,'Fire EN 54'!$D$5:$J$481,7,0)</f>
        <v>10</v>
      </c>
      <c r="F282" s="464" t="s">
        <v>705</v>
      </c>
      <c r="G282" s="466" t="s">
        <v>3</v>
      </c>
      <c r="H282" s="476" t="s">
        <v>742</v>
      </c>
      <c r="I282" s="476"/>
      <c r="J282" s="455" t="s">
        <v>881</v>
      </c>
      <c r="K282" s="455" t="s">
        <v>614</v>
      </c>
      <c r="L282" s="467" t="s">
        <v>688</v>
      </c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  <c r="EG282" s="112"/>
      <c r="EH282" s="112"/>
      <c r="EI282" s="112"/>
      <c r="EJ282" s="112"/>
      <c r="EK282" s="112"/>
      <c r="EL282" s="112"/>
      <c r="EM282" s="112"/>
      <c r="EN282" s="112"/>
      <c r="EO282" s="112"/>
      <c r="EP282" s="112"/>
      <c r="EQ282" s="112"/>
      <c r="ER282" s="112"/>
      <c r="ES282" s="112"/>
      <c r="ET282" s="112"/>
      <c r="EU282" s="112"/>
      <c r="EV282" s="112"/>
      <c r="EW282" s="112"/>
      <c r="EX282" s="112"/>
      <c r="EY282" s="112"/>
      <c r="EZ282" s="112"/>
      <c r="FA282" s="112"/>
      <c r="FB282" s="112"/>
      <c r="FC282" s="112"/>
      <c r="FD282" s="112"/>
    </row>
    <row r="283" spans="1:160" s="113" customFormat="1" ht="51" customHeight="1" x14ac:dyDescent="0.15">
      <c r="A283" s="111"/>
      <c r="B283" s="450" t="s">
        <v>483</v>
      </c>
      <c r="C283" s="496" t="s">
        <v>484</v>
      </c>
      <c r="D283" s="459" t="s">
        <v>715</v>
      </c>
      <c r="E283" s="451">
        <f>VLOOKUP(B283,'Fire EN 54'!$D$5:$J$481,7,0)</f>
        <v>10</v>
      </c>
      <c r="F283" s="464" t="s">
        <v>705</v>
      </c>
      <c r="G283" s="466" t="s">
        <v>3</v>
      </c>
      <c r="H283" s="476" t="s">
        <v>742</v>
      </c>
      <c r="I283" s="476"/>
      <c r="J283" s="455" t="s">
        <v>881</v>
      </c>
      <c r="K283" s="455" t="s">
        <v>614</v>
      </c>
      <c r="L283" s="467" t="s">
        <v>688</v>
      </c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  <c r="EG283" s="112"/>
      <c r="EH283" s="112"/>
      <c r="EI283" s="112"/>
      <c r="EJ283" s="112"/>
      <c r="EK283" s="112"/>
      <c r="EL283" s="112"/>
      <c r="EM283" s="112"/>
      <c r="EN283" s="112"/>
      <c r="EO283" s="112"/>
      <c r="EP283" s="112"/>
      <c r="EQ283" s="112"/>
      <c r="ER283" s="112"/>
      <c r="ES283" s="112"/>
      <c r="ET283" s="112"/>
      <c r="EU283" s="112"/>
      <c r="EV283" s="112"/>
      <c r="EW283" s="112"/>
      <c r="EX283" s="112"/>
      <c r="EY283" s="112"/>
      <c r="EZ283" s="112"/>
      <c r="FA283" s="112"/>
      <c r="FB283" s="112"/>
      <c r="FC283" s="112"/>
      <c r="FD283" s="112"/>
    </row>
    <row r="284" spans="1:160" s="113" customFormat="1" ht="51" customHeight="1" x14ac:dyDescent="0.15">
      <c r="A284" s="111"/>
      <c r="B284" s="450" t="s">
        <v>485</v>
      </c>
      <c r="C284" s="496" t="s">
        <v>486</v>
      </c>
      <c r="D284" s="459" t="s">
        <v>716</v>
      </c>
      <c r="E284" s="451">
        <f>VLOOKUP(B284,'Fire EN 54'!$D$5:$J$481,7,0)</f>
        <v>10</v>
      </c>
      <c r="F284" s="464" t="s">
        <v>705</v>
      </c>
      <c r="G284" s="466" t="s">
        <v>3</v>
      </c>
      <c r="H284" s="476" t="s">
        <v>742</v>
      </c>
      <c r="I284" s="476"/>
      <c r="J284" s="455" t="s">
        <v>881</v>
      </c>
      <c r="K284" s="455" t="s">
        <v>614</v>
      </c>
      <c r="L284" s="467" t="s">
        <v>688</v>
      </c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  <c r="EG284" s="112"/>
      <c r="EH284" s="112"/>
      <c r="EI284" s="112"/>
      <c r="EJ284" s="112"/>
      <c r="EK284" s="112"/>
      <c r="EL284" s="112"/>
      <c r="EM284" s="112"/>
      <c r="EN284" s="112"/>
      <c r="EO284" s="112"/>
      <c r="EP284" s="112"/>
      <c r="EQ284" s="112"/>
      <c r="ER284" s="112"/>
      <c r="ES284" s="112"/>
      <c r="ET284" s="112"/>
      <c r="EU284" s="112"/>
      <c r="EV284" s="112"/>
      <c r="EW284" s="112"/>
      <c r="EX284" s="112"/>
      <c r="EY284" s="112"/>
      <c r="EZ284" s="112"/>
      <c r="FA284" s="112"/>
      <c r="FB284" s="112"/>
      <c r="FC284" s="112"/>
      <c r="FD284" s="112"/>
    </row>
    <row r="285" spans="1:160" s="113" customFormat="1" ht="51" customHeight="1" x14ac:dyDescent="0.15">
      <c r="A285" s="111"/>
      <c r="B285" s="450" t="s">
        <v>487</v>
      </c>
      <c r="C285" s="496" t="s">
        <v>488</v>
      </c>
      <c r="D285" s="459" t="s">
        <v>717</v>
      </c>
      <c r="E285" s="451">
        <f>VLOOKUP(B285,'Fire EN 54'!$D$5:$J$481,7,0)</f>
        <v>10</v>
      </c>
      <c r="F285" s="464" t="s">
        <v>705</v>
      </c>
      <c r="G285" s="466" t="s">
        <v>3</v>
      </c>
      <c r="H285" s="476" t="s">
        <v>742</v>
      </c>
      <c r="I285" s="476"/>
      <c r="J285" s="455" t="s">
        <v>881</v>
      </c>
      <c r="K285" s="455" t="s">
        <v>614</v>
      </c>
      <c r="L285" s="467" t="s">
        <v>688</v>
      </c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  <c r="EG285" s="112"/>
      <c r="EH285" s="112"/>
      <c r="EI285" s="112"/>
      <c r="EJ285" s="112"/>
      <c r="EK285" s="112"/>
      <c r="EL285" s="112"/>
      <c r="EM285" s="112"/>
      <c r="EN285" s="112"/>
      <c r="EO285" s="112"/>
      <c r="EP285" s="112"/>
      <c r="EQ285" s="112"/>
      <c r="ER285" s="112"/>
      <c r="ES285" s="112"/>
      <c r="ET285" s="112"/>
      <c r="EU285" s="112"/>
      <c r="EV285" s="112"/>
      <c r="EW285" s="112"/>
      <c r="EX285" s="112"/>
      <c r="EY285" s="112"/>
      <c r="EZ285" s="112"/>
      <c r="FA285" s="112"/>
      <c r="FB285" s="112"/>
      <c r="FC285" s="112"/>
      <c r="FD285" s="112"/>
    </row>
    <row r="286" spans="1:160" s="113" customFormat="1" ht="51" customHeight="1" x14ac:dyDescent="0.15">
      <c r="A286" s="111"/>
      <c r="B286" s="450" t="s">
        <v>489</v>
      </c>
      <c r="C286" s="496" t="s">
        <v>490</v>
      </c>
      <c r="D286" s="459" t="s">
        <v>718</v>
      </c>
      <c r="E286" s="451">
        <f>VLOOKUP(B286,'Fire EN 54'!$D$5:$J$481,7,0)</f>
        <v>10</v>
      </c>
      <c r="F286" s="464" t="s">
        <v>705</v>
      </c>
      <c r="G286" s="466" t="s">
        <v>3</v>
      </c>
      <c r="H286" s="476" t="s">
        <v>742</v>
      </c>
      <c r="I286" s="476"/>
      <c r="J286" s="455" t="s">
        <v>881</v>
      </c>
      <c r="K286" s="455" t="s">
        <v>614</v>
      </c>
      <c r="L286" s="467" t="s">
        <v>688</v>
      </c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  <c r="EG286" s="112"/>
      <c r="EH286" s="112"/>
      <c r="EI286" s="112"/>
      <c r="EJ286" s="112"/>
      <c r="EK286" s="112"/>
      <c r="EL286" s="112"/>
      <c r="EM286" s="112"/>
      <c r="EN286" s="112"/>
      <c r="EO286" s="112"/>
      <c r="EP286" s="112"/>
      <c r="EQ286" s="112"/>
      <c r="ER286" s="112"/>
      <c r="ES286" s="112"/>
      <c r="ET286" s="112"/>
      <c r="EU286" s="112"/>
      <c r="EV286" s="112"/>
      <c r="EW286" s="112"/>
      <c r="EX286" s="112"/>
      <c r="EY286" s="112"/>
      <c r="EZ286" s="112"/>
      <c r="FA286" s="112"/>
      <c r="FB286" s="112"/>
      <c r="FC286" s="112"/>
      <c r="FD286" s="112"/>
    </row>
    <row r="287" spans="1:160" s="113" customFormat="1" ht="51" customHeight="1" x14ac:dyDescent="0.15">
      <c r="A287" s="111"/>
      <c r="B287" s="450" t="s">
        <v>491</v>
      </c>
      <c r="C287" s="496" t="s">
        <v>492</v>
      </c>
      <c r="D287" s="459" t="s">
        <v>719</v>
      </c>
      <c r="E287" s="451">
        <f>VLOOKUP(B287,'Fire EN 54'!$D$5:$J$481,7,0)</f>
        <v>10</v>
      </c>
      <c r="F287" s="464" t="s">
        <v>705</v>
      </c>
      <c r="G287" s="466" t="s">
        <v>3</v>
      </c>
      <c r="H287" s="476" t="s">
        <v>742</v>
      </c>
      <c r="I287" s="476"/>
      <c r="J287" s="455" t="s">
        <v>881</v>
      </c>
      <c r="K287" s="455" t="s">
        <v>614</v>
      </c>
      <c r="L287" s="467" t="s">
        <v>688</v>
      </c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  <c r="EG287" s="112"/>
      <c r="EH287" s="112"/>
      <c r="EI287" s="112"/>
      <c r="EJ287" s="112"/>
      <c r="EK287" s="112"/>
      <c r="EL287" s="112"/>
      <c r="EM287" s="112"/>
      <c r="EN287" s="112"/>
      <c r="EO287" s="112"/>
      <c r="EP287" s="112"/>
      <c r="EQ287" s="112"/>
      <c r="ER287" s="112"/>
      <c r="ES287" s="112"/>
      <c r="ET287" s="112"/>
      <c r="EU287" s="112"/>
      <c r="EV287" s="112"/>
      <c r="EW287" s="112"/>
      <c r="EX287" s="112"/>
      <c r="EY287" s="112"/>
      <c r="EZ287" s="112"/>
      <c r="FA287" s="112"/>
      <c r="FB287" s="112"/>
      <c r="FC287" s="112"/>
      <c r="FD287" s="112"/>
    </row>
    <row r="288" spans="1:160" s="113" customFormat="1" ht="51" customHeight="1" x14ac:dyDescent="0.15">
      <c r="A288" s="111"/>
      <c r="B288" s="450" t="s">
        <v>493</v>
      </c>
      <c r="C288" s="496" t="s">
        <v>494</v>
      </c>
      <c r="D288" s="459" t="s">
        <v>720</v>
      </c>
      <c r="E288" s="451">
        <f>VLOOKUP(B288,'Fire EN 54'!$D$5:$J$481,7,0)</f>
        <v>10</v>
      </c>
      <c r="F288" s="464" t="s">
        <v>705</v>
      </c>
      <c r="G288" s="466" t="s">
        <v>3</v>
      </c>
      <c r="H288" s="476" t="s">
        <v>742</v>
      </c>
      <c r="I288" s="476"/>
      <c r="J288" s="455" t="s">
        <v>881</v>
      </c>
      <c r="K288" s="455" t="s">
        <v>614</v>
      </c>
      <c r="L288" s="467" t="s">
        <v>688</v>
      </c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  <c r="EG288" s="112"/>
      <c r="EH288" s="112"/>
      <c r="EI288" s="112"/>
      <c r="EJ288" s="112"/>
      <c r="EK288" s="112"/>
      <c r="EL288" s="112"/>
      <c r="EM288" s="112"/>
      <c r="EN288" s="112"/>
      <c r="EO288" s="112"/>
      <c r="EP288" s="112"/>
      <c r="EQ288" s="112"/>
      <c r="ER288" s="112"/>
      <c r="ES288" s="112"/>
      <c r="ET288" s="112"/>
      <c r="EU288" s="112"/>
      <c r="EV288" s="112"/>
      <c r="EW288" s="112"/>
      <c r="EX288" s="112"/>
      <c r="EY288" s="112"/>
      <c r="EZ288" s="112"/>
      <c r="FA288" s="112"/>
      <c r="FB288" s="112"/>
      <c r="FC288" s="112"/>
      <c r="FD288" s="112"/>
    </row>
    <row r="289" spans="1:160" s="113" customFormat="1" ht="51" customHeight="1" x14ac:dyDescent="0.15">
      <c r="A289" s="111"/>
      <c r="B289" s="450" t="s">
        <v>495</v>
      </c>
      <c r="C289" s="496" t="s">
        <v>496</v>
      </c>
      <c r="D289" s="459" t="s">
        <v>721</v>
      </c>
      <c r="E289" s="451">
        <f>VLOOKUP(B289,'Fire EN 54'!$D$5:$J$481,7,0)</f>
        <v>10</v>
      </c>
      <c r="F289" s="464" t="s">
        <v>705</v>
      </c>
      <c r="G289" s="466" t="s">
        <v>3</v>
      </c>
      <c r="H289" s="476" t="s">
        <v>742</v>
      </c>
      <c r="I289" s="476"/>
      <c r="J289" s="455" t="s">
        <v>881</v>
      </c>
      <c r="K289" s="455" t="s">
        <v>614</v>
      </c>
      <c r="L289" s="467" t="s">
        <v>688</v>
      </c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  <c r="EG289" s="112"/>
      <c r="EH289" s="112"/>
      <c r="EI289" s="112"/>
      <c r="EJ289" s="112"/>
      <c r="EK289" s="112"/>
      <c r="EL289" s="112"/>
      <c r="EM289" s="112"/>
      <c r="EN289" s="112"/>
      <c r="EO289" s="112"/>
      <c r="EP289" s="112"/>
      <c r="EQ289" s="112"/>
      <c r="ER289" s="112"/>
      <c r="ES289" s="112"/>
      <c r="ET289" s="112"/>
      <c r="EU289" s="112"/>
      <c r="EV289" s="112"/>
      <c r="EW289" s="112"/>
      <c r="EX289" s="112"/>
      <c r="EY289" s="112"/>
      <c r="EZ289" s="112"/>
      <c r="FA289" s="112"/>
      <c r="FB289" s="112"/>
      <c r="FC289" s="112"/>
      <c r="FD289" s="112"/>
    </row>
    <row r="290" spans="1:160" s="113" customFormat="1" ht="51" customHeight="1" x14ac:dyDescent="0.15">
      <c r="A290" s="111"/>
      <c r="B290" s="450" t="s">
        <v>497</v>
      </c>
      <c r="C290" s="496" t="s">
        <v>498</v>
      </c>
      <c r="D290" s="459" t="s">
        <v>722</v>
      </c>
      <c r="E290" s="451">
        <f>VLOOKUP(B290,'Fire EN 54'!$D$5:$J$481,7,0)</f>
        <v>10</v>
      </c>
      <c r="F290" s="464" t="s">
        <v>705</v>
      </c>
      <c r="G290" s="466" t="s">
        <v>3</v>
      </c>
      <c r="H290" s="476" t="s">
        <v>742</v>
      </c>
      <c r="I290" s="476"/>
      <c r="J290" s="455" t="s">
        <v>881</v>
      </c>
      <c r="K290" s="455" t="s">
        <v>614</v>
      </c>
      <c r="L290" s="467" t="s">
        <v>688</v>
      </c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  <c r="EG290" s="112"/>
      <c r="EH290" s="112"/>
      <c r="EI290" s="112"/>
      <c r="EJ290" s="112"/>
      <c r="EK290" s="112"/>
      <c r="EL290" s="112"/>
      <c r="EM290" s="112"/>
      <c r="EN290" s="112"/>
      <c r="EO290" s="112"/>
      <c r="EP290" s="112"/>
      <c r="EQ290" s="112"/>
      <c r="ER290" s="112"/>
      <c r="ES290" s="112"/>
      <c r="ET290" s="112"/>
      <c r="EU290" s="112"/>
      <c r="EV290" s="112"/>
      <c r="EW290" s="112"/>
      <c r="EX290" s="112"/>
      <c r="EY290" s="112"/>
      <c r="EZ290" s="112"/>
      <c r="FA290" s="112"/>
      <c r="FB290" s="112"/>
      <c r="FC290" s="112"/>
      <c r="FD290" s="112"/>
    </row>
    <row r="291" spans="1:160" s="113" customFormat="1" ht="51" customHeight="1" x14ac:dyDescent="0.15">
      <c r="A291" s="111"/>
      <c r="B291" s="450" t="s">
        <v>499</v>
      </c>
      <c r="C291" s="496" t="s">
        <v>500</v>
      </c>
      <c r="D291" s="459" t="s">
        <v>723</v>
      </c>
      <c r="E291" s="451">
        <f>VLOOKUP(B291,'Fire EN 54'!$D$5:$J$481,7,0)</f>
        <v>10</v>
      </c>
      <c r="F291" s="464" t="s">
        <v>705</v>
      </c>
      <c r="G291" s="466" t="s">
        <v>3</v>
      </c>
      <c r="H291" s="476" t="s">
        <v>742</v>
      </c>
      <c r="I291" s="476"/>
      <c r="J291" s="455" t="s">
        <v>881</v>
      </c>
      <c r="K291" s="455" t="s">
        <v>614</v>
      </c>
      <c r="L291" s="467" t="s">
        <v>688</v>
      </c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  <c r="EG291" s="112"/>
      <c r="EH291" s="112"/>
      <c r="EI291" s="112"/>
      <c r="EJ291" s="112"/>
      <c r="EK291" s="112"/>
      <c r="EL291" s="112"/>
      <c r="EM291" s="112"/>
      <c r="EN291" s="112"/>
      <c r="EO291" s="112"/>
      <c r="EP291" s="112"/>
      <c r="EQ291" s="112"/>
      <c r="ER291" s="112"/>
      <c r="ES291" s="112"/>
      <c r="ET291" s="112"/>
      <c r="EU291" s="112"/>
      <c r="EV291" s="112"/>
      <c r="EW291" s="112"/>
      <c r="EX291" s="112"/>
      <c r="EY291" s="112"/>
      <c r="EZ291" s="112"/>
      <c r="FA291" s="112"/>
      <c r="FB291" s="112"/>
      <c r="FC291" s="112"/>
      <c r="FD291" s="112"/>
    </row>
    <row r="292" spans="1:160" s="110" customFormat="1" ht="51" customHeight="1" x14ac:dyDescent="0.15">
      <c r="A292" s="97"/>
      <c r="B292" s="450" t="s">
        <v>501</v>
      </c>
      <c r="C292" s="496" t="s">
        <v>502</v>
      </c>
      <c r="D292" s="459" t="s">
        <v>724</v>
      </c>
      <c r="E292" s="451">
        <f>VLOOKUP(B292,'Fire EN 54'!$D$5:$J$481,7,0)</f>
        <v>10</v>
      </c>
      <c r="F292" s="464" t="s">
        <v>705</v>
      </c>
      <c r="G292" s="466" t="s">
        <v>3</v>
      </c>
      <c r="H292" s="476" t="s">
        <v>742</v>
      </c>
      <c r="I292" s="476"/>
      <c r="J292" s="455" t="s">
        <v>881</v>
      </c>
      <c r="K292" s="455" t="s">
        <v>614</v>
      </c>
      <c r="L292" s="467" t="s">
        <v>688</v>
      </c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109"/>
      <c r="CB292" s="109"/>
      <c r="CC292" s="109"/>
      <c r="CD292" s="109"/>
      <c r="CE292" s="109"/>
      <c r="CF292" s="109"/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</row>
    <row r="293" spans="1:160" s="112" customFormat="1" ht="51" customHeight="1" x14ac:dyDescent="0.15">
      <c r="A293" s="111"/>
      <c r="B293" s="450" t="s">
        <v>503</v>
      </c>
      <c r="C293" s="496" t="s">
        <v>504</v>
      </c>
      <c r="D293" s="459" t="s">
        <v>725</v>
      </c>
      <c r="E293" s="451">
        <f>VLOOKUP(B293,'Fire EN 54'!$D$5:$J$481,7,0)</f>
        <v>10</v>
      </c>
      <c r="F293" s="464" t="s">
        <v>705</v>
      </c>
      <c r="G293" s="466" t="s">
        <v>3</v>
      </c>
      <c r="H293" s="476" t="s">
        <v>742</v>
      </c>
      <c r="I293" s="476"/>
      <c r="J293" s="455" t="s">
        <v>881</v>
      </c>
      <c r="K293" s="455" t="s">
        <v>614</v>
      </c>
      <c r="L293" s="467" t="s">
        <v>688</v>
      </c>
    </row>
    <row r="294" spans="1:160" s="113" customFormat="1" ht="51" customHeight="1" x14ac:dyDescent="0.15">
      <c r="A294" s="111"/>
      <c r="B294" s="450" t="s">
        <v>505</v>
      </c>
      <c r="C294" s="496" t="s">
        <v>506</v>
      </c>
      <c r="D294" s="459" t="s">
        <v>726</v>
      </c>
      <c r="E294" s="451">
        <f>VLOOKUP(B294,'Fire EN 54'!$D$5:$J$481,7,0)</f>
        <v>10</v>
      </c>
      <c r="F294" s="464" t="s">
        <v>705</v>
      </c>
      <c r="G294" s="466" t="s">
        <v>3</v>
      </c>
      <c r="H294" s="476" t="s">
        <v>742</v>
      </c>
      <c r="I294" s="476"/>
      <c r="J294" s="455" t="s">
        <v>881</v>
      </c>
      <c r="K294" s="455" t="s">
        <v>614</v>
      </c>
      <c r="L294" s="467" t="s">
        <v>688</v>
      </c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  <c r="EG294" s="112"/>
      <c r="EH294" s="112"/>
      <c r="EI294" s="112"/>
      <c r="EJ294" s="112"/>
      <c r="EK294" s="112"/>
      <c r="EL294" s="112"/>
      <c r="EM294" s="112"/>
      <c r="EN294" s="112"/>
      <c r="EO294" s="112"/>
      <c r="EP294" s="112"/>
      <c r="EQ294" s="112"/>
      <c r="ER294" s="112"/>
      <c r="ES294" s="112"/>
      <c r="ET294" s="112"/>
      <c r="EU294" s="112"/>
      <c r="EV294" s="112"/>
      <c r="EW294" s="112"/>
      <c r="EX294" s="112"/>
      <c r="EY294" s="112"/>
      <c r="EZ294" s="112"/>
      <c r="FA294" s="112"/>
      <c r="FB294" s="112"/>
      <c r="FC294" s="112"/>
      <c r="FD294" s="112"/>
    </row>
    <row r="295" spans="1:160" s="113" customFormat="1" ht="51" customHeight="1" x14ac:dyDescent="0.15">
      <c r="A295" s="111"/>
      <c r="B295" s="450" t="s">
        <v>507</v>
      </c>
      <c r="C295" s="496" t="s">
        <v>508</v>
      </c>
      <c r="D295" s="459" t="s">
        <v>727</v>
      </c>
      <c r="E295" s="451">
        <f>VLOOKUP(B295,'Fire EN 54'!$D$5:$J$481,7,0)</f>
        <v>10</v>
      </c>
      <c r="F295" s="464" t="s">
        <v>705</v>
      </c>
      <c r="G295" s="466" t="s">
        <v>3</v>
      </c>
      <c r="H295" s="476" t="s">
        <v>742</v>
      </c>
      <c r="I295" s="476"/>
      <c r="J295" s="455" t="s">
        <v>881</v>
      </c>
      <c r="K295" s="455" t="s">
        <v>614</v>
      </c>
      <c r="L295" s="467" t="s">
        <v>688</v>
      </c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  <c r="EG295" s="112"/>
      <c r="EH295" s="112"/>
      <c r="EI295" s="112"/>
      <c r="EJ295" s="112"/>
      <c r="EK295" s="112"/>
      <c r="EL295" s="112"/>
      <c r="EM295" s="112"/>
      <c r="EN295" s="112"/>
      <c r="EO295" s="112"/>
      <c r="EP295" s="112"/>
      <c r="EQ295" s="112"/>
      <c r="ER295" s="112"/>
      <c r="ES295" s="112"/>
      <c r="ET295" s="112"/>
      <c r="EU295" s="112"/>
      <c r="EV295" s="112"/>
      <c r="EW295" s="112"/>
      <c r="EX295" s="112"/>
      <c r="EY295" s="112"/>
      <c r="EZ295" s="112"/>
      <c r="FA295" s="112"/>
      <c r="FB295" s="112"/>
      <c r="FC295" s="112"/>
      <c r="FD295" s="112"/>
    </row>
    <row r="296" spans="1:160" s="113" customFormat="1" ht="51" customHeight="1" x14ac:dyDescent="0.15">
      <c r="A296" s="111"/>
      <c r="B296" s="450" t="s">
        <v>509</v>
      </c>
      <c r="C296" s="496" t="s">
        <v>510</v>
      </c>
      <c r="D296" s="459" t="s">
        <v>728</v>
      </c>
      <c r="E296" s="451">
        <f>VLOOKUP(B296,'Fire EN 54'!$D$5:$J$481,7,0)</f>
        <v>10</v>
      </c>
      <c r="F296" s="464" t="s">
        <v>705</v>
      </c>
      <c r="G296" s="466" t="s">
        <v>3</v>
      </c>
      <c r="H296" s="476" t="s">
        <v>742</v>
      </c>
      <c r="I296" s="476"/>
      <c r="J296" s="455" t="s">
        <v>881</v>
      </c>
      <c r="K296" s="455" t="s">
        <v>614</v>
      </c>
      <c r="L296" s="467" t="s">
        <v>688</v>
      </c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  <c r="EG296" s="112"/>
      <c r="EH296" s="112"/>
      <c r="EI296" s="112"/>
      <c r="EJ296" s="112"/>
      <c r="EK296" s="112"/>
      <c r="EL296" s="112"/>
      <c r="EM296" s="112"/>
      <c r="EN296" s="112"/>
      <c r="EO296" s="112"/>
      <c r="EP296" s="112"/>
      <c r="EQ296" s="112"/>
      <c r="ER296" s="112"/>
      <c r="ES296" s="112"/>
      <c r="ET296" s="112"/>
      <c r="EU296" s="112"/>
      <c r="EV296" s="112"/>
      <c r="EW296" s="112"/>
      <c r="EX296" s="112"/>
      <c r="EY296" s="112"/>
      <c r="EZ296" s="112"/>
      <c r="FA296" s="112"/>
      <c r="FB296" s="112"/>
      <c r="FC296" s="112"/>
      <c r="FD296" s="112"/>
    </row>
    <row r="297" spans="1:160" s="113" customFormat="1" ht="51" customHeight="1" x14ac:dyDescent="0.15">
      <c r="A297" s="111"/>
      <c r="B297" s="450" t="s">
        <v>511</v>
      </c>
      <c r="C297" s="496" t="s">
        <v>512</v>
      </c>
      <c r="D297" s="459" t="s">
        <v>729</v>
      </c>
      <c r="E297" s="451">
        <f>VLOOKUP(B297,'Fire EN 54'!$D$5:$J$481,7,0)</f>
        <v>10</v>
      </c>
      <c r="F297" s="464" t="s">
        <v>705</v>
      </c>
      <c r="G297" s="466" t="s">
        <v>3</v>
      </c>
      <c r="H297" s="476" t="s">
        <v>742</v>
      </c>
      <c r="I297" s="476"/>
      <c r="J297" s="455" t="s">
        <v>881</v>
      </c>
      <c r="K297" s="455" t="s">
        <v>614</v>
      </c>
      <c r="L297" s="467" t="s">
        <v>688</v>
      </c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  <c r="EG297" s="112"/>
      <c r="EH297" s="112"/>
      <c r="EI297" s="112"/>
      <c r="EJ297" s="112"/>
      <c r="EK297" s="112"/>
      <c r="EL297" s="112"/>
      <c r="EM297" s="112"/>
      <c r="EN297" s="112"/>
      <c r="EO297" s="112"/>
      <c r="EP297" s="112"/>
      <c r="EQ297" s="112"/>
      <c r="ER297" s="112"/>
      <c r="ES297" s="112"/>
      <c r="ET297" s="112"/>
      <c r="EU297" s="112"/>
      <c r="EV297" s="112"/>
      <c r="EW297" s="112"/>
      <c r="EX297" s="112"/>
      <c r="EY297" s="112"/>
      <c r="EZ297" s="112"/>
      <c r="FA297" s="112"/>
      <c r="FB297" s="112"/>
      <c r="FC297" s="112"/>
      <c r="FD297" s="112"/>
    </row>
    <row r="298" spans="1:160" s="113" customFormat="1" ht="51" customHeight="1" x14ac:dyDescent="0.15">
      <c r="A298" s="136"/>
      <c r="B298" s="450" t="s">
        <v>513</v>
      </c>
      <c r="C298" s="450" t="s">
        <v>514</v>
      </c>
      <c r="D298" s="459" t="s">
        <v>515</v>
      </c>
      <c r="E298" s="451">
        <f>VLOOKUP(B298,'Fire EN 54'!$D$5:$J$481,7,0)</f>
        <v>331</v>
      </c>
      <c r="F298" s="464" t="s">
        <v>705</v>
      </c>
      <c r="G298" s="466" t="s">
        <v>3</v>
      </c>
      <c r="H298" s="466"/>
      <c r="I298" s="466"/>
      <c r="J298" s="455" t="s">
        <v>881</v>
      </c>
      <c r="K298" s="455" t="s">
        <v>614</v>
      </c>
      <c r="L298" s="467" t="s">
        <v>688</v>
      </c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  <c r="EG298" s="112"/>
      <c r="EH298" s="112"/>
      <c r="EI298" s="112"/>
      <c r="EJ298" s="112"/>
      <c r="EK298" s="112"/>
      <c r="EL298" s="112"/>
      <c r="EM298" s="112"/>
      <c r="EN298" s="112"/>
      <c r="EO298" s="112"/>
      <c r="EP298" s="112"/>
      <c r="EQ298" s="112"/>
      <c r="ER298" s="112"/>
      <c r="ES298" s="112"/>
      <c r="ET298" s="112"/>
      <c r="EU298" s="112"/>
      <c r="EV298" s="112"/>
      <c r="EW298" s="112"/>
      <c r="EX298" s="112"/>
      <c r="EY298" s="112"/>
      <c r="EZ298" s="112"/>
      <c r="FA298" s="112"/>
      <c r="FB298" s="112"/>
      <c r="FC298" s="112"/>
      <c r="FD298" s="112"/>
    </row>
    <row r="299" spans="1:160" s="112" customFormat="1" ht="51" customHeight="1" x14ac:dyDescent="0.15">
      <c r="A299" s="136"/>
      <c r="B299" s="450" t="s">
        <v>516</v>
      </c>
      <c r="C299" s="450" t="s">
        <v>517</v>
      </c>
      <c r="D299" s="459" t="s">
        <v>518</v>
      </c>
      <c r="E299" s="451">
        <f>VLOOKUP(B299,'Fire EN 54'!$D$5:$J$481,7,0)</f>
        <v>207</v>
      </c>
      <c r="F299" s="464" t="s">
        <v>705</v>
      </c>
      <c r="G299" s="466" t="s">
        <v>3</v>
      </c>
      <c r="H299" s="466"/>
      <c r="I299" s="466"/>
      <c r="J299" s="455" t="s">
        <v>881</v>
      </c>
      <c r="K299" s="455" t="s">
        <v>614</v>
      </c>
      <c r="L299" s="467" t="s">
        <v>688</v>
      </c>
    </row>
    <row r="300" spans="1:160" s="112" customFormat="1" ht="51" customHeight="1" x14ac:dyDescent="0.15">
      <c r="A300" s="136"/>
      <c r="B300" s="450" t="s">
        <v>519</v>
      </c>
      <c r="C300" s="450" t="s">
        <v>520</v>
      </c>
      <c r="D300" s="459" t="s">
        <v>521</v>
      </c>
      <c r="E300" s="451">
        <f>VLOOKUP(B300,'Fire EN 54'!$D$5:$J$481,7,0)</f>
        <v>4444</v>
      </c>
      <c r="F300" s="464" t="s">
        <v>705</v>
      </c>
      <c r="G300" s="466" t="s">
        <v>3</v>
      </c>
      <c r="H300" s="466"/>
      <c r="I300" s="466"/>
      <c r="J300" s="455" t="s">
        <v>881</v>
      </c>
      <c r="K300" s="455" t="s">
        <v>614</v>
      </c>
      <c r="L300" s="467" t="s">
        <v>688</v>
      </c>
    </row>
    <row r="301" spans="1:160" s="126" customFormat="1" ht="51" customHeight="1" x14ac:dyDescent="0.2">
      <c r="A301" s="138"/>
      <c r="B301" s="450" t="s">
        <v>522</v>
      </c>
      <c r="C301" s="450" t="s">
        <v>523</v>
      </c>
      <c r="D301" s="468" t="s">
        <v>524</v>
      </c>
      <c r="E301" s="451">
        <f>VLOOKUP(B301,'Fire EN 54'!$D$5:$J$481,7,0)</f>
        <v>3114</v>
      </c>
      <c r="F301" s="464" t="s">
        <v>705</v>
      </c>
      <c r="G301" s="466" t="s">
        <v>236</v>
      </c>
      <c r="H301" s="466"/>
      <c r="I301" s="466"/>
      <c r="J301" s="455" t="s">
        <v>881</v>
      </c>
      <c r="K301" s="455" t="s">
        <v>614</v>
      </c>
      <c r="L301" s="467" t="s">
        <v>688</v>
      </c>
    </row>
    <row r="302" spans="1:160" s="126" customFormat="1" ht="51" customHeight="1" x14ac:dyDescent="0.2">
      <c r="A302" s="138"/>
      <c r="B302" s="450" t="s">
        <v>525</v>
      </c>
      <c r="C302" s="450" t="s">
        <v>526</v>
      </c>
      <c r="D302" s="459" t="s">
        <v>730</v>
      </c>
      <c r="E302" s="451">
        <f>VLOOKUP(B302,'Fire EN 54'!$D$5:$J$481,7,0)</f>
        <v>106</v>
      </c>
      <c r="F302" s="464" t="s">
        <v>705</v>
      </c>
      <c r="G302" s="466" t="s">
        <v>236</v>
      </c>
      <c r="H302" s="476" t="s">
        <v>743</v>
      </c>
      <c r="I302" s="476"/>
      <c r="J302" s="455" t="s">
        <v>881</v>
      </c>
      <c r="K302" s="455" t="s">
        <v>614</v>
      </c>
      <c r="L302" s="467" t="s">
        <v>688</v>
      </c>
    </row>
    <row r="303" spans="1:160" s="126" customFormat="1" ht="33.75" customHeight="1" x14ac:dyDescent="0.2">
      <c r="A303" s="138"/>
      <c r="B303" s="450" t="s">
        <v>527</v>
      </c>
      <c r="C303" s="450" t="s">
        <v>528</v>
      </c>
      <c r="D303" s="468" t="s">
        <v>529</v>
      </c>
      <c r="E303" s="451">
        <f>VLOOKUP(B303,'Fire EN 54'!$D$5:$J$481,7,0)</f>
        <v>39</v>
      </c>
      <c r="F303" s="464" t="s">
        <v>705</v>
      </c>
      <c r="G303" s="466" t="s">
        <v>236</v>
      </c>
      <c r="H303" s="466"/>
      <c r="I303" s="466"/>
      <c r="J303" s="455" t="s">
        <v>881</v>
      </c>
      <c r="K303" s="455" t="s">
        <v>614</v>
      </c>
      <c r="L303" s="467" t="s">
        <v>688</v>
      </c>
    </row>
    <row r="304" spans="1:160" s="126" customFormat="1" ht="51" customHeight="1" x14ac:dyDescent="0.2">
      <c r="A304" s="138"/>
      <c r="B304" s="450" t="s">
        <v>530</v>
      </c>
      <c r="C304" s="450" t="s">
        <v>531</v>
      </c>
      <c r="D304" s="459" t="s">
        <v>532</v>
      </c>
      <c r="E304" s="451">
        <f>VLOOKUP(B304,'Fire EN 54'!$D$5:$J$481,7,0)</f>
        <v>273</v>
      </c>
      <c r="F304" s="464" t="s">
        <v>705</v>
      </c>
      <c r="G304" s="466" t="s">
        <v>236</v>
      </c>
      <c r="H304" s="466"/>
      <c r="I304" s="466"/>
      <c r="J304" s="455" t="s">
        <v>881</v>
      </c>
      <c r="K304" s="455" t="s">
        <v>614</v>
      </c>
      <c r="L304" s="467" t="s">
        <v>688</v>
      </c>
    </row>
    <row r="305" spans="1:12" s="126" customFormat="1" ht="51" customHeight="1" x14ac:dyDescent="0.2">
      <c r="A305" s="138"/>
      <c r="B305" s="450" t="s">
        <v>533</v>
      </c>
      <c r="C305" s="450" t="s">
        <v>534</v>
      </c>
      <c r="D305" s="468" t="s">
        <v>535</v>
      </c>
      <c r="E305" s="451">
        <f>VLOOKUP(B305,'Fire EN 54'!$D$5:$J$481,7,0)</f>
        <v>45</v>
      </c>
      <c r="F305" s="464" t="s">
        <v>705</v>
      </c>
      <c r="G305" s="466" t="s">
        <v>236</v>
      </c>
      <c r="H305" s="466"/>
      <c r="I305" s="466"/>
      <c r="J305" s="455" t="s">
        <v>881</v>
      </c>
      <c r="K305" s="455" t="s">
        <v>614</v>
      </c>
      <c r="L305" s="467" t="s">
        <v>688</v>
      </c>
    </row>
    <row r="306" spans="1:12" s="126" customFormat="1" ht="51" customHeight="1" x14ac:dyDescent="0.2">
      <c r="A306" s="138"/>
      <c r="B306" s="450" t="s">
        <v>536</v>
      </c>
      <c r="C306" s="450" t="s">
        <v>537</v>
      </c>
      <c r="D306" s="468" t="s">
        <v>538</v>
      </c>
      <c r="E306" s="451">
        <f>VLOOKUP(B306,'Fire EN 54'!$D$5:$J$481,7,0)</f>
        <v>39</v>
      </c>
      <c r="F306" s="464" t="s">
        <v>705</v>
      </c>
      <c r="G306" s="466" t="s">
        <v>236</v>
      </c>
      <c r="H306" s="466"/>
      <c r="I306" s="466"/>
      <c r="J306" s="455" t="s">
        <v>881</v>
      </c>
      <c r="K306" s="455" t="s">
        <v>614</v>
      </c>
      <c r="L306" s="467" t="s">
        <v>688</v>
      </c>
    </row>
    <row r="307" spans="1:12" s="126" customFormat="1" ht="51" customHeight="1" x14ac:dyDescent="0.2">
      <c r="A307" s="138"/>
      <c r="B307" s="450" t="s">
        <v>539</v>
      </c>
      <c r="C307" s="450" t="s">
        <v>540</v>
      </c>
      <c r="D307" s="459" t="s">
        <v>541</v>
      </c>
      <c r="E307" s="451">
        <f>VLOOKUP(B307,'Fire EN 54'!$D$5:$J$481,7,0)</f>
        <v>2408</v>
      </c>
      <c r="F307" s="464" t="s">
        <v>705</v>
      </c>
      <c r="G307" s="466" t="s">
        <v>236</v>
      </c>
      <c r="H307" s="466"/>
      <c r="I307" s="466"/>
      <c r="J307" s="455" t="s">
        <v>881</v>
      </c>
      <c r="K307" s="455" t="s">
        <v>614</v>
      </c>
      <c r="L307" s="467" t="s">
        <v>688</v>
      </c>
    </row>
    <row r="308" spans="1:12" s="126" customFormat="1" ht="51" customHeight="1" x14ac:dyDescent="0.2">
      <c r="A308" s="138"/>
      <c r="B308" s="450" t="s">
        <v>542</v>
      </c>
      <c r="C308" s="450" t="s">
        <v>543</v>
      </c>
      <c r="D308" s="459" t="s">
        <v>544</v>
      </c>
      <c r="E308" s="451">
        <f>VLOOKUP(B308,'Fire EN 54'!$D$5:$J$481,7,0)</f>
        <v>1124</v>
      </c>
      <c r="F308" s="464" t="s">
        <v>705</v>
      </c>
      <c r="G308" s="466" t="s">
        <v>236</v>
      </c>
      <c r="H308" s="466"/>
      <c r="I308" s="466"/>
      <c r="J308" s="455" t="s">
        <v>881</v>
      </c>
      <c r="K308" s="455" t="s">
        <v>614</v>
      </c>
      <c r="L308" s="467" t="s">
        <v>688</v>
      </c>
    </row>
    <row r="309" spans="1:12" s="126" customFormat="1" ht="51" customHeight="1" x14ac:dyDescent="0.2">
      <c r="A309" s="138"/>
      <c r="B309" s="450" t="s">
        <v>545</v>
      </c>
      <c r="C309" s="450" t="s">
        <v>546</v>
      </c>
      <c r="D309" s="468" t="s">
        <v>547</v>
      </c>
      <c r="E309" s="451">
        <f>VLOOKUP(B309,'Fire EN 54'!$D$5:$J$481,7,0)</f>
        <v>2890</v>
      </c>
      <c r="F309" s="464" t="s">
        <v>705</v>
      </c>
      <c r="G309" s="466" t="s">
        <v>236</v>
      </c>
      <c r="H309" s="466"/>
      <c r="I309" s="466"/>
      <c r="J309" s="455" t="s">
        <v>881</v>
      </c>
      <c r="K309" s="455" t="s">
        <v>614</v>
      </c>
      <c r="L309" s="467" t="s">
        <v>688</v>
      </c>
    </row>
    <row r="310" spans="1:12" s="126" customFormat="1" ht="51" customHeight="1" x14ac:dyDescent="0.2">
      <c r="A310" s="138"/>
      <c r="B310" s="450" t="s">
        <v>548</v>
      </c>
      <c r="C310" s="450" t="s">
        <v>549</v>
      </c>
      <c r="D310" s="468" t="s">
        <v>550</v>
      </c>
      <c r="E310" s="451">
        <f>VLOOKUP(B310,'Fire EN 54'!$D$5:$J$481,7,0)</f>
        <v>11559</v>
      </c>
      <c r="F310" s="464" t="s">
        <v>705</v>
      </c>
      <c r="G310" s="466" t="s">
        <v>236</v>
      </c>
      <c r="H310" s="466"/>
      <c r="I310" s="466"/>
      <c r="J310" s="455" t="s">
        <v>881</v>
      </c>
      <c r="K310" s="455" t="s">
        <v>614</v>
      </c>
      <c r="L310" s="467" t="s">
        <v>688</v>
      </c>
    </row>
    <row r="311" spans="1:12" s="126" customFormat="1" ht="51" customHeight="1" x14ac:dyDescent="0.2">
      <c r="A311" s="138"/>
      <c r="B311" s="450" t="s">
        <v>551</v>
      </c>
      <c r="C311" s="450" t="s">
        <v>552</v>
      </c>
      <c r="D311" s="468" t="s">
        <v>553</v>
      </c>
      <c r="E311" s="451">
        <f>VLOOKUP(B311,'Fire EN 54'!$D$5:$J$481,7,0)</f>
        <v>231</v>
      </c>
      <c r="F311" s="464" t="s">
        <v>705</v>
      </c>
      <c r="G311" s="466" t="s">
        <v>236</v>
      </c>
      <c r="H311" s="466"/>
      <c r="I311" s="466"/>
      <c r="J311" s="455" t="s">
        <v>881</v>
      </c>
      <c r="K311" s="455" t="s">
        <v>614</v>
      </c>
      <c r="L311" s="467" t="s">
        <v>688</v>
      </c>
    </row>
    <row r="312" spans="1:12" s="126" customFormat="1" ht="51" customHeight="1" x14ac:dyDescent="0.2">
      <c r="A312" s="138"/>
      <c r="B312" s="450" t="s">
        <v>554</v>
      </c>
      <c r="C312" s="450" t="s">
        <v>555</v>
      </c>
      <c r="D312" s="468" t="s">
        <v>556</v>
      </c>
      <c r="E312" s="451">
        <f>VLOOKUP(B312,'Fire EN 54'!$D$5:$J$481,7,0)</f>
        <v>1156</v>
      </c>
      <c r="F312" s="464" t="s">
        <v>705</v>
      </c>
      <c r="G312" s="466" t="s">
        <v>236</v>
      </c>
      <c r="H312" s="466"/>
      <c r="I312" s="466"/>
      <c r="J312" s="455" t="s">
        <v>881</v>
      </c>
      <c r="K312" s="455" t="s">
        <v>614</v>
      </c>
      <c r="L312" s="467" t="s">
        <v>688</v>
      </c>
    </row>
    <row r="313" spans="1:12" s="65" customFormat="1" ht="18.75" customHeight="1" x14ac:dyDescent="0.2">
      <c r="A313" s="565" t="s">
        <v>557</v>
      </c>
      <c r="B313" s="566"/>
      <c r="C313" s="566"/>
      <c r="D313" s="566"/>
      <c r="E313" s="566"/>
      <c r="F313" s="566"/>
      <c r="G313" s="566"/>
      <c r="H313" s="566"/>
      <c r="I313" s="566"/>
      <c r="J313" s="566"/>
      <c r="K313" s="566"/>
      <c r="L313" s="567"/>
    </row>
    <row r="314" spans="1:12" s="126" customFormat="1" ht="51" customHeight="1" x14ac:dyDescent="0.2">
      <c r="A314" s="572"/>
      <c r="B314" s="450" t="s">
        <v>558</v>
      </c>
      <c r="C314" s="465" t="s">
        <v>559</v>
      </c>
      <c r="D314" s="465" t="s">
        <v>560</v>
      </c>
      <c r="E314" s="451">
        <f>VLOOKUP(B314,'Fire EN 54'!$D$5:$J$481,7,0)</f>
        <v>1833</v>
      </c>
      <c r="F314" s="515" t="s">
        <v>705</v>
      </c>
      <c r="G314" s="466" t="s">
        <v>3</v>
      </c>
      <c r="H314" s="466"/>
      <c r="I314" s="530" t="s">
        <v>802</v>
      </c>
      <c r="J314" s="530" t="s">
        <v>851</v>
      </c>
      <c r="K314" s="536">
        <f>'Dodatkowa gwarancja'!$E$12</f>
        <v>69</v>
      </c>
      <c r="L314" s="467" t="s">
        <v>645</v>
      </c>
    </row>
    <row r="315" spans="1:12" s="126" customFormat="1" ht="51" customHeight="1" x14ac:dyDescent="0.2">
      <c r="A315" s="573"/>
      <c r="B315" s="450" t="s">
        <v>561</v>
      </c>
      <c r="C315" s="465" t="s">
        <v>562</v>
      </c>
      <c r="D315" s="465" t="s">
        <v>563</v>
      </c>
      <c r="E315" s="451">
        <f>VLOOKUP(B315,'Fire EN 54'!$D$5:$J$481,7,0)</f>
        <v>2259</v>
      </c>
      <c r="F315" s="515" t="s">
        <v>705</v>
      </c>
      <c r="G315" s="466" t="s">
        <v>3</v>
      </c>
      <c r="H315" s="466"/>
      <c r="I315" s="530" t="s">
        <v>802</v>
      </c>
      <c r="J315" s="530" t="s">
        <v>851</v>
      </c>
      <c r="K315" s="536">
        <f>'Dodatkowa gwarancja'!$E$12</f>
        <v>69</v>
      </c>
      <c r="L315" s="467" t="s">
        <v>645</v>
      </c>
    </row>
    <row r="316" spans="1:12" s="126" customFormat="1" ht="51" customHeight="1" x14ac:dyDescent="0.2">
      <c r="A316" s="573"/>
      <c r="B316" s="450" t="s">
        <v>564</v>
      </c>
      <c r="C316" s="465" t="s">
        <v>565</v>
      </c>
      <c r="D316" s="465" t="s">
        <v>566</v>
      </c>
      <c r="E316" s="451">
        <f>VLOOKUP(B316,'Fire EN 54'!$D$5:$J$481,7,0)</f>
        <v>2827</v>
      </c>
      <c r="F316" s="515" t="s">
        <v>705</v>
      </c>
      <c r="G316" s="466" t="s">
        <v>3</v>
      </c>
      <c r="H316" s="466"/>
      <c r="I316" s="530" t="s">
        <v>802</v>
      </c>
      <c r="J316" s="530" t="s">
        <v>851</v>
      </c>
      <c r="K316" s="536">
        <f>'Dodatkowa gwarancja'!$E$12</f>
        <v>69</v>
      </c>
      <c r="L316" s="467" t="s">
        <v>645</v>
      </c>
    </row>
    <row r="317" spans="1:12" s="126" customFormat="1" ht="51" customHeight="1" x14ac:dyDescent="0.15">
      <c r="A317" s="97"/>
      <c r="B317" s="450" t="s">
        <v>567</v>
      </c>
      <c r="C317" s="465" t="s">
        <v>568</v>
      </c>
      <c r="D317" s="465" t="s">
        <v>569</v>
      </c>
      <c r="E317" s="451">
        <f>VLOOKUP(B317,'Fire EN 54'!$D$5:$J$481,7,0)</f>
        <v>213</v>
      </c>
      <c r="F317" s="515" t="s">
        <v>705</v>
      </c>
      <c r="G317" s="466" t="s">
        <v>3</v>
      </c>
      <c r="H317" s="466"/>
      <c r="I317" s="530" t="s">
        <v>802</v>
      </c>
      <c r="J317" s="455" t="s">
        <v>881</v>
      </c>
      <c r="K317" s="455" t="s">
        <v>614</v>
      </c>
      <c r="L317" s="467" t="s">
        <v>645</v>
      </c>
    </row>
    <row r="318" spans="1:12" s="126" customFormat="1" ht="51" customHeight="1" x14ac:dyDescent="0.15">
      <c r="A318" s="97"/>
      <c r="B318" s="450" t="s">
        <v>570</v>
      </c>
      <c r="C318" s="465" t="s">
        <v>571</v>
      </c>
      <c r="D318" s="465" t="s">
        <v>572</v>
      </c>
      <c r="E318" s="451">
        <f>VLOOKUP(B318,'Fire EN 54'!$D$5:$J$481,7,0)</f>
        <v>398</v>
      </c>
      <c r="F318" s="515" t="s">
        <v>705</v>
      </c>
      <c r="G318" s="466" t="s">
        <v>3</v>
      </c>
      <c r="H318" s="466"/>
      <c r="I318" s="530" t="s">
        <v>802</v>
      </c>
      <c r="J318" s="455" t="s">
        <v>881</v>
      </c>
      <c r="K318" s="455" t="s">
        <v>614</v>
      </c>
      <c r="L318" s="467" t="s">
        <v>645</v>
      </c>
    </row>
    <row r="319" spans="1:12" s="126" customFormat="1" ht="51" customHeight="1" x14ac:dyDescent="0.15">
      <c r="A319" s="97"/>
      <c r="B319" s="450" t="s">
        <v>573</v>
      </c>
      <c r="C319" s="465" t="s">
        <v>574</v>
      </c>
      <c r="D319" s="465" t="s">
        <v>575</v>
      </c>
      <c r="E319" s="451">
        <f>VLOOKUP(B319,'Fire EN 54'!$D$5:$J$481,7,0)</f>
        <v>142</v>
      </c>
      <c r="F319" s="515" t="s">
        <v>705</v>
      </c>
      <c r="G319" s="466" t="s">
        <v>3</v>
      </c>
      <c r="H319" s="466"/>
      <c r="I319" s="530" t="s">
        <v>802</v>
      </c>
      <c r="J319" s="455" t="s">
        <v>881</v>
      </c>
      <c r="K319" s="455" t="s">
        <v>614</v>
      </c>
      <c r="L319" s="467" t="s">
        <v>645</v>
      </c>
    </row>
    <row r="320" spans="1:12" s="65" customFormat="1" ht="13.5" customHeight="1" x14ac:dyDescent="0.2">
      <c r="A320" s="565" t="s">
        <v>576</v>
      </c>
      <c r="B320" s="566"/>
      <c r="C320" s="566"/>
      <c r="D320" s="566"/>
      <c r="E320" s="566"/>
      <c r="F320" s="566"/>
      <c r="G320" s="566"/>
      <c r="H320" s="566"/>
      <c r="I320" s="566"/>
      <c r="J320" s="566"/>
      <c r="K320" s="566"/>
      <c r="L320" s="567"/>
    </row>
    <row r="321" spans="1:12" s="65" customFormat="1" ht="12.75" customHeight="1" x14ac:dyDescent="0.2">
      <c r="A321" s="101" t="s">
        <v>577</v>
      </c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</row>
    <row r="322" spans="1:12" s="126" customFormat="1" ht="51" customHeight="1" x14ac:dyDescent="0.15">
      <c r="A322" s="97"/>
      <c r="B322" s="537" t="s">
        <v>1055</v>
      </c>
      <c r="C322" s="465" t="s">
        <v>578</v>
      </c>
      <c r="D322" s="465" t="s">
        <v>579</v>
      </c>
      <c r="E322" s="451">
        <f>VLOOKUP(B322,'Fire EN 54'!$D$5:$J$481,7,0)</f>
        <v>189</v>
      </c>
      <c r="F322" s="464" t="s">
        <v>705</v>
      </c>
      <c r="G322" s="466" t="s">
        <v>3</v>
      </c>
      <c r="H322" s="466"/>
      <c r="I322" s="466"/>
      <c r="J322" s="530" t="s">
        <v>852</v>
      </c>
      <c r="K322" s="536">
        <f>'Dodatkowa gwarancja'!$E$13</f>
        <v>17</v>
      </c>
      <c r="L322" s="467" t="s">
        <v>645</v>
      </c>
    </row>
    <row r="323" spans="1:12" s="126" customFormat="1" ht="51" customHeight="1" x14ac:dyDescent="0.15">
      <c r="A323" s="97"/>
      <c r="B323" s="537" t="s">
        <v>1056</v>
      </c>
      <c r="C323" s="465" t="s">
        <v>580</v>
      </c>
      <c r="D323" s="465" t="s">
        <v>581</v>
      </c>
      <c r="E323" s="451">
        <f>VLOOKUP(B323,'Fire EN 54'!$D$5:$J$481,7,0)</f>
        <v>831</v>
      </c>
      <c r="F323" s="464" t="s">
        <v>705</v>
      </c>
      <c r="G323" s="466" t="s">
        <v>3</v>
      </c>
      <c r="H323" s="466"/>
      <c r="I323" s="466"/>
      <c r="J323" s="530" t="s">
        <v>852</v>
      </c>
      <c r="K323" s="536">
        <f>'Dodatkowa gwarancja'!$E$13</f>
        <v>17</v>
      </c>
      <c r="L323" s="467" t="s">
        <v>645</v>
      </c>
    </row>
    <row r="324" spans="1:12" s="126" customFormat="1" ht="51" customHeight="1" x14ac:dyDescent="0.15">
      <c r="A324" s="97"/>
      <c r="B324" s="537" t="s">
        <v>1057</v>
      </c>
      <c r="C324" s="465" t="s">
        <v>582</v>
      </c>
      <c r="D324" s="465" t="s">
        <v>583</v>
      </c>
      <c r="E324" s="451">
        <f>VLOOKUP(B324,'Fire EN 54'!$D$5:$J$481,7,0)</f>
        <v>325</v>
      </c>
      <c r="F324" s="464" t="s">
        <v>705</v>
      </c>
      <c r="G324" s="466" t="s">
        <v>3</v>
      </c>
      <c r="H324" s="466"/>
      <c r="I324" s="466"/>
      <c r="J324" s="530" t="s">
        <v>852</v>
      </c>
      <c r="K324" s="536">
        <f>'Dodatkowa gwarancja'!$E$13</f>
        <v>17</v>
      </c>
      <c r="L324" s="467" t="s">
        <v>645</v>
      </c>
    </row>
    <row r="325" spans="1:12" s="126" customFormat="1" ht="51" customHeight="1" x14ac:dyDescent="0.15">
      <c r="A325" s="97"/>
      <c r="B325" s="537" t="s">
        <v>1058</v>
      </c>
      <c r="C325" s="465" t="s">
        <v>584</v>
      </c>
      <c r="D325" s="465" t="s">
        <v>149</v>
      </c>
      <c r="E325" s="451">
        <f>VLOOKUP(B325,'Fire EN 54'!$D$5:$J$481,7,0)</f>
        <v>144</v>
      </c>
      <c r="F325" s="464" t="s">
        <v>705</v>
      </c>
      <c r="G325" s="466" t="s">
        <v>3</v>
      </c>
      <c r="H325" s="466"/>
      <c r="I325" s="466"/>
      <c r="J325" s="530" t="s">
        <v>852</v>
      </c>
      <c r="K325" s="536">
        <f>'Dodatkowa gwarancja'!$E$13</f>
        <v>17</v>
      </c>
      <c r="L325" s="467" t="s">
        <v>645</v>
      </c>
    </row>
    <row r="326" spans="1:12" s="126" customFormat="1" ht="51" customHeight="1" x14ac:dyDescent="0.15">
      <c r="A326" s="97"/>
      <c r="B326" s="496" t="s">
        <v>585</v>
      </c>
      <c r="C326" s="496" t="s">
        <v>586</v>
      </c>
      <c r="D326" s="465" t="s">
        <v>579</v>
      </c>
      <c r="E326" s="451">
        <f>VLOOKUP(B326,'Fire EN 54'!$D$5:$J$481,7,0)</f>
        <v>189</v>
      </c>
      <c r="F326" s="464" t="s">
        <v>705</v>
      </c>
      <c r="G326" s="466" t="s">
        <v>3</v>
      </c>
      <c r="H326" s="466"/>
      <c r="I326" s="466"/>
      <c r="J326" s="530" t="s">
        <v>852</v>
      </c>
      <c r="K326" s="536">
        <f>'Dodatkowa gwarancja'!$E$13</f>
        <v>17</v>
      </c>
      <c r="L326" s="467" t="s">
        <v>645</v>
      </c>
    </row>
    <row r="327" spans="1:12" s="126" customFormat="1" ht="51" customHeight="1" x14ac:dyDescent="0.15">
      <c r="A327" s="97"/>
      <c r="B327" s="496" t="s">
        <v>587</v>
      </c>
      <c r="C327" s="496" t="s">
        <v>588</v>
      </c>
      <c r="D327" s="465" t="s">
        <v>581</v>
      </c>
      <c r="E327" s="451">
        <f>VLOOKUP(B327,'Fire EN 54'!$D$5:$J$481,7,0)</f>
        <v>831</v>
      </c>
      <c r="F327" s="464" t="s">
        <v>705</v>
      </c>
      <c r="G327" s="466" t="s">
        <v>3</v>
      </c>
      <c r="H327" s="466"/>
      <c r="I327" s="466"/>
      <c r="J327" s="530" t="s">
        <v>852</v>
      </c>
      <c r="K327" s="536">
        <f>'Dodatkowa gwarancja'!$E$13</f>
        <v>17</v>
      </c>
      <c r="L327" s="467" t="s">
        <v>645</v>
      </c>
    </row>
    <row r="328" spans="1:12" s="126" customFormat="1" ht="51" customHeight="1" x14ac:dyDescent="0.15">
      <c r="A328" s="97"/>
      <c r="B328" s="496" t="s">
        <v>589</v>
      </c>
      <c r="C328" s="496" t="s">
        <v>590</v>
      </c>
      <c r="D328" s="465" t="s">
        <v>583</v>
      </c>
      <c r="E328" s="451">
        <f>VLOOKUP(B328,'Fire EN 54'!$D$5:$J$481,7,0)</f>
        <v>325</v>
      </c>
      <c r="F328" s="464" t="s">
        <v>705</v>
      </c>
      <c r="G328" s="466" t="s">
        <v>3</v>
      </c>
      <c r="H328" s="466"/>
      <c r="I328" s="466"/>
      <c r="J328" s="530" t="s">
        <v>852</v>
      </c>
      <c r="K328" s="536">
        <f>'Dodatkowa gwarancja'!$E$13</f>
        <v>17</v>
      </c>
      <c r="L328" s="467" t="s">
        <v>645</v>
      </c>
    </row>
    <row r="329" spans="1:12" s="126" customFormat="1" ht="51" customHeight="1" x14ac:dyDescent="0.15">
      <c r="A329" s="97"/>
      <c r="B329" s="496" t="s">
        <v>591</v>
      </c>
      <c r="C329" s="496" t="s">
        <v>592</v>
      </c>
      <c r="D329" s="465" t="s">
        <v>149</v>
      </c>
      <c r="E329" s="451">
        <f>VLOOKUP(B329,'Fire EN 54'!$D$5:$J$481,7,0)</f>
        <v>144</v>
      </c>
      <c r="F329" s="464" t="s">
        <v>705</v>
      </c>
      <c r="G329" s="466" t="s">
        <v>3</v>
      </c>
      <c r="H329" s="466"/>
      <c r="I329" s="466"/>
      <c r="J329" s="530" t="s">
        <v>852</v>
      </c>
      <c r="K329" s="536">
        <f>'Dodatkowa gwarancja'!$E$13</f>
        <v>17</v>
      </c>
      <c r="L329" s="467" t="s">
        <v>645</v>
      </c>
    </row>
    <row r="330" spans="1:12" s="65" customFormat="1" ht="19.5" customHeight="1" x14ac:dyDescent="0.2">
      <c r="A330" s="565" t="s">
        <v>593</v>
      </c>
      <c r="B330" s="566"/>
      <c r="C330" s="566"/>
      <c r="D330" s="566"/>
      <c r="E330" s="566"/>
      <c r="F330" s="566"/>
      <c r="G330" s="566"/>
      <c r="H330" s="566"/>
      <c r="I330" s="566"/>
      <c r="J330" s="566"/>
      <c r="K330" s="566"/>
      <c r="L330" s="567"/>
    </row>
    <row r="331" spans="1:12" s="65" customFormat="1" ht="16.5" customHeight="1" x14ac:dyDescent="0.2">
      <c r="A331" s="101" t="s">
        <v>672</v>
      </c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</row>
    <row r="332" spans="1:12" s="126" customFormat="1" ht="51" customHeight="1" x14ac:dyDescent="0.15">
      <c r="A332" s="121"/>
      <c r="B332" s="538" t="s">
        <v>594</v>
      </c>
      <c r="C332" s="465" t="s">
        <v>595</v>
      </c>
      <c r="D332" s="465" t="s">
        <v>810</v>
      </c>
      <c r="E332" s="451">
        <f>VLOOKUP(B332,'Fire EN 54'!$D$5:$J$481,7,0)</f>
        <v>174</v>
      </c>
      <c r="F332" s="515" t="s">
        <v>705</v>
      </c>
      <c r="G332" s="466" t="s">
        <v>3</v>
      </c>
      <c r="H332" s="466"/>
      <c r="I332" s="530" t="s">
        <v>802</v>
      </c>
      <c r="J332" s="530" t="s">
        <v>847</v>
      </c>
      <c r="K332" s="536">
        <f>'Dodatkowa gwarancja'!$E$8</f>
        <v>17</v>
      </c>
      <c r="L332" s="532" t="s">
        <v>645</v>
      </c>
    </row>
    <row r="333" spans="1:12" s="126" customFormat="1" ht="51" customHeight="1" x14ac:dyDescent="0.15">
      <c r="A333" s="127"/>
      <c r="B333" s="538" t="s">
        <v>596</v>
      </c>
      <c r="C333" s="465" t="s">
        <v>597</v>
      </c>
      <c r="D333" s="465" t="s">
        <v>811</v>
      </c>
      <c r="E333" s="451">
        <f>VLOOKUP(B333,'Fire EN 54'!$D$5:$J$481,7,0)</f>
        <v>174</v>
      </c>
      <c r="F333" s="515" t="s">
        <v>705</v>
      </c>
      <c r="G333" s="466" t="s">
        <v>3</v>
      </c>
      <c r="H333" s="466"/>
      <c r="I333" s="530" t="s">
        <v>802</v>
      </c>
      <c r="J333" s="530" t="s">
        <v>847</v>
      </c>
      <c r="K333" s="536">
        <f>'Dodatkowa gwarancja'!$E$8</f>
        <v>17</v>
      </c>
      <c r="L333" s="532" t="s">
        <v>645</v>
      </c>
    </row>
    <row r="334" spans="1:12" ht="13.5" thickBot="1" x14ac:dyDescent="0.2">
      <c r="A334" s="562" t="s">
        <v>598</v>
      </c>
      <c r="B334" s="563"/>
      <c r="C334" s="563"/>
      <c r="D334" s="563"/>
      <c r="E334" s="563"/>
      <c r="F334" s="563"/>
      <c r="G334" s="563"/>
      <c r="H334" s="563"/>
      <c r="I334" s="563"/>
      <c r="J334" s="563"/>
      <c r="K334" s="563"/>
      <c r="L334" s="564"/>
    </row>
    <row r="335" spans="1:12" x14ac:dyDescent="0.15">
      <c r="A335" s="105"/>
      <c r="B335" s="102"/>
      <c r="C335" s="106"/>
      <c r="D335" s="103"/>
      <c r="E335" s="1"/>
      <c r="F335" s="1"/>
      <c r="G335" s="81"/>
      <c r="H335" s="81"/>
      <c r="I335" s="81"/>
      <c r="J335" s="81"/>
      <c r="K335" s="81"/>
      <c r="L335" s="104"/>
    </row>
    <row r="336" spans="1:12" x14ac:dyDescent="0.15">
      <c r="A336" s="66" t="s">
        <v>599</v>
      </c>
      <c r="B336" s="87"/>
      <c r="C336" s="2"/>
      <c r="G336" s="82"/>
      <c r="H336" s="82"/>
      <c r="I336" s="82"/>
      <c r="J336" s="82"/>
      <c r="K336" s="82"/>
      <c r="L336" s="5"/>
    </row>
    <row r="337" spans="1:12" x14ac:dyDescent="0.15">
      <c r="A337" s="91" t="s">
        <v>600</v>
      </c>
      <c r="B337" s="92"/>
      <c r="C337" s="6"/>
      <c r="G337" s="82"/>
      <c r="H337" s="82"/>
      <c r="I337" s="82"/>
      <c r="J337" s="82"/>
      <c r="K337" s="82"/>
      <c r="L337" s="5"/>
    </row>
    <row r="338" spans="1:12" x14ac:dyDescent="0.15">
      <c r="A338" s="93" t="s">
        <v>601</v>
      </c>
      <c r="B338" s="94"/>
      <c r="C338" s="6"/>
    </row>
    <row r="339" spans="1:12" x14ac:dyDescent="0.15">
      <c r="A339" s="95" t="s">
        <v>602</v>
      </c>
      <c r="B339" s="96"/>
      <c r="C339" s="88"/>
    </row>
    <row r="340" spans="1:12" x14ac:dyDescent="0.15">
      <c r="A340" s="67" t="s">
        <v>603</v>
      </c>
      <c r="B340" s="8"/>
      <c r="C340" s="89"/>
      <c r="D340" s="9"/>
      <c r="E340" s="10"/>
      <c r="F340" s="10"/>
      <c r="G340" s="84"/>
      <c r="H340" s="84"/>
      <c r="I340" s="84"/>
      <c r="J340" s="84"/>
      <c r="K340" s="84"/>
      <c r="L340" s="11"/>
    </row>
    <row r="341" spans="1:12" x14ac:dyDescent="0.15">
      <c r="A341" s="50" t="s">
        <v>604</v>
      </c>
      <c r="B341" s="87"/>
      <c r="C341" s="2"/>
      <c r="G341" s="82"/>
      <c r="H341" s="82"/>
      <c r="I341" s="82"/>
      <c r="J341" s="82"/>
      <c r="K341" s="82"/>
      <c r="L341" s="5"/>
    </row>
    <row r="342" spans="1:12" x14ac:dyDescent="0.15">
      <c r="B342" s="87"/>
      <c r="C342" s="2"/>
      <c r="G342" s="82"/>
      <c r="H342" s="82"/>
      <c r="I342" s="82"/>
      <c r="J342" s="82"/>
      <c r="K342" s="82"/>
      <c r="L342" s="5"/>
    </row>
    <row r="343" spans="1:12" x14ac:dyDescent="0.15">
      <c r="B343" s="87"/>
      <c r="C343" s="2"/>
      <c r="G343" s="82"/>
      <c r="H343" s="82"/>
      <c r="I343" s="82"/>
      <c r="J343" s="82"/>
      <c r="K343" s="82"/>
      <c r="L343" s="5"/>
    </row>
    <row r="344" spans="1:12" x14ac:dyDescent="0.15">
      <c r="B344" s="87"/>
      <c r="C344" s="2"/>
      <c r="G344" s="82"/>
      <c r="H344" s="82"/>
      <c r="I344" s="82"/>
      <c r="J344" s="82"/>
      <c r="K344" s="82"/>
      <c r="L344" s="5"/>
    </row>
    <row r="345" spans="1:12" x14ac:dyDescent="0.15">
      <c r="B345" s="87"/>
      <c r="C345" s="2"/>
      <c r="G345" s="82"/>
      <c r="H345" s="82"/>
      <c r="I345" s="82"/>
      <c r="J345" s="82"/>
      <c r="K345" s="82"/>
      <c r="L345" s="5"/>
    </row>
  </sheetData>
  <sheetProtection algorithmName="SHA-512" hashValue="YoFl44LNY5rPM4y4kz0zEfLxkeLmOJ/T58tKcKJQV2l+pmuWyWw6ewMOP7v/sJ46WcTAKridzWpRqr9tYG5fXg==" saltValue="JaK0MEt6q1yX55ZwY9s/ZA==" spinCount="100000" sheet="1" objects="1" scenarios="1"/>
  <mergeCells count="19">
    <mergeCell ref="A160:L160"/>
    <mergeCell ref="A175:L175"/>
    <mergeCell ref="A196:L196"/>
    <mergeCell ref="A2:L3"/>
    <mergeCell ref="A334:L334"/>
    <mergeCell ref="A71:L71"/>
    <mergeCell ref="A94:L94"/>
    <mergeCell ref="A69:L69"/>
    <mergeCell ref="A10:L10"/>
    <mergeCell ref="A222:L222"/>
    <mergeCell ref="A230:L230"/>
    <mergeCell ref="A244:L244"/>
    <mergeCell ref="A249:L249"/>
    <mergeCell ref="A313:L313"/>
    <mergeCell ref="A320:L320"/>
    <mergeCell ref="A330:L330"/>
    <mergeCell ref="A120:L120"/>
    <mergeCell ref="A314:A316"/>
    <mergeCell ref="A5:L5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zoomScale="130" zoomScaleNormal="130" workbookViewId="0">
      <selection activeCell="E17" sqref="E17"/>
    </sheetView>
  </sheetViews>
  <sheetFormatPr defaultRowHeight="12.75" x14ac:dyDescent="0.2"/>
  <cols>
    <col min="1" max="1" width="15" customWidth="1"/>
    <col min="2" max="2" width="16.28515625" customWidth="1"/>
    <col min="3" max="3" width="52.28515625" customWidth="1"/>
    <col min="4" max="5" width="19.7109375" hidden="1" customWidth="1"/>
    <col min="6" max="6" width="19.7109375" customWidth="1"/>
    <col min="7" max="7" width="13.5703125" customWidth="1"/>
    <col min="8" max="8" width="45.28515625" customWidth="1"/>
    <col min="12" max="12" width="15" customWidth="1"/>
    <col min="16" max="16" width="11.28515625" bestFit="1" customWidth="1"/>
    <col min="17" max="17" width="13.7109375" customWidth="1"/>
    <col min="19" max="19" width="12.140625" customWidth="1"/>
  </cols>
  <sheetData>
    <row r="1" spans="1:17" ht="9" customHeight="1" x14ac:dyDescent="0.2">
      <c r="A1" s="90"/>
      <c r="B1" s="12"/>
      <c r="C1" s="3"/>
      <c r="D1" s="4"/>
      <c r="E1" s="4"/>
      <c r="F1" s="4"/>
      <c r="G1" s="4"/>
    </row>
    <row r="2" spans="1:17" ht="12.75" customHeight="1" x14ac:dyDescent="0.2">
      <c r="A2" s="574" t="s">
        <v>980</v>
      </c>
      <c r="B2" s="574"/>
      <c r="C2" s="574"/>
      <c r="D2" s="574"/>
      <c r="E2" s="574"/>
      <c r="F2" s="574"/>
      <c r="G2" s="574"/>
      <c r="H2" s="574"/>
    </row>
    <row r="3" spans="1:17" ht="41.25" customHeight="1" x14ac:dyDescent="0.2">
      <c r="A3" s="575"/>
      <c r="B3" s="575"/>
      <c r="C3" s="575"/>
      <c r="D3" s="575"/>
      <c r="E3" s="575"/>
      <c r="F3" s="575"/>
      <c r="G3" s="575"/>
      <c r="H3" s="575"/>
    </row>
    <row r="4" spans="1:17" ht="25.5" x14ac:dyDescent="0.2">
      <c r="A4" s="98" t="s">
        <v>0</v>
      </c>
      <c r="B4" s="98" t="s">
        <v>1</v>
      </c>
      <c r="C4" s="98" t="s">
        <v>2</v>
      </c>
      <c r="D4" s="99" t="s">
        <v>782</v>
      </c>
      <c r="E4" s="99" t="s">
        <v>2725</v>
      </c>
      <c r="F4" s="99" t="s">
        <v>782</v>
      </c>
      <c r="G4" s="100" t="s">
        <v>783</v>
      </c>
      <c r="H4" s="99" t="s">
        <v>913</v>
      </c>
    </row>
    <row r="5" spans="1:17" x14ac:dyDescent="0.2">
      <c r="A5" s="576"/>
      <c r="B5" s="576"/>
      <c r="C5" s="576"/>
      <c r="D5" s="576"/>
      <c r="E5" s="576"/>
      <c r="F5" s="576"/>
      <c r="G5" s="576"/>
      <c r="H5" s="576"/>
    </row>
    <row r="6" spans="1:17" ht="16.5" customHeight="1" x14ac:dyDescent="0.2">
      <c r="A6" s="550" t="s">
        <v>1073</v>
      </c>
      <c r="B6" s="551" t="s">
        <v>914</v>
      </c>
      <c r="C6" s="551" t="s">
        <v>915</v>
      </c>
      <c r="D6" s="451">
        <v>4191</v>
      </c>
      <c r="E6" s="451">
        <f>D6/4.25</f>
        <v>986.11764705882354</v>
      </c>
      <c r="F6" s="451">
        <f>ROUND(ROUND(E6*4.8,2),0)</f>
        <v>4733</v>
      </c>
      <c r="G6" s="451" t="s">
        <v>705</v>
      </c>
      <c r="H6" s="451"/>
      <c r="O6" s="140"/>
    </row>
    <row r="7" spans="1:17" x14ac:dyDescent="0.2">
      <c r="A7" s="550" t="s">
        <v>1074</v>
      </c>
      <c r="B7" s="551" t="s">
        <v>916</v>
      </c>
      <c r="C7" s="551" t="s">
        <v>917</v>
      </c>
      <c r="D7" s="451">
        <v>5272</v>
      </c>
      <c r="E7" s="451">
        <f t="shared" ref="E7:E41" si="0">D7/4.25</f>
        <v>1240.4705882352941</v>
      </c>
      <c r="F7" s="451">
        <f t="shared" ref="F7:F41" si="1">ROUND(ROUND(E7*4.8,2),0)</f>
        <v>5954</v>
      </c>
      <c r="G7" s="451" t="s">
        <v>705</v>
      </c>
      <c r="H7" s="451"/>
      <c r="O7" s="141"/>
    </row>
    <row r="8" spans="1:17" x14ac:dyDescent="0.2">
      <c r="A8" s="550" t="s">
        <v>1075</v>
      </c>
      <c r="B8" s="551" t="s">
        <v>918</v>
      </c>
      <c r="C8" s="552" t="s">
        <v>919</v>
      </c>
      <c r="D8" s="451">
        <v>1993</v>
      </c>
      <c r="E8" s="451">
        <f t="shared" si="0"/>
        <v>468.94117647058823</v>
      </c>
      <c r="F8" s="451">
        <f t="shared" si="1"/>
        <v>2251</v>
      </c>
      <c r="G8" s="451" t="s">
        <v>705</v>
      </c>
      <c r="H8" s="451"/>
      <c r="O8" s="140"/>
    </row>
    <row r="9" spans="1:17" x14ac:dyDescent="0.2">
      <c r="A9" s="550" t="s">
        <v>1076</v>
      </c>
      <c r="B9" s="551" t="s">
        <v>920</v>
      </c>
      <c r="C9" s="551" t="s">
        <v>921</v>
      </c>
      <c r="D9" s="451">
        <v>893</v>
      </c>
      <c r="E9" s="451">
        <f t="shared" si="0"/>
        <v>210.11764705882354</v>
      </c>
      <c r="F9" s="451">
        <f t="shared" si="1"/>
        <v>1009</v>
      </c>
      <c r="G9" s="451" t="s">
        <v>705</v>
      </c>
      <c r="H9" s="451"/>
      <c r="O9" s="140"/>
    </row>
    <row r="10" spans="1:17" x14ac:dyDescent="0.2">
      <c r="A10" s="550" t="s">
        <v>1077</v>
      </c>
      <c r="B10" s="553" t="s">
        <v>922</v>
      </c>
      <c r="C10" s="551" t="s">
        <v>923</v>
      </c>
      <c r="D10" s="451">
        <v>2328</v>
      </c>
      <c r="E10" s="451">
        <f t="shared" si="0"/>
        <v>547.76470588235293</v>
      </c>
      <c r="F10" s="451">
        <f t="shared" si="1"/>
        <v>2629</v>
      </c>
      <c r="G10" s="451" t="s">
        <v>705</v>
      </c>
      <c r="H10" s="451"/>
      <c r="O10" s="140"/>
    </row>
    <row r="11" spans="1:17" ht="21" x14ac:dyDescent="0.2">
      <c r="A11" s="550" t="s">
        <v>1078</v>
      </c>
      <c r="B11" s="551" t="s">
        <v>924</v>
      </c>
      <c r="C11" s="551" t="s">
        <v>925</v>
      </c>
      <c r="D11" s="451">
        <v>93</v>
      </c>
      <c r="E11" s="451">
        <f t="shared" si="0"/>
        <v>21.882352941176471</v>
      </c>
      <c r="F11" s="451">
        <f t="shared" si="1"/>
        <v>105</v>
      </c>
      <c r="G11" s="451" t="s">
        <v>705</v>
      </c>
      <c r="H11" s="554" t="s">
        <v>742</v>
      </c>
      <c r="O11" s="141"/>
    </row>
    <row r="12" spans="1:17" ht="21" x14ac:dyDescent="0.2">
      <c r="A12" s="550" t="s">
        <v>1079</v>
      </c>
      <c r="B12" s="551" t="s">
        <v>926</v>
      </c>
      <c r="C12" s="551" t="s">
        <v>927</v>
      </c>
      <c r="D12" s="451">
        <v>93</v>
      </c>
      <c r="E12" s="451">
        <f t="shared" si="0"/>
        <v>21.882352941176471</v>
      </c>
      <c r="F12" s="451">
        <f t="shared" si="1"/>
        <v>105</v>
      </c>
      <c r="G12" s="451" t="s">
        <v>705</v>
      </c>
      <c r="H12" s="554" t="s">
        <v>1068</v>
      </c>
      <c r="M12" s="140"/>
    </row>
    <row r="13" spans="1:17" ht="21" x14ac:dyDescent="0.2">
      <c r="A13" s="550" t="s">
        <v>1080</v>
      </c>
      <c r="B13" s="551" t="s">
        <v>928</v>
      </c>
      <c r="C13" s="551" t="s">
        <v>929</v>
      </c>
      <c r="D13" s="451">
        <v>93</v>
      </c>
      <c r="E13" s="451">
        <f t="shared" si="0"/>
        <v>21.882352941176471</v>
      </c>
      <c r="F13" s="451">
        <f t="shared" si="1"/>
        <v>105</v>
      </c>
      <c r="G13" s="451" t="s">
        <v>705</v>
      </c>
      <c r="H13" s="554" t="s">
        <v>1068</v>
      </c>
    </row>
    <row r="14" spans="1:17" ht="21" x14ac:dyDescent="0.2">
      <c r="A14" s="550" t="s">
        <v>1081</v>
      </c>
      <c r="B14" s="551" t="s">
        <v>930</v>
      </c>
      <c r="C14" s="551" t="s">
        <v>931</v>
      </c>
      <c r="D14" s="451">
        <v>93</v>
      </c>
      <c r="E14" s="451">
        <f t="shared" si="0"/>
        <v>21.882352941176471</v>
      </c>
      <c r="F14" s="451">
        <f t="shared" si="1"/>
        <v>105</v>
      </c>
      <c r="G14" s="451" t="s">
        <v>705</v>
      </c>
      <c r="H14" s="554" t="s">
        <v>1068</v>
      </c>
    </row>
    <row r="15" spans="1:17" ht="21" x14ac:dyDescent="0.2">
      <c r="A15" s="550" t="s">
        <v>1082</v>
      </c>
      <c r="B15" s="551" t="s">
        <v>932</v>
      </c>
      <c r="C15" s="551" t="s">
        <v>933</v>
      </c>
      <c r="D15" s="451">
        <v>93</v>
      </c>
      <c r="E15" s="451">
        <f t="shared" si="0"/>
        <v>21.882352941176471</v>
      </c>
      <c r="F15" s="451">
        <f t="shared" si="1"/>
        <v>105</v>
      </c>
      <c r="G15" s="451" t="s">
        <v>705</v>
      </c>
      <c r="H15" s="554" t="s">
        <v>1068</v>
      </c>
      <c r="Q15" s="140"/>
    </row>
    <row r="16" spans="1:17" ht="21" x14ac:dyDescent="0.2">
      <c r="A16" s="550" t="s">
        <v>1083</v>
      </c>
      <c r="B16" s="551" t="s">
        <v>934</v>
      </c>
      <c r="C16" s="551" t="s">
        <v>935</v>
      </c>
      <c r="D16" s="451">
        <v>93</v>
      </c>
      <c r="E16" s="451">
        <f t="shared" si="0"/>
        <v>21.882352941176471</v>
      </c>
      <c r="F16" s="451">
        <f t="shared" si="1"/>
        <v>105</v>
      </c>
      <c r="G16" s="451" t="s">
        <v>705</v>
      </c>
      <c r="H16" s="554" t="s">
        <v>1068</v>
      </c>
    </row>
    <row r="17" spans="1:13" ht="21" x14ac:dyDescent="0.2">
      <c r="A17" s="550" t="s">
        <v>1084</v>
      </c>
      <c r="B17" s="551" t="s">
        <v>936</v>
      </c>
      <c r="C17" s="551" t="s">
        <v>937</v>
      </c>
      <c r="D17" s="451">
        <v>93</v>
      </c>
      <c r="E17" s="451">
        <f t="shared" si="0"/>
        <v>21.882352941176471</v>
      </c>
      <c r="F17" s="451">
        <f t="shared" si="1"/>
        <v>105</v>
      </c>
      <c r="G17" s="451" t="s">
        <v>705</v>
      </c>
      <c r="H17" s="554" t="s">
        <v>1068</v>
      </c>
    </row>
    <row r="18" spans="1:13" ht="21" x14ac:dyDescent="0.2">
      <c r="A18" s="550" t="s">
        <v>1085</v>
      </c>
      <c r="B18" s="551" t="s">
        <v>938</v>
      </c>
      <c r="C18" s="551" t="s">
        <v>939</v>
      </c>
      <c r="D18" s="451">
        <v>93</v>
      </c>
      <c r="E18" s="451">
        <f t="shared" si="0"/>
        <v>21.882352941176471</v>
      </c>
      <c r="F18" s="451">
        <f t="shared" si="1"/>
        <v>105</v>
      </c>
      <c r="G18" s="451" t="s">
        <v>705</v>
      </c>
      <c r="H18" s="554" t="s">
        <v>1068</v>
      </c>
    </row>
    <row r="19" spans="1:13" ht="21" x14ac:dyDescent="0.2">
      <c r="A19" s="550" t="s">
        <v>1086</v>
      </c>
      <c r="B19" s="551" t="s">
        <v>940</v>
      </c>
      <c r="C19" s="551" t="s">
        <v>941</v>
      </c>
      <c r="D19" s="451">
        <v>93</v>
      </c>
      <c r="E19" s="451">
        <f t="shared" si="0"/>
        <v>21.882352941176471</v>
      </c>
      <c r="F19" s="451">
        <f t="shared" si="1"/>
        <v>105</v>
      </c>
      <c r="G19" s="451" t="s">
        <v>705</v>
      </c>
      <c r="H19" s="554" t="s">
        <v>1068</v>
      </c>
    </row>
    <row r="20" spans="1:13" ht="21" x14ac:dyDescent="0.2">
      <c r="A20" s="550" t="s">
        <v>1087</v>
      </c>
      <c r="B20" s="551" t="s">
        <v>942</v>
      </c>
      <c r="C20" s="551" t="s">
        <v>943</v>
      </c>
      <c r="D20" s="451">
        <v>93</v>
      </c>
      <c r="E20" s="451">
        <f t="shared" si="0"/>
        <v>21.882352941176471</v>
      </c>
      <c r="F20" s="451">
        <f t="shared" si="1"/>
        <v>105</v>
      </c>
      <c r="G20" s="451" t="s">
        <v>705</v>
      </c>
      <c r="H20" s="554" t="s">
        <v>1068</v>
      </c>
    </row>
    <row r="21" spans="1:13" ht="21" x14ac:dyDescent="0.2">
      <c r="A21" s="550" t="s">
        <v>1088</v>
      </c>
      <c r="B21" s="551" t="s">
        <v>944</v>
      </c>
      <c r="C21" s="551" t="s">
        <v>945</v>
      </c>
      <c r="D21" s="451">
        <v>93</v>
      </c>
      <c r="E21" s="451">
        <f t="shared" si="0"/>
        <v>21.882352941176471</v>
      </c>
      <c r="F21" s="451">
        <f t="shared" si="1"/>
        <v>105</v>
      </c>
      <c r="G21" s="451" t="s">
        <v>705</v>
      </c>
      <c r="H21" s="554" t="s">
        <v>1068</v>
      </c>
    </row>
    <row r="22" spans="1:13" ht="21" x14ac:dyDescent="0.2">
      <c r="A22" s="550" t="s">
        <v>1089</v>
      </c>
      <c r="B22" s="551" t="s">
        <v>946</v>
      </c>
      <c r="C22" s="551" t="s">
        <v>947</v>
      </c>
      <c r="D22" s="451">
        <v>93</v>
      </c>
      <c r="E22" s="451">
        <f t="shared" si="0"/>
        <v>21.882352941176471</v>
      </c>
      <c r="F22" s="451">
        <f t="shared" si="1"/>
        <v>105</v>
      </c>
      <c r="G22" s="451" t="s">
        <v>705</v>
      </c>
      <c r="H22" s="554" t="s">
        <v>1068</v>
      </c>
    </row>
    <row r="23" spans="1:13" ht="21" x14ac:dyDescent="0.2">
      <c r="A23" s="550" t="s">
        <v>1090</v>
      </c>
      <c r="B23" s="551" t="s">
        <v>948</v>
      </c>
      <c r="C23" s="551" t="s">
        <v>949</v>
      </c>
      <c r="D23" s="451">
        <v>93</v>
      </c>
      <c r="E23" s="451">
        <f t="shared" si="0"/>
        <v>21.882352941176471</v>
      </c>
      <c r="F23" s="451">
        <f t="shared" si="1"/>
        <v>105</v>
      </c>
      <c r="G23" s="451" t="s">
        <v>705</v>
      </c>
      <c r="H23" s="554" t="s">
        <v>1068</v>
      </c>
    </row>
    <row r="24" spans="1:13" ht="21" x14ac:dyDescent="0.2">
      <c r="A24" s="550" t="s">
        <v>1091</v>
      </c>
      <c r="B24" s="551" t="s">
        <v>950</v>
      </c>
      <c r="C24" s="551" t="s">
        <v>951</v>
      </c>
      <c r="D24" s="451">
        <v>93</v>
      </c>
      <c r="E24" s="451">
        <f t="shared" si="0"/>
        <v>21.882352941176471</v>
      </c>
      <c r="F24" s="451">
        <f t="shared" si="1"/>
        <v>105</v>
      </c>
      <c r="G24" s="451" t="s">
        <v>705</v>
      </c>
      <c r="H24" s="554" t="s">
        <v>1068</v>
      </c>
    </row>
    <row r="25" spans="1:13" ht="21" x14ac:dyDescent="0.2">
      <c r="A25" s="550" t="s">
        <v>1092</v>
      </c>
      <c r="B25" s="551" t="s">
        <v>952</v>
      </c>
      <c r="C25" s="551" t="s">
        <v>953</v>
      </c>
      <c r="D25" s="451">
        <v>93</v>
      </c>
      <c r="E25" s="451">
        <f t="shared" si="0"/>
        <v>21.882352941176471</v>
      </c>
      <c r="F25" s="451">
        <f t="shared" si="1"/>
        <v>105</v>
      </c>
      <c r="G25" s="451" t="s">
        <v>705</v>
      </c>
      <c r="H25" s="554" t="s">
        <v>1068</v>
      </c>
      <c r="L25" s="142"/>
      <c r="M25" s="142"/>
    </row>
    <row r="26" spans="1:13" ht="21" x14ac:dyDescent="0.2">
      <c r="A26" s="550" t="s">
        <v>1093</v>
      </c>
      <c r="B26" s="551" t="s">
        <v>954</v>
      </c>
      <c r="C26" s="551" t="s">
        <v>955</v>
      </c>
      <c r="D26" s="451">
        <v>93</v>
      </c>
      <c r="E26" s="451">
        <f t="shared" si="0"/>
        <v>21.882352941176471</v>
      </c>
      <c r="F26" s="451">
        <f t="shared" si="1"/>
        <v>105</v>
      </c>
      <c r="G26" s="451" t="s">
        <v>705</v>
      </c>
      <c r="H26" s="554" t="s">
        <v>1068</v>
      </c>
    </row>
    <row r="27" spans="1:13" ht="21" x14ac:dyDescent="0.2">
      <c r="A27" s="550" t="s">
        <v>1094</v>
      </c>
      <c r="B27" s="551" t="s">
        <v>956</v>
      </c>
      <c r="C27" s="555" t="s">
        <v>957</v>
      </c>
      <c r="D27" s="451">
        <v>93</v>
      </c>
      <c r="E27" s="451">
        <f t="shared" si="0"/>
        <v>21.882352941176471</v>
      </c>
      <c r="F27" s="451">
        <f t="shared" si="1"/>
        <v>105</v>
      </c>
      <c r="G27" s="451" t="s">
        <v>705</v>
      </c>
      <c r="H27" s="554" t="s">
        <v>1068</v>
      </c>
    </row>
    <row r="28" spans="1:13" ht="21" x14ac:dyDescent="0.2">
      <c r="A28" s="550" t="s">
        <v>1095</v>
      </c>
      <c r="B28" s="551" t="s">
        <v>958</v>
      </c>
      <c r="C28" s="556" t="s">
        <v>959</v>
      </c>
      <c r="D28" s="451">
        <v>64</v>
      </c>
      <c r="E28" s="451">
        <f t="shared" si="0"/>
        <v>15.058823529411764</v>
      </c>
      <c r="F28" s="451">
        <f t="shared" si="1"/>
        <v>72</v>
      </c>
      <c r="G28" s="451" t="s">
        <v>705</v>
      </c>
      <c r="H28" s="554" t="s">
        <v>1068</v>
      </c>
    </row>
    <row r="29" spans="1:13" x14ac:dyDescent="0.2">
      <c r="A29" s="550" t="s">
        <v>1096</v>
      </c>
      <c r="B29" s="551" t="s">
        <v>960</v>
      </c>
      <c r="C29" s="556" t="s">
        <v>961</v>
      </c>
      <c r="D29" s="451">
        <v>39</v>
      </c>
      <c r="E29" s="451">
        <f t="shared" si="0"/>
        <v>9.1764705882352935</v>
      </c>
      <c r="F29" s="451">
        <f t="shared" si="1"/>
        <v>44</v>
      </c>
      <c r="G29" s="451" t="s">
        <v>705</v>
      </c>
      <c r="H29" s="451"/>
    </row>
    <row r="30" spans="1:13" x14ac:dyDescent="0.2">
      <c r="A30" s="550" t="s">
        <v>1097</v>
      </c>
      <c r="B30" s="552" t="s">
        <v>962</v>
      </c>
      <c r="C30" s="555" t="s">
        <v>963</v>
      </c>
      <c r="D30" s="451">
        <v>890</v>
      </c>
      <c r="E30" s="451">
        <f t="shared" si="0"/>
        <v>209.41176470588235</v>
      </c>
      <c r="F30" s="451">
        <f t="shared" si="1"/>
        <v>1005</v>
      </c>
      <c r="G30" s="451" t="s">
        <v>705</v>
      </c>
      <c r="H30" s="451"/>
    </row>
    <row r="31" spans="1:13" x14ac:dyDescent="0.2">
      <c r="A31" s="550" t="s">
        <v>1098</v>
      </c>
      <c r="B31" s="552" t="s">
        <v>964</v>
      </c>
      <c r="C31" s="556" t="s">
        <v>965</v>
      </c>
      <c r="D31" s="451">
        <v>267</v>
      </c>
      <c r="E31" s="451">
        <f t="shared" si="0"/>
        <v>62.823529411764703</v>
      </c>
      <c r="F31" s="451">
        <f t="shared" si="1"/>
        <v>302</v>
      </c>
      <c r="G31" s="451" t="s">
        <v>705</v>
      </c>
      <c r="H31" s="451"/>
    </row>
    <row r="32" spans="1:13" x14ac:dyDescent="0.2">
      <c r="A32" s="550" t="s">
        <v>1099</v>
      </c>
      <c r="B32" s="552" t="s">
        <v>966</v>
      </c>
      <c r="C32" s="556" t="s">
        <v>967</v>
      </c>
      <c r="D32" s="451">
        <v>793</v>
      </c>
      <c r="E32" s="451">
        <f t="shared" si="0"/>
        <v>186.58823529411765</v>
      </c>
      <c r="F32" s="451">
        <f t="shared" si="1"/>
        <v>896</v>
      </c>
      <c r="G32" s="451" t="s">
        <v>705</v>
      </c>
      <c r="H32" s="451"/>
    </row>
    <row r="33" spans="1:20" x14ac:dyDescent="0.2">
      <c r="A33" s="550" t="s">
        <v>1100</v>
      </c>
      <c r="B33" s="552" t="s">
        <v>968</v>
      </c>
      <c r="C33" s="556" t="s">
        <v>969</v>
      </c>
      <c r="D33" s="451">
        <v>11109</v>
      </c>
      <c r="E33" s="451">
        <f t="shared" si="0"/>
        <v>2613.8823529411766</v>
      </c>
      <c r="F33" s="451">
        <f t="shared" si="1"/>
        <v>12547</v>
      </c>
      <c r="G33" s="451" t="s">
        <v>705</v>
      </c>
      <c r="H33" s="557" t="s">
        <v>1121</v>
      </c>
    </row>
    <row r="34" spans="1:20" x14ac:dyDescent="0.2">
      <c r="A34" s="550" t="s">
        <v>1101</v>
      </c>
      <c r="B34" s="552" t="s">
        <v>970</v>
      </c>
      <c r="C34" s="556" t="s">
        <v>971</v>
      </c>
      <c r="D34" s="451">
        <v>6767</v>
      </c>
      <c r="E34" s="451">
        <f t="shared" si="0"/>
        <v>1592.2352941176471</v>
      </c>
      <c r="F34" s="451">
        <f t="shared" si="1"/>
        <v>7643</v>
      </c>
      <c r="G34" s="451" t="s">
        <v>705</v>
      </c>
      <c r="H34" s="451"/>
    </row>
    <row r="35" spans="1:20" x14ac:dyDescent="0.2">
      <c r="A35" s="550" t="s">
        <v>1102</v>
      </c>
      <c r="B35" s="552" t="s">
        <v>972</v>
      </c>
      <c r="C35" s="556" t="s">
        <v>971</v>
      </c>
      <c r="D35" s="451">
        <v>21946</v>
      </c>
      <c r="E35" s="451">
        <f t="shared" si="0"/>
        <v>5163.7647058823532</v>
      </c>
      <c r="F35" s="451">
        <f t="shared" si="1"/>
        <v>24786</v>
      </c>
      <c r="G35" s="451" t="s">
        <v>705</v>
      </c>
      <c r="H35" s="451"/>
    </row>
    <row r="36" spans="1:20" x14ac:dyDescent="0.2">
      <c r="A36" s="550" t="s">
        <v>1103</v>
      </c>
      <c r="B36" s="552" t="s">
        <v>973</v>
      </c>
      <c r="C36" s="556" t="s">
        <v>971</v>
      </c>
      <c r="D36" s="451">
        <v>4939</v>
      </c>
      <c r="E36" s="451">
        <f t="shared" si="0"/>
        <v>1162.1176470588234</v>
      </c>
      <c r="F36" s="451">
        <f t="shared" si="1"/>
        <v>5578</v>
      </c>
      <c r="G36" s="451" t="s">
        <v>705</v>
      </c>
      <c r="H36" s="451"/>
    </row>
    <row r="37" spans="1:20" x14ac:dyDescent="0.2">
      <c r="A37" s="550" t="s">
        <v>1104</v>
      </c>
      <c r="B37" s="552" t="s">
        <v>974</v>
      </c>
      <c r="C37" s="556" t="s">
        <v>975</v>
      </c>
      <c r="D37" s="451">
        <v>29074</v>
      </c>
      <c r="E37" s="451">
        <f t="shared" si="0"/>
        <v>6840.9411764705883</v>
      </c>
      <c r="F37" s="451">
        <f t="shared" si="1"/>
        <v>32837</v>
      </c>
      <c r="G37" s="451" t="s">
        <v>705</v>
      </c>
      <c r="H37" s="557" t="s">
        <v>1121</v>
      </c>
      <c r="P37" s="143"/>
      <c r="Q37" s="144"/>
      <c r="S37" s="143"/>
      <c r="T37" s="140"/>
    </row>
    <row r="38" spans="1:20" x14ac:dyDescent="0.2">
      <c r="A38" s="550" t="s">
        <v>1105</v>
      </c>
      <c r="B38" s="552" t="s">
        <v>976</v>
      </c>
      <c r="C38" s="556" t="s">
        <v>977</v>
      </c>
      <c r="D38" s="451">
        <v>6767</v>
      </c>
      <c r="E38" s="451">
        <f t="shared" si="0"/>
        <v>1592.2352941176471</v>
      </c>
      <c r="F38" s="451">
        <f t="shared" si="1"/>
        <v>7643</v>
      </c>
      <c r="G38" s="451" t="s">
        <v>705</v>
      </c>
      <c r="H38" s="451"/>
    </row>
    <row r="39" spans="1:20" x14ac:dyDescent="0.2">
      <c r="A39" s="550" t="s">
        <v>1106</v>
      </c>
      <c r="B39" s="552" t="s">
        <v>978</v>
      </c>
      <c r="C39" s="556" t="s">
        <v>977</v>
      </c>
      <c r="D39" s="451">
        <v>21946</v>
      </c>
      <c r="E39" s="451">
        <f t="shared" si="0"/>
        <v>5163.7647058823532</v>
      </c>
      <c r="F39" s="451">
        <f t="shared" si="1"/>
        <v>24786</v>
      </c>
      <c r="G39" s="451" t="s">
        <v>705</v>
      </c>
      <c r="H39" s="451"/>
    </row>
    <row r="40" spans="1:20" x14ac:dyDescent="0.2">
      <c r="A40" s="550" t="s">
        <v>1107</v>
      </c>
      <c r="B40" s="552" t="s">
        <v>979</v>
      </c>
      <c r="C40" s="556" t="s">
        <v>977</v>
      </c>
      <c r="D40" s="451">
        <v>4939</v>
      </c>
      <c r="E40" s="451">
        <f t="shared" si="0"/>
        <v>1162.1176470588234</v>
      </c>
      <c r="F40" s="451">
        <f t="shared" si="1"/>
        <v>5578</v>
      </c>
      <c r="G40" s="451" t="s">
        <v>705</v>
      </c>
      <c r="H40" s="451"/>
    </row>
    <row r="41" spans="1:20" x14ac:dyDescent="0.2">
      <c r="A41" s="550" t="s">
        <v>1120</v>
      </c>
      <c r="B41" s="552" t="s">
        <v>1118</v>
      </c>
      <c r="C41" s="556" t="s">
        <v>1119</v>
      </c>
      <c r="D41" s="451">
        <v>133</v>
      </c>
      <c r="E41" s="451">
        <f t="shared" si="0"/>
        <v>31.294117647058822</v>
      </c>
      <c r="F41" s="451">
        <f t="shared" si="1"/>
        <v>150</v>
      </c>
      <c r="G41" s="451" t="s">
        <v>705</v>
      </c>
      <c r="H41" s="451"/>
    </row>
    <row r="42" spans="1:20" x14ac:dyDescent="0.2">
      <c r="P42" s="143"/>
      <c r="Q42" s="144"/>
      <c r="S42" s="143"/>
      <c r="T42" s="140"/>
    </row>
    <row r="47" spans="1:20" x14ac:dyDescent="0.2">
      <c r="P47" s="143"/>
      <c r="Q47" s="144"/>
      <c r="S47" s="143"/>
      <c r="T47" s="140"/>
    </row>
  </sheetData>
  <sheetProtection algorithmName="SHA-512" hashValue="Q5m35cao8D+eKngA9H4MH0TvIaB297mRaQSCVZub3HGVmTmedx2F4a5n06cvaoncFjTAyJQk1bdC+yhxq1kDoA==" saltValue="M7rIVPv+qGezcsXVXiLtYg==" spinCount="100000" sheet="1" objects="1" scenarios="1"/>
  <mergeCells count="2">
    <mergeCell ref="A2:H3"/>
    <mergeCell ref="A5:H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C11" sqref="C11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21.140625" hidden="1" customWidth="1"/>
    <col min="5" max="5" width="18" customWidth="1"/>
    <col min="6" max="6" width="19.7109375" customWidth="1"/>
    <col min="7" max="7" width="63.28515625" customWidth="1"/>
  </cols>
  <sheetData>
    <row r="1" spans="1:7" ht="8.25" customHeight="1" x14ac:dyDescent="0.2">
      <c r="A1" s="90"/>
      <c r="B1" s="12"/>
      <c r="C1" s="3"/>
      <c r="D1" s="4"/>
      <c r="E1" s="4"/>
      <c r="F1" s="4"/>
      <c r="G1" s="83"/>
    </row>
    <row r="2" spans="1:7" x14ac:dyDescent="0.2">
      <c r="A2" s="559" t="s">
        <v>877</v>
      </c>
      <c r="B2" s="559"/>
      <c r="C2" s="559"/>
      <c r="D2" s="559"/>
      <c r="E2" s="559"/>
      <c r="F2" s="559"/>
      <c r="G2" s="559"/>
    </row>
    <row r="3" spans="1:7" x14ac:dyDescent="0.2">
      <c r="A3" s="559"/>
      <c r="B3" s="559"/>
      <c r="C3" s="559"/>
      <c r="D3" s="559"/>
      <c r="E3" s="559"/>
      <c r="F3" s="559"/>
      <c r="G3" s="559"/>
    </row>
    <row r="4" spans="1:7" ht="37.5" customHeight="1" x14ac:dyDescent="0.2">
      <c r="A4" s="577" t="s">
        <v>866</v>
      </c>
      <c r="B4" s="577"/>
      <c r="C4" s="577"/>
      <c r="D4" s="577"/>
      <c r="E4" s="577"/>
      <c r="F4" s="577"/>
      <c r="G4" s="577"/>
    </row>
    <row r="5" spans="1:7" ht="14.25" customHeight="1" x14ac:dyDescent="0.2">
      <c r="A5" s="98" t="s">
        <v>0</v>
      </c>
      <c r="B5" s="98" t="s">
        <v>1</v>
      </c>
      <c r="C5" s="98" t="s">
        <v>2</v>
      </c>
      <c r="D5" s="99" t="s">
        <v>2717</v>
      </c>
      <c r="E5" s="99" t="s">
        <v>782</v>
      </c>
      <c r="F5" s="99" t="s">
        <v>783</v>
      </c>
      <c r="G5" s="100" t="s">
        <v>785</v>
      </c>
    </row>
    <row r="6" spans="1:7" ht="15" customHeight="1" x14ac:dyDescent="0.2">
      <c r="A6" s="450" t="s">
        <v>855</v>
      </c>
      <c r="B6" s="465" t="s">
        <v>845</v>
      </c>
      <c r="C6" s="450" t="s">
        <v>868</v>
      </c>
      <c r="D6" s="464">
        <v>85</v>
      </c>
      <c r="E6" s="451">
        <f>VLOOKUP(A6,'Warranty Extension'!$B$3:$G$20,5,0)</f>
        <v>103</v>
      </c>
      <c r="F6" s="451" t="s">
        <v>705</v>
      </c>
      <c r="G6" s="156"/>
    </row>
    <row r="7" spans="1:7" x14ac:dyDescent="0.2">
      <c r="A7" s="450" t="s">
        <v>856</v>
      </c>
      <c r="B7" s="465" t="s">
        <v>846</v>
      </c>
      <c r="C7" s="450" t="s">
        <v>867</v>
      </c>
      <c r="D7" s="464">
        <v>113</v>
      </c>
      <c r="E7" s="451">
        <f>VLOOKUP(A7,'Warranty Extension'!$B$3:$G$20,5,0)</f>
        <v>137</v>
      </c>
      <c r="F7" s="451" t="s">
        <v>705</v>
      </c>
      <c r="G7" s="139"/>
    </row>
    <row r="8" spans="1:7" x14ac:dyDescent="0.2">
      <c r="A8" s="450" t="s">
        <v>857</v>
      </c>
      <c r="B8" s="465" t="s">
        <v>847</v>
      </c>
      <c r="C8" s="450" t="s">
        <v>876</v>
      </c>
      <c r="D8" s="464">
        <v>14</v>
      </c>
      <c r="E8" s="451">
        <f>VLOOKUP(A8,'Warranty Extension'!$B$3:$G$20,5,0)</f>
        <v>17</v>
      </c>
      <c r="F8" s="451" t="s">
        <v>705</v>
      </c>
      <c r="G8" s="134"/>
    </row>
    <row r="9" spans="1:7" x14ac:dyDescent="0.2">
      <c r="A9" s="450" t="s">
        <v>858</v>
      </c>
      <c r="B9" s="465" t="s">
        <v>848</v>
      </c>
      <c r="C9" s="450" t="s">
        <v>869</v>
      </c>
      <c r="D9" s="464">
        <v>85</v>
      </c>
      <c r="E9" s="451">
        <f>VLOOKUP(A9,'Warranty Extension'!$B$3:$G$20,5,0)</f>
        <v>103</v>
      </c>
      <c r="F9" s="451" t="s">
        <v>705</v>
      </c>
      <c r="G9" s="139"/>
    </row>
    <row r="10" spans="1:7" x14ac:dyDescent="0.2">
      <c r="A10" s="450" t="s">
        <v>859</v>
      </c>
      <c r="B10" s="465" t="s">
        <v>849</v>
      </c>
      <c r="C10" s="450" t="s">
        <v>870</v>
      </c>
      <c r="D10" s="464">
        <v>28</v>
      </c>
      <c r="E10" s="451">
        <f>VLOOKUP(A10,'Warranty Extension'!$B$3:$G$20,5,0)</f>
        <v>34</v>
      </c>
      <c r="F10" s="451" t="s">
        <v>705</v>
      </c>
      <c r="G10" s="139"/>
    </row>
    <row r="11" spans="1:7" x14ac:dyDescent="0.2">
      <c r="A11" s="450" t="s">
        <v>860</v>
      </c>
      <c r="B11" s="465" t="s">
        <v>850</v>
      </c>
      <c r="C11" s="450" t="s">
        <v>871</v>
      </c>
      <c r="D11" s="464">
        <v>28</v>
      </c>
      <c r="E11" s="451">
        <f>VLOOKUP(A11,'Warranty Extension'!$B$3:$G$20,5,0)</f>
        <v>34</v>
      </c>
      <c r="F11" s="451" t="s">
        <v>705</v>
      </c>
      <c r="G11" s="139"/>
    </row>
    <row r="12" spans="1:7" x14ac:dyDescent="0.2">
      <c r="A12" s="450" t="s">
        <v>861</v>
      </c>
      <c r="B12" s="465" t="s">
        <v>851</v>
      </c>
      <c r="C12" s="450" t="s">
        <v>872</v>
      </c>
      <c r="D12" s="464">
        <v>57</v>
      </c>
      <c r="E12" s="451">
        <f>VLOOKUP(A12,'Warranty Extension'!$B$3:$G$20,5,0)</f>
        <v>69</v>
      </c>
      <c r="F12" s="451" t="s">
        <v>705</v>
      </c>
      <c r="G12" s="139"/>
    </row>
    <row r="13" spans="1:7" x14ac:dyDescent="0.2">
      <c r="A13" s="450" t="s">
        <v>862</v>
      </c>
      <c r="B13" s="465" t="s">
        <v>852</v>
      </c>
      <c r="C13" s="450" t="s">
        <v>873</v>
      </c>
      <c r="D13" s="464">
        <v>14</v>
      </c>
      <c r="E13" s="451">
        <f>VLOOKUP(A13,'Warranty Extension'!$B$3:$G$20,5,0)</f>
        <v>17</v>
      </c>
      <c r="F13" s="451" t="s">
        <v>705</v>
      </c>
      <c r="G13" s="134"/>
    </row>
    <row r="14" spans="1:7" x14ac:dyDescent="0.2">
      <c r="A14" s="450" t="s">
        <v>863</v>
      </c>
      <c r="B14" s="465" t="s">
        <v>853</v>
      </c>
      <c r="C14" s="450" t="s">
        <v>874</v>
      </c>
      <c r="D14" s="464">
        <v>57</v>
      </c>
      <c r="E14" s="451">
        <f>VLOOKUP(A14,'Warranty Extension'!$B$3:$G$20,5,0)</f>
        <v>69</v>
      </c>
      <c r="F14" s="451" t="s">
        <v>705</v>
      </c>
      <c r="G14" s="139"/>
    </row>
    <row r="15" spans="1:7" x14ac:dyDescent="0.2">
      <c r="A15" s="450" t="s">
        <v>864</v>
      </c>
      <c r="B15" s="465" t="s">
        <v>854</v>
      </c>
      <c r="C15" s="450" t="s">
        <v>875</v>
      </c>
      <c r="D15" s="464">
        <v>922</v>
      </c>
      <c r="E15" s="451">
        <f>VLOOKUP(A15,'Warranty Extension'!$B$3:$G$20,5,0)</f>
        <v>1117</v>
      </c>
      <c r="F15" s="451" t="s">
        <v>705</v>
      </c>
      <c r="G15" s="139"/>
    </row>
  </sheetData>
  <sheetProtection algorithmName="SHA-512" hashValue="NvBhM+yX5xUtwAsVSsOTqJ0lrUTEBBZaNnTeUnUyhbNBKoTnDOrtuuEGpON/l9hbTXpxvc46/CJpMINIKC4eZA==" saltValue="BRcHYcO4s1ij1NsxrdPHJw==" spinCount="100000" sheet="1" objects="1" scenarios="1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workbookViewId="0">
      <selection activeCell="G30" sqref="G30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13" t="s">
        <v>605</v>
      </c>
      <c r="B2" s="14"/>
      <c r="C2" s="14"/>
      <c r="D2" s="14"/>
      <c r="E2" s="15"/>
      <c r="F2" s="15"/>
      <c r="G2" s="15"/>
      <c r="H2" s="15"/>
      <c r="I2" s="16"/>
    </row>
    <row r="3" spans="1:9" x14ac:dyDescent="0.2">
      <c r="A3" s="586" t="s">
        <v>606</v>
      </c>
      <c r="B3" s="587"/>
      <c r="C3" s="587"/>
      <c r="D3" s="587"/>
      <c r="E3" s="587"/>
      <c r="F3" s="587"/>
      <c r="G3" s="587"/>
      <c r="H3" s="587"/>
      <c r="I3" s="588"/>
    </row>
    <row r="4" spans="1:9" x14ac:dyDescent="0.2">
      <c r="A4" s="586" t="s">
        <v>707</v>
      </c>
      <c r="B4" s="587"/>
      <c r="C4" s="587"/>
      <c r="D4" s="587"/>
      <c r="E4" s="587"/>
      <c r="F4" s="587"/>
      <c r="G4" s="587"/>
      <c r="H4" s="587"/>
      <c r="I4" s="588"/>
    </row>
    <row r="5" spans="1:9" x14ac:dyDescent="0.2">
      <c r="A5" s="47"/>
      <c r="B5" s="48"/>
      <c r="C5" s="48"/>
      <c r="D5" s="48"/>
      <c r="E5" s="48"/>
      <c r="F5" s="48"/>
      <c r="G5" s="48"/>
      <c r="H5" s="48"/>
      <c r="I5" s="49"/>
    </row>
    <row r="6" spans="1:9" x14ac:dyDescent="0.2">
      <c r="A6" s="17"/>
      <c r="B6" s="18" t="s">
        <v>607</v>
      </c>
      <c r="C6" s="19"/>
      <c r="D6" s="19"/>
      <c r="E6" s="19"/>
      <c r="F6" s="19"/>
      <c r="G6" s="19"/>
      <c r="H6" s="20"/>
      <c r="I6" s="21"/>
    </row>
    <row r="7" spans="1:9" x14ac:dyDescent="0.2">
      <c r="A7" s="17"/>
      <c r="B7" s="76" t="s">
        <v>608</v>
      </c>
      <c r="C7" s="77"/>
      <c r="D7" s="77"/>
      <c r="E7" s="77"/>
      <c r="F7" s="22"/>
      <c r="G7" s="19"/>
      <c r="H7" s="20"/>
      <c r="I7" s="21"/>
    </row>
    <row r="8" spans="1:9" ht="15.75" customHeight="1" x14ac:dyDescent="0.2">
      <c r="A8" s="17"/>
      <c r="B8" s="78" t="s">
        <v>609</v>
      </c>
      <c r="C8" s="79"/>
      <c r="D8" s="80"/>
      <c r="E8" s="23"/>
      <c r="F8" s="20"/>
      <c r="G8" s="20"/>
      <c r="H8" s="20"/>
      <c r="I8" s="21"/>
    </row>
    <row r="9" spans="1:9" x14ac:dyDescent="0.2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">
      <c r="A10" s="17"/>
      <c r="B10" s="20" t="s">
        <v>610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">
      <c r="A11" s="17"/>
      <c r="B11" s="24" t="s">
        <v>611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 x14ac:dyDescent="0.25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 x14ac:dyDescent="0.25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25">
      <c r="A15" s="29" t="s">
        <v>612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 x14ac:dyDescent="0.2">
      <c r="A17" s="17"/>
      <c r="B17" s="584" t="s">
        <v>613</v>
      </c>
      <c r="C17" s="584"/>
      <c r="D17" s="584"/>
      <c r="E17" s="584"/>
      <c r="F17" s="584"/>
      <c r="G17" s="584"/>
      <c r="H17" s="584"/>
      <c r="I17" s="585"/>
    </row>
    <row r="18" spans="1:9" ht="12.75" customHeight="1" x14ac:dyDescent="0.2">
      <c r="A18" s="17"/>
      <c r="B18" s="20" t="s">
        <v>614</v>
      </c>
      <c r="C18" s="584" t="s">
        <v>615</v>
      </c>
      <c r="D18" s="584"/>
      <c r="E18" s="584"/>
      <c r="F18" s="584"/>
      <c r="G18" s="584"/>
      <c r="H18" s="584"/>
      <c r="I18" s="585"/>
    </row>
    <row r="19" spans="1:9" x14ac:dyDescent="0.2">
      <c r="A19" s="17"/>
      <c r="B19" s="20"/>
      <c r="C19" s="589" t="s">
        <v>616</v>
      </c>
      <c r="D19" s="589"/>
      <c r="E19" s="589"/>
      <c r="F19" s="589"/>
      <c r="G19" s="589"/>
      <c r="H19" s="589"/>
      <c r="I19" s="590"/>
    </row>
    <row r="20" spans="1:9" ht="12.75" customHeight="1" x14ac:dyDescent="0.2">
      <c r="A20" s="17"/>
      <c r="B20" s="20"/>
      <c r="C20" s="584" t="s">
        <v>617</v>
      </c>
      <c r="D20" s="584"/>
      <c r="E20" s="584"/>
      <c r="F20" s="584"/>
      <c r="G20" s="584"/>
      <c r="H20" s="584"/>
      <c r="I20" s="585"/>
    </row>
    <row r="21" spans="1:9" x14ac:dyDescent="0.2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 x14ac:dyDescent="0.25">
      <c r="A22" s="34" t="s">
        <v>687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 x14ac:dyDescent="0.2">
      <c r="A23" s="38"/>
      <c r="B23" s="39"/>
      <c r="C23" s="40"/>
      <c r="D23" s="40"/>
      <c r="E23" s="40"/>
      <c r="F23" s="40"/>
      <c r="G23" s="40"/>
      <c r="H23" s="40"/>
      <c r="I23" s="41"/>
    </row>
    <row r="24" spans="1:9" x14ac:dyDescent="0.2">
      <c r="A24" s="38"/>
      <c r="B24" s="39" t="s">
        <v>618</v>
      </c>
      <c r="C24" s="40"/>
      <c r="D24" s="40"/>
      <c r="E24" s="40"/>
      <c r="F24" s="40"/>
      <c r="G24" s="40"/>
      <c r="H24" s="40"/>
      <c r="I24" s="41"/>
    </row>
    <row r="25" spans="1:9" x14ac:dyDescent="0.2">
      <c r="A25" s="42"/>
      <c r="B25" s="40" t="s">
        <v>679</v>
      </c>
      <c r="C25" s="40"/>
      <c r="D25" s="40"/>
      <c r="E25" s="40"/>
      <c r="F25" s="40"/>
      <c r="G25" s="40"/>
      <c r="H25" s="40"/>
      <c r="I25" s="41"/>
    </row>
    <row r="26" spans="1:9" x14ac:dyDescent="0.2">
      <c r="A26" s="42"/>
      <c r="B26" s="40" t="s">
        <v>619</v>
      </c>
      <c r="C26" s="40"/>
      <c r="D26" s="40"/>
      <c r="E26" s="40"/>
      <c r="F26" s="40"/>
      <c r="G26" s="40"/>
      <c r="H26" s="40"/>
      <c r="I26" s="41"/>
    </row>
    <row r="27" spans="1:9" x14ac:dyDescent="0.2">
      <c r="A27" s="42"/>
      <c r="B27" s="40" t="s">
        <v>620</v>
      </c>
      <c r="C27" s="40"/>
      <c r="D27" s="40"/>
      <c r="E27" s="40"/>
      <c r="F27" s="40"/>
      <c r="G27" s="40"/>
      <c r="H27" s="40"/>
      <c r="I27" s="41"/>
    </row>
    <row r="28" spans="1:9" x14ac:dyDescent="0.2">
      <c r="A28" s="42"/>
      <c r="B28" s="40" t="s">
        <v>621</v>
      </c>
      <c r="C28" s="40"/>
      <c r="D28" s="40"/>
      <c r="E28" s="40"/>
      <c r="F28" s="40"/>
      <c r="G28" s="40"/>
      <c r="H28" s="40"/>
      <c r="I28" s="41"/>
    </row>
    <row r="29" spans="1:9" ht="12.75" customHeight="1" x14ac:dyDescent="0.2">
      <c r="A29" s="42"/>
      <c r="B29" s="40" t="s">
        <v>622</v>
      </c>
      <c r="C29" s="40"/>
      <c r="D29" s="40"/>
      <c r="E29" s="40"/>
      <c r="F29" s="40"/>
      <c r="G29" s="40"/>
      <c r="H29" s="40"/>
      <c r="I29" s="41"/>
    </row>
    <row r="30" spans="1:9" ht="12.75" customHeight="1" x14ac:dyDescent="0.2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 x14ac:dyDescent="0.2">
      <c r="A31" s="38"/>
      <c r="B31" s="39" t="s">
        <v>623</v>
      </c>
      <c r="C31" s="40"/>
      <c r="D31" s="40"/>
      <c r="E31" s="40"/>
      <c r="F31" s="40"/>
      <c r="G31" s="40"/>
      <c r="H31" s="40"/>
      <c r="I31" s="41"/>
    </row>
    <row r="32" spans="1:9" x14ac:dyDescent="0.2">
      <c r="A32" s="42"/>
      <c r="B32" s="40" t="s">
        <v>624</v>
      </c>
      <c r="C32" s="40"/>
      <c r="D32" s="40"/>
      <c r="E32" s="40"/>
      <c r="F32" s="40"/>
      <c r="G32" s="40"/>
      <c r="H32" s="40"/>
      <c r="I32" s="41"/>
    </row>
    <row r="33" spans="1:9" x14ac:dyDescent="0.2">
      <c r="A33" s="42"/>
      <c r="B33" s="40" t="s">
        <v>680</v>
      </c>
      <c r="C33" s="40"/>
      <c r="D33" s="40"/>
      <c r="E33" s="40"/>
      <c r="F33" s="40"/>
      <c r="G33" s="40"/>
      <c r="H33" s="40"/>
      <c r="I33" s="41"/>
    </row>
    <row r="34" spans="1:9" x14ac:dyDescent="0.2">
      <c r="A34" s="42"/>
      <c r="B34" s="40"/>
      <c r="C34" s="40"/>
      <c r="D34" s="40"/>
      <c r="E34" s="40"/>
      <c r="F34" s="40"/>
      <c r="G34" s="40"/>
      <c r="H34" s="40"/>
      <c r="I34" s="41"/>
    </row>
    <row r="35" spans="1:9" x14ac:dyDescent="0.2">
      <c r="A35" s="42"/>
      <c r="B35" s="40"/>
      <c r="C35" s="107" t="s">
        <v>625</v>
      </c>
      <c r="D35" s="591" t="s">
        <v>626</v>
      </c>
      <c r="E35" s="592"/>
      <c r="F35" s="593" t="s">
        <v>627</v>
      </c>
      <c r="G35" s="593"/>
      <c r="H35" s="43"/>
      <c r="I35" s="44"/>
    </row>
    <row r="36" spans="1:9" ht="36" customHeight="1" x14ac:dyDescent="0.2">
      <c r="A36" s="42"/>
      <c r="B36" s="40"/>
      <c r="C36" s="601">
        <v>1</v>
      </c>
      <c r="D36" s="580" t="s">
        <v>628</v>
      </c>
      <c r="E36" s="595"/>
      <c r="F36" s="580" t="s">
        <v>629</v>
      </c>
      <c r="G36" s="581"/>
      <c r="H36" s="43"/>
      <c r="I36" s="44"/>
    </row>
    <row r="37" spans="1:9" ht="36" customHeight="1" x14ac:dyDescent="0.2">
      <c r="A37" s="42"/>
      <c r="B37" s="40"/>
      <c r="C37" s="602"/>
      <c r="D37" s="596" t="s">
        <v>681</v>
      </c>
      <c r="E37" s="597"/>
      <c r="F37" s="596" t="s">
        <v>631</v>
      </c>
      <c r="G37" s="600"/>
      <c r="H37" s="43"/>
      <c r="I37" s="44"/>
    </row>
    <row r="38" spans="1:9" x14ac:dyDescent="0.2">
      <c r="A38" s="42"/>
      <c r="B38" s="40"/>
      <c r="C38" s="603"/>
      <c r="D38" s="598"/>
      <c r="E38" s="599"/>
      <c r="F38" s="582" t="s">
        <v>632</v>
      </c>
      <c r="G38" s="583"/>
      <c r="H38" s="43"/>
      <c r="I38" s="44"/>
    </row>
    <row r="39" spans="1:9" ht="26.25" customHeight="1" x14ac:dyDescent="0.2">
      <c r="A39" s="42"/>
      <c r="B39" s="40"/>
      <c r="C39" s="578" t="s">
        <v>3</v>
      </c>
      <c r="D39" s="580" t="s">
        <v>628</v>
      </c>
      <c r="E39" s="595"/>
      <c r="F39" s="580" t="s">
        <v>629</v>
      </c>
      <c r="G39" s="581"/>
      <c r="H39" s="45"/>
      <c r="I39" s="44"/>
    </row>
    <row r="40" spans="1:9" ht="29.25" customHeight="1" x14ac:dyDescent="0.2">
      <c r="A40" s="42"/>
      <c r="B40" s="40"/>
      <c r="C40" s="594"/>
      <c r="D40" s="596" t="s">
        <v>630</v>
      </c>
      <c r="E40" s="597"/>
      <c r="F40" s="596" t="s">
        <v>631</v>
      </c>
      <c r="G40" s="600"/>
      <c r="H40" s="45"/>
      <c r="I40" s="44"/>
    </row>
    <row r="41" spans="1:9" ht="27" customHeight="1" x14ac:dyDescent="0.2">
      <c r="A41" s="42"/>
      <c r="B41" s="40"/>
      <c r="C41" s="579"/>
      <c r="D41" s="598"/>
      <c r="E41" s="599"/>
      <c r="F41" s="582" t="s">
        <v>632</v>
      </c>
      <c r="G41" s="583"/>
      <c r="H41" s="45"/>
      <c r="I41" s="44"/>
    </row>
    <row r="42" spans="1:9" ht="28.5" customHeight="1" x14ac:dyDescent="0.2">
      <c r="A42" s="42"/>
      <c r="B42" s="40"/>
      <c r="C42" s="578" t="s">
        <v>34</v>
      </c>
      <c r="D42" s="580" t="s">
        <v>633</v>
      </c>
      <c r="E42" s="581"/>
      <c r="F42" s="580" t="s">
        <v>634</v>
      </c>
      <c r="G42" s="581"/>
      <c r="H42" s="45"/>
      <c r="I42" s="44"/>
    </row>
    <row r="43" spans="1:9" ht="28.5" customHeight="1" x14ac:dyDescent="0.2">
      <c r="A43" s="42"/>
      <c r="B43" s="40"/>
      <c r="C43" s="579"/>
      <c r="D43" s="596" t="s">
        <v>635</v>
      </c>
      <c r="E43" s="600"/>
      <c r="F43" s="596" t="s">
        <v>636</v>
      </c>
      <c r="G43" s="600"/>
      <c r="H43" s="45"/>
      <c r="I43" s="44"/>
    </row>
    <row r="44" spans="1:9" x14ac:dyDescent="0.2">
      <c r="A44" s="42"/>
      <c r="B44" s="40"/>
      <c r="C44" s="70" t="s">
        <v>236</v>
      </c>
      <c r="D44" s="580" t="s">
        <v>637</v>
      </c>
      <c r="E44" s="581"/>
      <c r="F44" s="580" t="s">
        <v>638</v>
      </c>
      <c r="G44" s="581"/>
      <c r="H44" s="45"/>
      <c r="I44" s="44"/>
    </row>
    <row r="45" spans="1:9" ht="18" customHeight="1" x14ac:dyDescent="0.2">
      <c r="A45" s="42"/>
      <c r="B45" s="40"/>
      <c r="C45" s="71" t="s">
        <v>678</v>
      </c>
      <c r="D45" s="582" t="s">
        <v>639</v>
      </c>
      <c r="E45" s="583"/>
      <c r="F45" s="582" t="s">
        <v>640</v>
      </c>
      <c r="G45" s="583"/>
      <c r="H45" s="45"/>
      <c r="I45" s="44"/>
    </row>
    <row r="46" spans="1:9" ht="24" customHeight="1" x14ac:dyDescent="0.2">
      <c r="A46" s="42"/>
      <c r="B46" s="40"/>
      <c r="C46" s="578" t="s">
        <v>677</v>
      </c>
      <c r="D46" s="580" t="s">
        <v>683</v>
      </c>
      <c r="E46" s="581"/>
      <c r="F46" s="580" t="s">
        <v>682</v>
      </c>
      <c r="G46" s="581"/>
      <c r="H46" s="45"/>
      <c r="I46" s="44"/>
    </row>
    <row r="47" spans="1:9" ht="30" customHeight="1" x14ac:dyDescent="0.2">
      <c r="A47" s="42"/>
      <c r="B47" s="40"/>
      <c r="C47" s="579"/>
      <c r="D47" s="582" t="s">
        <v>684</v>
      </c>
      <c r="E47" s="583"/>
      <c r="F47" s="582" t="s">
        <v>685</v>
      </c>
      <c r="G47" s="583"/>
      <c r="H47" s="45"/>
      <c r="I47" s="44"/>
    </row>
    <row r="48" spans="1:9" x14ac:dyDescent="0.2">
      <c r="A48" s="42"/>
      <c r="B48" s="40"/>
      <c r="C48" s="40"/>
      <c r="D48" s="40"/>
      <c r="E48" s="40"/>
      <c r="F48" s="40"/>
      <c r="G48" s="40"/>
      <c r="H48" s="40"/>
      <c r="I48" s="41"/>
    </row>
    <row r="49" spans="1:9" x14ac:dyDescent="0.2">
      <c r="A49" s="42"/>
      <c r="B49" s="46" t="s">
        <v>641</v>
      </c>
      <c r="C49" s="40"/>
      <c r="D49" s="40"/>
      <c r="E49" s="40"/>
      <c r="F49" s="40"/>
      <c r="G49" s="40"/>
      <c r="H49" s="40"/>
      <c r="I49" s="41"/>
    </row>
    <row r="50" spans="1:9" x14ac:dyDescent="0.2">
      <c r="A50" s="42"/>
      <c r="B50" s="40" t="s">
        <v>686</v>
      </c>
      <c r="C50" s="40"/>
      <c r="D50" s="40"/>
      <c r="E50" s="40"/>
      <c r="F50" s="40"/>
      <c r="G50" s="40"/>
      <c r="H50" s="40"/>
      <c r="I50" s="41"/>
    </row>
    <row r="51" spans="1:9" x14ac:dyDescent="0.2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 x14ac:dyDescent="0.25">
      <c r="A52" s="72"/>
      <c r="B52" s="73"/>
      <c r="C52" s="74"/>
      <c r="D52" s="73"/>
      <c r="E52" s="73"/>
      <c r="F52" s="73"/>
      <c r="G52" s="73"/>
      <c r="H52" s="28"/>
      <c r="I52" s="75"/>
    </row>
    <row r="53" spans="1:9" x14ac:dyDescent="0.2">
      <c r="A53" s="68"/>
      <c r="B53" s="69"/>
      <c r="C53" s="69"/>
      <c r="D53" s="69"/>
      <c r="E53" s="69"/>
      <c r="F53" s="69"/>
      <c r="G53" s="69"/>
    </row>
  </sheetData>
  <sheetProtection password="CC39" sheet="1" objects="1" scenarios="1"/>
  <mergeCells count="34"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C20:I20"/>
    <mergeCell ref="A3:I3"/>
    <mergeCell ref="A4:I4"/>
    <mergeCell ref="B17:I17"/>
    <mergeCell ref="C18:I18"/>
    <mergeCell ref="C19:I19"/>
    <mergeCell ref="C46:C47"/>
    <mergeCell ref="D46:E46"/>
    <mergeCell ref="F46:G46"/>
    <mergeCell ref="D47:E47"/>
    <mergeCell ref="F47:G47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0CCDA-D309-4EC3-B918-9A23D40D7E6D}">
  <sheetPr>
    <tabColor theme="7" tint="0.59999389629810485"/>
  </sheetPr>
  <dimension ref="A1:XCB485"/>
  <sheetViews>
    <sheetView zoomScale="140" zoomScaleNormal="140" workbookViewId="0">
      <pane xSplit="3" ySplit="2" topLeftCell="D243" activePane="bottomRight" state="frozen"/>
      <selection pane="topRight" activeCell="D1" sqref="D1"/>
      <selection pane="bottomLeft" activeCell="A3" sqref="A3"/>
      <selection pane="bottomRight" activeCell="I257" sqref="I257"/>
    </sheetView>
  </sheetViews>
  <sheetFormatPr defaultColWidth="11.42578125" defaultRowHeight="12.75" x14ac:dyDescent="0.2"/>
  <cols>
    <col min="1" max="1" width="7" style="423" bestFit="1" customWidth="1"/>
    <col min="2" max="2" width="11.28515625" style="172" customWidth="1"/>
    <col min="3" max="3" width="11.7109375" style="172" customWidth="1"/>
    <col min="4" max="4" width="11.42578125" style="424"/>
    <col min="5" max="5" width="27.28515625" style="425" customWidth="1"/>
    <col min="6" max="6" width="10" style="172" customWidth="1"/>
    <col min="7" max="7" width="11.42578125" style="426" bestFit="1" customWidth="1"/>
    <col min="8" max="8" width="11.42578125" style="427" bestFit="1" customWidth="1"/>
    <col min="9" max="10" width="11.28515625" style="427" customWidth="1"/>
    <col min="11" max="11" width="10.5703125" style="172" bestFit="1" customWidth="1"/>
    <col min="12" max="12" width="13.42578125" style="172" bestFit="1" customWidth="1"/>
    <col min="13" max="13" width="12.140625" style="425" customWidth="1"/>
    <col min="14" max="14" width="12.140625" style="172" bestFit="1" customWidth="1"/>
    <col min="15" max="15" width="13.85546875" style="172" bestFit="1" customWidth="1"/>
    <col min="16" max="16" width="14.85546875" style="172" bestFit="1" customWidth="1"/>
    <col min="17" max="17" width="14.85546875" style="424" bestFit="1" customWidth="1"/>
    <col min="18" max="18" width="49.7109375" style="428" customWidth="1"/>
    <col min="19" max="19" width="12.140625" style="172" bestFit="1" customWidth="1"/>
    <col min="20" max="20" width="24.28515625" style="172" customWidth="1"/>
    <col min="21" max="21" width="18.28515625" style="172" bestFit="1" customWidth="1"/>
    <col min="22" max="16384" width="11.42578125" style="172"/>
  </cols>
  <sheetData>
    <row r="1" spans="1:21" ht="40.5" customHeight="1" thickBot="1" x14ac:dyDescent="0.25">
      <c r="A1" s="157" t="s">
        <v>1130</v>
      </c>
      <c r="B1" s="158"/>
      <c r="C1" s="159" t="s">
        <v>1131</v>
      </c>
      <c r="D1" s="160"/>
      <c r="E1" s="161"/>
      <c r="F1" s="162"/>
      <c r="G1" s="163"/>
      <c r="H1" s="164"/>
      <c r="I1" s="165"/>
      <c r="J1" s="165"/>
      <c r="K1" s="166"/>
      <c r="L1" s="167"/>
      <c r="M1" s="161"/>
      <c r="N1" s="167"/>
      <c r="O1" s="168"/>
      <c r="P1" s="168"/>
      <c r="Q1" s="160"/>
      <c r="R1" s="169"/>
      <c r="S1" s="170"/>
      <c r="T1" s="170"/>
      <c r="U1" s="171"/>
    </row>
    <row r="2" spans="1:21" ht="23.25" thickBot="1" x14ac:dyDescent="0.25">
      <c r="A2" s="173"/>
      <c r="B2" s="174" t="s">
        <v>1132</v>
      </c>
      <c r="C2" s="175" t="s">
        <v>1133</v>
      </c>
      <c r="D2" s="176" t="s">
        <v>1134</v>
      </c>
      <c r="E2" s="175" t="s">
        <v>1135</v>
      </c>
      <c r="F2" s="175" t="s">
        <v>1136</v>
      </c>
      <c r="G2" s="175" t="s">
        <v>2718</v>
      </c>
      <c r="H2" s="175" t="s">
        <v>1137</v>
      </c>
      <c r="I2" s="177" t="s">
        <v>2719</v>
      </c>
      <c r="J2" s="178" t="s">
        <v>2724</v>
      </c>
      <c r="K2" s="175" t="s">
        <v>1138</v>
      </c>
      <c r="L2" s="175" t="s">
        <v>1139</v>
      </c>
      <c r="M2" s="175" t="s">
        <v>1140</v>
      </c>
      <c r="N2" s="175" t="s">
        <v>1141</v>
      </c>
      <c r="O2" s="175" t="s">
        <v>1142</v>
      </c>
      <c r="P2" s="175" t="s">
        <v>1143</v>
      </c>
      <c r="Q2" s="176" t="s">
        <v>1144</v>
      </c>
      <c r="R2" s="179" t="s">
        <v>1145</v>
      </c>
      <c r="S2" s="175" t="s">
        <v>1146</v>
      </c>
      <c r="T2" s="175" t="s">
        <v>1147</v>
      </c>
      <c r="U2" s="180" t="s">
        <v>1148</v>
      </c>
    </row>
    <row r="3" spans="1:21" ht="13.5" thickBot="1" x14ac:dyDescent="0.25">
      <c r="A3" s="181"/>
      <c r="B3" s="182" t="s">
        <v>1149</v>
      </c>
      <c r="C3" s="183"/>
      <c r="D3" s="184"/>
      <c r="E3" s="185"/>
      <c r="F3" s="186"/>
      <c r="G3" s="187"/>
      <c r="H3" s="188"/>
      <c r="I3" s="188"/>
      <c r="J3" s="188"/>
      <c r="K3" s="185"/>
      <c r="L3" s="185"/>
      <c r="M3" s="185"/>
      <c r="N3" s="185"/>
      <c r="O3" s="185"/>
      <c r="P3" s="185"/>
      <c r="Q3" s="185"/>
      <c r="R3" s="189"/>
      <c r="S3" s="189"/>
      <c r="T3" s="189"/>
      <c r="U3" s="190"/>
    </row>
    <row r="4" spans="1:21" x14ac:dyDescent="0.2">
      <c r="A4" s="181"/>
      <c r="B4" s="191" t="s">
        <v>1150</v>
      </c>
      <c r="C4" s="192"/>
      <c r="D4" s="193"/>
      <c r="E4" s="194"/>
      <c r="F4" s="195"/>
      <c r="G4" s="196"/>
      <c r="H4" s="197"/>
      <c r="I4" s="197"/>
      <c r="J4" s="197"/>
      <c r="K4" s="198"/>
      <c r="L4" s="198"/>
      <c r="M4" s="194"/>
      <c r="N4" s="199"/>
      <c r="O4" s="198"/>
      <c r="P4" s="199"/>
      <c r="Q4" s="199"/>
      <c r="R4" s="198"/>
      <c r="S4" s="198"/>
      <c r="T4" s="198"/>
      <c r="U4" s="200"/>
    </row>
    <row r="5" spans="1:21" x14ac:dyDescent="0.2">
      <c r="A5" s="181"/>
      <c r="B5" s="201" t="s">
        <v>1151</v>
      </c>
      <c r="C5" s="202" t="s">
        <v>694</v>
      </c>
      <c r="D5" s="203" t="s">
        <v>5</v>
      </c>
      <c r="E5" s="204" t="s">
        <v>1152</v>
      </c>
      <c r="F5" s="205" t="s">
        <v>705</v>
      </c>
      <c r="G5" s="206">
        <v>201.6105</v>
      </c>
      <c r="H5" s="442">
        <v>4.9994915939397977E-2</v>
      </c>
      <c r="I5" s="206">
        <v>211.69</v>
      </c>
      <c r="J5" s="208">
        <f>ROUND(ROUND(I5*4.8,2),0)</f>
        <v>1016</v>
      </c>
      <c r="K5" s="209" t="s">
        <v>236</v>
      </c>
      <c r="L5" s="210">
        <v>1</v>
      </c>
      <c r="M5" s="204" t="s">
        <v>849</v>
      </c>
      <c r="N5" s="210">
        <v>8537109199</v>
      </c>
      <c r="O5" s="209" t="s">
        <v>645</v>
      </c>
      <c r="P5" s="210">
        <v>180</v>
      </c>
      <c r="Q5" s="211" t="s">
        <v>1153</v>
      </c>
      <c r="R5" s="212"/>
      <c r="S5" s="209" t="s">
        <v>1154</v>
      </c>
      <c r="T5" s="213"/>
      <c r="U5" s="214">
        <v>800549180153</v>
      </c>
    </row>
    <row r="6" spans="1:21" x14ac:dyDescent="0.2">
      <c r="A6" s="181"/>
      <c r="B6" s="201" t="s">
        <v>1155</v>
      </c>
      <c r="C6" s="202" t="s">
        <v>8</v>
      </c>
      <c r="D6" s="203" t="s">
        <v>7</v>
      </c>
      <c r="E6" s="204" t="s">
        <v>1156</v>
      </c>
      <c r="F6" s="205" t="s">
        <v>705</v>
      </c>
      <c r="G6" s="206">
        <v>120.9705</v>
      </c>
      <c r="H6" s="442">
        <v>5.0008059816236239E-2</v>
      </c>
      <c r="I6" s="206">
        <v>127.02</v>
      </c>
      <c r="J6" s="208">
        <f t="shared" ref="J6:J77" si="0">ROUND(ROUND(I6*4.8,2),0)</f>
        <v>610</v>
      </c>
      <c r="K6" s="209" t="s">
        <v>236</v>
      </c>
      <c r="L6" s="209" t="s">
        <v>3</v>
      </c>
      <c r="M6" s="204" t="s">
        <v>849</v>
      </c>
      <c r="N6" s="210">
        <v>8537109199</v>
      </c>
      <c r="O6" s="209" t="s">
        <v>645</v>
      </c>
      <c r="P6" s="210">
        <v>10</v>
      </c>
      <c r="Q6" s="211" t="s">
        <v>1157</v>
      </c>
      <c r="R6" s="212"/>
      <c r="S6" s="209" t="s">
        <v>1154</v>
      </c>
      <c r="T6" s="213"/>
      <c r="U6" s="215">
        <v>8717332205882</v>
      </c>
    </row>
    <row r="7" spans="1:21" x14ac:dyDescent="0.2">
      <c r="A7" s="181"/>
      <c r="B7" s="201" t="s">
        <v>1158</v>
      </c>
      <c r="C7" s="202" t="s">
        <v>11</v>
      </c>
      <c r="D7" s="203" t="s">
        <v>10</v>
      </c>
      <c r="E7" s="204" t="s">
        <v>1159</v>
      </c>
      <c r="F7" s="205" t="s">
        <v>705</v>
      </c>
      <c r="G7" s="206">
        <v>161.28</v>
      </c>
      <c r="H7" s="442">
        <v>4.9975198412698374E-2</v>
      </c>
      <c r="I7" s="206">
        <v>169.34</v>
      </c>
      <c r="J7" s="208">
        <f t="shared" si="0"/>
        <v>813</v>
      </c>
      <c r="K7" s="209" t="s">
        <v>236</v>
      </c>
      <c r="L7" s="210">
        <v>1</v>
      </c>
      <c r="M7" s="204" t="s">
        <v>849</v>
      </c>
      <c r="N7" s="210">
        <v>8537109199</v>
      </c>
      <c r="O7" s="209" t="s">
        <v>645</v>
      </c>
      <c r="P7" s="210">
        <v>54</v>
      </c>
      <c r="Q7" s="211" t="s">
        <v>1160</v>
      </c>
      <c r="R7" s="212"/>
      <c r="S7" s="209" t="s">
        <v>1154</v>
      </c>
      <c r="T7" s="213"/>
      <c r="U7" s="214">
        <v>8717332205912</v>
      </c>
    </row>
    <row r="8" spans="1:21" s="217" customFormat="1" x14ac:dyDescent="0.2">
      <c r="A8" s="216"/>
      <c r="B8" s="201" t="s">
        <v>1161</v>
      </c>
      <c r="C8" s="202" t="s">
        <v>14</v>
      </c>
      <c r="D8" s="203" t="s">
        <v>13</v>
      </c>
      <c r="E8" s="204" t="s">
        <v>1162</v>
      </c>
      <c r="F8" s="205" t="s">
        <v>705</v>
      </c>
      <c r="G8" s="206">
        <v>241.93049999999999</v>
      </c>
      <c r="H8" s="442">
        <v>5.0012296919983212E-2</v>
      </c>
      <c r="I8" s="206">
        <v>254.03</v>
      </c>
      <c r="J8" s="208">
        <f t="shared" si="0"/>
        <v>1219</v>
      </c>
      <c r="K8" s="209" t="s">
        <v>236</v>
      </c>
      <c r="L8" s="210">
        <v>1</v>
      </c>
      <c r="M8" s="204" t="s">
        <v>849</v>
      </c>
      <c r="N8" s="210">
        <v>8537109199</v>
      </c>
      <c r="O8" s="209" t="s">
        <v>645</v>
      </c>
      <c r="P8" s="210">
        <v>60</v>
      </c>
      <c r="Q8" s="211" t="s">
        <v>1163</v>
      </c>
      <c r="R8" s="212"/>
      <c r="S8" s="209" t="s">
        <v>1154</v>
      </c>
      <c r="T8" s="213"/>
      <c r="U8" s="214">
        <v>8717332205929</v>
      </c>
    </row>
    <row r="9" spans="1:21" x14ac:dyDescent="0.2">
      <c r="A9" s="181"/>
      <c r="B9" s="201" t="s">
        <v>1164</v>
      </c>
      <c r="C9" s="202" t="s">
        <v>17</v>
      </c>
      <c r="D9" s="203" t="s">
        <v>16</v>
      </c>
      <c r="E9" s="204" t="s">
        <v>1165</v>
      </c>
      <c r="F9" s="205" t="s">
        <v>705</v>
      </c>
      <c r="G9" s="206">
        <v>241.93049999999999</v>
      </c>
      <c r="H9" s="442">
        <v>5.0012296919983212E-2</v>
      </c>
      <c r="I9" s="206">
        <v>254.03</v>
      </c>
      <c r="J9" s="208">
        <f t="shared" si="0"/>
        <v>1219</v>
      </c>
      <c r="K9" s="209" t="s">
        <v>236</v>
      </c>
      <c r="L9" s="209" t="s">
        <v>3</v>
      </c>
      <c r="M9" s="204" t="s">
        <v>849</v>
      </c>
      <c r="N9" s="210">
        <v>8537109199</v>
      </c>
      <c r="O9" s="209" t="s">
        <v>645</v>
      </c>
      <c r="P9" s="210">
        <v>12</v>
      </c>
      <c r="Q9" s="211" t="s">
        <v>1166</v>
      </c>
      <c r="R9" s="212"/>
      <c r="S9" s="209" t="s">
        <v>1154</v>
      </c>
      <c r="T9" s="213"/>
      <c r="U9" s="214">
        <v>8717332205936</v>
      </c>
    </row>
    <row r="10" spans="1:21" x14ac:dyDescent="0.2">
      <c r="A10" s="218"/>
      <c r="B10" s="219" t="s">
        <v>1167</v>
      </c>
      <c r="C10" s="220" t="s">
        <v>20</v>
      </c>
      <c r="D10" s="221" t="s">
        <v>19</v>
      </c>
      <c r="E10" s="222" t="s">
        <v>1168</v>
      </c>
      <c r="F10" s="223" t="s">
        <v>705</v>
      </c>
      <c r="G10" s="206">
        <v>221.43449999999999</v>
      </c>
      <c r="H10" s="442">
        <v>5.0017047930652314E-2</v>
      </c>
      <c r="I10" s="206">
        <v>232.51</v>
      </c>
      <c r="J10" s="208">
        <f t="shared" si="0"/>
        <v>1116</v>
      </c>
      <c r="K10" s="224" t="s">
        <v>236</v>
      </c>
      <c r="L10" s="225">
        <v>1</v>
      </c>
      <c r="M10" s="222" t="s">
        <v>849</v>
      </c>
      <c r="N10" s="225">
        <v>8537109199</v>
      </c>
      <c r="O10" s="224" t="s">
        <v>645</v>
      </c>
      <c r="P10" s="225">
        <v>36</v>
      </c>
      <c r="Q10" s="226" t="s">
        <v>1169</v>
      </c>
      <c r="R10" s="227"/>
      <c r="S10" s="224" t="s">
        <v>1154</v>
      </c>
      <c r="T10" s="228"/>
      <c r="U10" s="229">
        <v>8717332205943</v>
      </c>
    </row>
    <row r="11" spans="1:21" x14ac:dyDescent="0.2">
      <c r="A11" s="218"/>
      <c r="B11" s="219" t="s">
        <v>1170</v>
      </c>
      <c r="C11" s="220" t="s">
        <v>23</v>
      </c>
      <c r="D11" s="221" t="s">
        <v>22</v>
      </c>
      <c r="E11" s="222" t="s">
        <v>1171</v>
      </c>
      <c r="F11" s="223" t="s">
        <v>705</v>
      </c>
      <c r="G11" s="206">
        <v>437.19900000000001</v>
      </c>
      <c r="H11" s="442">
        <v>5.0002401652336825E-2</v>
      </c>
      <c r="I11" s="206">
        <v>459.06</v>
      </c>
      <c r="J11" s="208">
        <f t="shared" si="0"/>
        <v>2203</v>
      </c>
      <c r="K11" s="224" t="s">
        <v>236</v>
      </c>
      <c r="L11" s="225">
        <v>1</v>
      </c>
      <c r="M11" s="222" t="s">
        <v>849</v>
      </c>
      <c r="N11" s="225">
        <v>8537109199</v>
      </c>
      <c r="O11" s="224" t="s">
        <v>645</v>
      </c>
      <c r="P11" s="225">
        <v>30</v>
      </c>
      <c r="Q11" s="226" t="s">
        <v>1172</v>
      </c>
      <c r="R11" s="227"/>
      <c r="S11" s="224" t="s">
        <v>1154</v>
      </c>
      <c r="T11" s="228"/>
      <c r="U11" s="229">
        <v>8717332205950</v>
      </c>
    </row>
    <row r="12" spans="1:21" s="217" customFormat="1" x14ac:dyDescent="0.2">
      <c r="A12" s="216"/>
      <c r="B12" s="201" t="s">
        <v>1173</v>
      </c>
      <c r="C12" s="202" t="s">
        <v>1174</v>
      </c>
      <c r="D12" s="203" t="s">
        <v>1175</v>
      </c>
      <c r="E12" s="204" t="s">
        <v>1176</v>
      </c>
      <c r="F12" s="205" t="s">
        <v>705</v>
      </c>
      <c r="G12" s="206">
        <v>322.57049999999998</v>
      </c>
      <c r="H12" s="442">
        <v>5.0003022595060731E-2</v>
      </c>
      <c r="I12" s="206">
        <v>338.7</v>
      </c>
      <c r="J12" s="208">
        <f t="shared" si="0"/>
        <v>1626</v>
      </c>
      <c r="K12" s="209" t="s">
        <v>236</v>
      </c>
      <c r="L12" s="210">
        <v>1</v>
      </c>
      <c r="M12" s="204" t="s">
        <v>849</v>
      </c>
      <c r="N12" s="210">
        <v>8537109199</v>
      </c>
      <c r="O12" s="209" t="s">
        <v>645</v>
      </c>
      <c r="P12" s="210">
        <v>72</v>
      </c>
      <c r="Q12" s="211" t="s">
        <v>1177</v>
      </c>
      <c r="R12" s="212"/>
      <c r="S12" s="209" t="s">
        <v>1154</v>
      </c>
      <c r="T12" s="213"/>
      <c r="U12" s="214">
        <v>800549134231</v>
      </c>
    </row>
    <row r="13" spans="1:21" s="217" customFormat="1" x14ac:dyDescent="0.2">
      <c r="A13" s="218"/>
      <c r="B13" s="219" t="s">
        <v>1178</v>
      </c>
      <c r="C13" s="220" t="s">
        <v>26</v>
      </c>
      <c r="D13" s="221" t="s">
        <v>25</v>
      </c>
      <c r="E13" s="222" t="s">
        <v>1179</v>
      </c>
      <c r="F13" s="223" t="s">
        <v>705</v>
      </c>
      <c r="G13" s="206">
        <v>369.06450000000001</v>
      </c>
      <c r="H13" s="442">
        <v>5.0006164234164929E-2</v>
      </c>
      <c r="I13" s="206">
        <v>387.52</v>
      </c>
      <c r="J13" s="208">
        <f t="shared" si="0"/>
        <v>1860</v>
      </c>
      <c r="K13" s="224" t="s">
        <v>236</v>
      </c>
      <c r="L13" s="224" t="s">
        <v>3</v>
      </c>
      <c r="M13" s="222" t="s">
        <v>849</v>
      </c>
      <c r="N13" s="225">
        <v>8537109199</v>
      </c>
      <c r="O13" s="224" t="s">
        <v>645</v>
      </c>
      <c r="P13" s="225">
        <v>25</v>
      </c>
      <c r="Q13" s="226" t="s">
        <v>1180</v>
      </c>
      <c r="R13" s="227"/>
      <c r="S13" s="224" t="s">
        <v>1154</v>
      </c>
      <c r="T13" s="228"/>
      <c r="U13" s="229">
        <v>8717332205998</v>
      </c>
    </row>
    <row r="14" spans="1:21" s="217" customFormat="1" x14ac:dyDescent="0.2">
      <c r="A14" s="216"/>
      <c r="B14" s="201" t="s">
        <v>1181</v>
      </c>
      <c r="C14" s="202" t="s">
        <v>29</v>
      </c>
      <c r="D14" s="203" t="s">
        <v>28</v>
      </c>
      <c r="E14" s="204" t="s">
        <v>1182</v>
      </c>
      <c r="F14" s="205" t="s">
        <v>705</v>
      </c>
      <c r="G14" s="206">
        <v>322.57049999999998</v>
      </c>
      <c r="H14" s="442">
        <v>5.0003022595060731E-2</v>
      </c>
      <c r="I14" s="206">
        <v>338.7</v>
      </c>
      <c r="J14" s="208">
        <f t="shared" si="0"/>
        <v>1626</v>
      </c>
      <c r="K14" s="209" t="s">
        <v>236</v>
      </c>
      <c r="L14" s="210">
        <v>1</v>
      </c>
      <c r="M14" s="204" t="s">
        <v>849</v>
      </c>
      <c r="N14" s="210">
        <v>8537109199</v>
      </c>
      <c r="O14" s="209" t="s">
        <v>645</v>
      </c>
      <c r="P14" s="210">
        <v>40</v>
      </c>
      <c r="Q14" s="211" t="s">
        <v>1160</v>
      </c>
      <c r="R14" s="212"/>
      <c r="S14" s="209" t="s">
        <v>1154</v>
      </c>
      <c r="T14" s="213"/>
      <c r="U14" s="214">
        <v>8717332206001</v>
      </c>
    </row>
    <row r="15" spans="1:21" x14ac:dyDescent="0.2">
      <c r="A15" s="181"/>
      <c r="B15" s="201" t="s">
        <v>1183</v>
      </c>
      <c r="C15" s="202" t="s">
        <v>32</v>
      </c>
      <c r="D15" s="203" t="s">
        <v>31</v>
      </c>
      <c r="E15" s="204" t="s">
        <v>1184</v>
      </c>
      <c r="F15" s="205" t="s">
        <v>705</v>
      </c>
      <c r="G15" s="206">
        <v>425.78550000000001</v>
      </c>
      <c r="H15" s="442">
        <v>4.998878543304075E-2</v>
      </c>
      <c r="I15" s="206">
        <v>447.07</v>
      </c>
      <c r="J15" s="208">
        <f t="shared" si="0"/>
        <v>2146</v>
      </c>
      <c r="K15" s="209" t="s">
        <v>236</v>
      </c>
      <c r="L15" s="209" t="s">
        <v>3</v>
      </c>
      <c r="M15" s="204" t="s">
        <v>1185</v>
      </c>
      <c r="N15" s="210">
        <v>8537109199</v>
      </c>
      <c r="O15" s="209" t="s">
        <v>645</v>
      </c>
      <c r="P15" s="210">
        <v>36</v>
      </c>
      <c r="Q15" s="211" t="s">
        <v>1177</v>
      </c>
      <c r="R15" s="212"/>
      <c r="S15" s="209" t="s">
        <v>1154</v>
      </c>
      <c r="T15" s="213"/>
      <c r="U15" s="215">
        <v>8717332260041</v>
      </c>
    </row>
    <row r="16" spans="1:21" x14ac:dyDescent="0.2">
      <c r="A16" s="218"/>
      <c r="B16" s="219" t="s">
        <v>1186</v>
      </c>
      <c r="C16" s="220" t="s">
        <v>36</v>
      </c>
      <c r="D16" s="221" t="s">
        <v>35</v>
      </c>
      <c r="E16" s="222" t="s">
        <v>1187</v>
      </c>
      <c r="F16" s="223" t="s">
        <v>705</v>
      </c>
      <c r="G16" s="206">
        <v>471.26100000000002</v>
      </c>
      <c r="H16" s="442">
        <v>4.9991406036145491E-2</v>
      </c>
      <c r="I16" s="206">
        <v>494.82</v>
      </c>
      <c r="J16" s="208">
        <f t="shared" si="0"/>
        <v>2375</v>
      </c>
      <c r="K16" s="224" t="s">
        <v>236</v>
      </c>
      <c r="L16" s="225">
        <v>1</v>
      </c>
      <c r="M16" s="222" t="s">
        <v>849</v>
      </c>
      <c r="N16" s="225">
        <v>8538909999</v>
      </c>
      <c r="O16" s="224" t="s">
        <v>645</v>
      </c>
      <c r="P16" s="225">
        <v>180</v>
      </c>
      <c r="Q16" s="226" t="s">
        <v>1160</v>
      </c>
      <c r="R16" s="227"/>
      <c r="S16" s="224" t="s">
        <v>1154</v>
      </c>
      <c r="T16" s="228"/>
      <c r="U16" s="230">
        <v>8717332206018</v>
      </c>
    </row>
    <row r="17" spans="1:21" x14ac:dyDescent="0.2">
      <c r="A17" s="218"/>
      <c r="B17" s="219" t="s">
        <v>1188</v>
      </c>
      <c r="C17" s="220" t="s">
        <v>39</v>
      </c>
      <c r="D17" s="221" t="s">
        <v>38</v>
      </c>
      <c r="E17" s="222" t="s">
        <v>1189</v>
      </c>
      <c r="F17" s="223" t="s">
        <v>705</v>
      </c>
      <c r="G17" s="206">
        <v>936.85200000000009</v>
      </c>
      <c r="H17" s="442">
        <v>4.9995089939499415E-2</v>
      </c>
      <c r="I17" s="206">
        <v>983.69</v>
      </c>
      <c r="J17" s="208">
        <f t="shared" si="0"/>
        <v>4722</v>
      </c>
      <c r="K17" s="224" t="s">
        <v>236</v>
      </c>
      <c r="L17" s="224" t="s">
        <v>3</v>
      </c>
      <c r="M17" s="222" t="s">
        <v>848</v>
      </c>
      <c r="N17" s="225">
        <v>8538909999</v>
      </c>
      <c r="O17" s="224" t="s">
        <v>645</v>
      </c>
      <c r="P17" s="225">
        <v>20</v>
      </c>
      <c r="Q17" s="226" t="s">
        <v>1190</v>
      </c>
      <c r="R17" s="227"/>
      <c r="S17" s="224" t="s">
        <v>1154</v>
      </c>
      <c r="T17" s="228"/>
      <c r="U17" s="230">
        <v>8717332309719</v>
      </c>
    </row>
    <row r="18" spans="1:21" x14ac:dyDescent="0.2">
      <c r="A18" s="181"/>
      <c r="B18" s="231" t="s">
        <v>1191</v>
      </c>
      <c r="C18" s="232" t="s">
        <v>41</v>
      </c>
      <c r="D18" s="233" t="s">
        <v>1059</v>
      </c>
      <c r="E18" s="204" t="s">
        <v>1192</v>
      </c>
      <c r="F18" s="205" t="s">
        <v>705</v>
      </c>
      <c r="G18" s="206">
        <v>49.938000000000002</v>
      </c>
      <c r="H18" s="442">
        <v>0.15002603228002709</v>
      </c>
      <c r="I18" s="206">
        <v>57.43</v>
      </c>
      <c r="J18" s="208">
        <f t="shared" si="0"/>
        <v>276</v>
      </c>
      <c r="K18" s="234" t="s">
        <v>236</v>
      </c>
      <c r="L18" s="234" t="s">
        <v>3</v>
      </c>
      <c r="M18" s="204" t="s">
        <v>1185</v>
      </c>
      <c r="N18" s="210">
        <v>8536901000</v>
      </c>
      <c r="O18" s="234" t="s">
        <v>645</v>
      </c>
      <c r="P18" s="210">
        <v>120</v>
      </c>
      <c r="Q18" s="211" t="s">
        <v>1193</v>
      </c>
      <c r="R18" s="234"/>
      <c r="S18" s="234" t="s">
        <v>1154</v>
      </c>
      <c r="T18" s="213"/>
      <c r="U18" s="235">
        <v>8717332206025</v>
      </c>
    </row>
    <row r="19" spans="1:21" x14ac:dyDescent="0.2">
      <c r="A19" s="181"/>
      <c r="B19" s="201" t="s">
        <v>1194</v>
      </c>
      <c r="C19" s="202" t="s">
        <v>44</v>
      </c>
      <c r="D19" s="203" t="s">
        <v>43</v>
      </c>
      <c r="E19" s="204" t="s">
        <v>1195</v>
      </c>
      <c r="F19" s="205" t="s">
        <v>705</v>
      </c>
      <c r="G19" s="206">
        <v>137.0985</v>
      </c>
      <c r="H19" s="442">
        <v>4.9975017961538581E-2</v>
      </c>
      <c r="I19" s="206">
        <v>143.94999999999999</v>
      </c>
      <c r="J19" s="208">
        <f t="shared" si="0"/>
        <v>691</v>
      </c>
      <c r="K19" s="209" t="s">
        <v>236</v>
      </c>
      <c r="L19" s="210">
        <v>1</v>
      </c>
      <c r="M19" s="204" t="s">
        <v>1185</v>
      </c>
      <c r="N19" s="210">
        <v>8536901000</v>
      </c>
      <c r="O19" s="209" t="s">
        <v>645</v>
      </c>
      <c r="P19" s="210">
        <v>160</v>
      </c>
      <c r="Q19" s="211" t="s">
        <v>1196</v>
      </c>
      <c r="R19" s="212"/>
      <c r="S19" s="209" t="s">
        <v>1154</v>
      </c>
      <c r="T19" s="213"/>
      <c r="U19" s="214">
        <v>8717332206032</v>
      </c>
    </row>
    <row r="20" spans="1:21" x14ac:dyDescent="0.2">
      <c r="A20" s="181"/>
      <c r="B20" s="236" t="s">
        <v>1197</v>
      </c>
      <c r="C20" s="237"/>
      <c r="D20" s="238" t="s">
        <v>1198</v>
      </c>
      <c r="E20" s="237"/>
      <c r="F20" s="239"/>
      <c r="G20" s="240" t="s">
        <v>1198</v>
      </c>
      <c r="H20" s="241" t="str">
        <f>IFERROR(VLOOKUP(#REF!,'[8]Fire EN 54'!$I$6:$N$999,6,FALSE),"")</f>
        <v/>
      </c>
      <c r="I20" s="241"/>
      <c r="J20" s="241"/>
      <c r="K20" s="237"/>
      <c r="L20" s="237"/>
      <c r="M20" s="237" t="s">
        <v>1198</v>
      </c>
      <c r="N20" s="242"/>
      <c r="O20" s="242"/>
      <c r="P20" s="243"/>
      <c r="Q20" s="244" t="s">
        <v>1198</v>
      </c>
      <c r="R20" s="245"/>
      <c r="S20" s="246"/>
      <c r="T20" s="247"/>
      <c r="U20" s="248"/>
    </row>
    <row r="21" spans="1:21" x14ac:dyDescent="0.2">
      <c r="A21" s="181"/>
      <c r="B21" s="249" t="s">
        <v>1199</v>
      </c>
      <c r="C21" s="250" t="s">
        <v>994</v>
      </c>
      <c r="D21" s="251" t="s">
        <v>996</v>
      </c>
      <c r="E21" s="222" t="s">
        <v>1200</v>
      </c>
      <c r="F21" s="223" t="s">
        <v>705</v>
      </c>
      <c r="G21" s="206">
        <v>783.55200000000002</v>
      </c>
      <c r="H21" s="442">
        <v>5.000051049579346E-2</v>
      </c>
      <c r="I21" s="206">
        <v>822.73</v>
      </c>
      <c r="J21" s="208">
        <f t="shared" si="0"/>
        <v>3949</v>
      </c>
      <c r="K21" s="225" t="s">
        <v>1201</v>
      </c>
      <c r="L21" s="225" t="s">
        <v>3</v>
      </c>
      <c r="M21" s="222" t="s">
        <v>845</v>
      </c>
      <c r="N21" s="225">
        <v>8537109199</v>
      </c>
      <c r="O21" s="252" t="s">
        <v>644</v>
      </c>
      <c r="P21" s="225">
        <v>10</v>
      </c>
      <c r="Q21" s="226">
        <v>3.1909999999999998</v>
      </c>
      <c r="R21" s="252"/>
      <c r="S21" s="252" t="s">
        <v>1154</v>
      </c>
      <c r="T21" s="228"/>
      <c r="U21" s="253">
        <v>8717332940417</v>
      </c>
    </row>
    <row r="22" spans="1:21" x14ac:dyDescent="0.2">
      <c r="A22" s="181"/>
      <c r="B22" s="249" t="s">
        <v>1202</v>
      </c>
      <c r="C22" s="250" t="s">
        <v>995</v>
      </c>
      <c r="D22" s="251" t="s">
        <v>997</v>
      </c>
      <c r="E22" s="222" t="s">
        <v>1203</v>
      </c>
      <c r="F22" s="223" t="s">
        <v>705</v>
      </c>
      <c r="G22" s="206">
        <v>1345.6589999999999</v>
      </c>
      <c r="H22" s="442">
        <v>4.99985508958809E-2</v>
      </c>
      <c r="I22" s="206">
        <v>1412.94</v>
      </c>
      <c r="J22" s="208">
        <f t="shared" si="0"/>
        <v>6782</v>
      </c>
      <c r="K22" s="225" t="s">
        <v>1201</v>
      </c>
      <c r="L22" s="225" t="s">
        <v>3</v>
      </c>
      <c r="M22" s="222" t="s">
        <v>845</v>
      </c>
      <c r="N22" s="225">
        <v>8537109199</v>
      </c>
      <c r="O22" s="252" t="s">
        <v>644</v>
      </c>
      <c r="P22" s="225">
        <v>10</v>
      </c>
      <c r="Q22" s="226">
        <v>3.1909999999999998</v>
      </c>
      <c r="R22" s="252"/>
      <c r="S22" s="252" t="s">
        <v>1154</v>
      </c>
      <c r="T22" s="228"/>
      <c r="U22" s="253">
        <v>4060039031174</v>
      </c>
    </row>
    <row r="23" spans="1:21" x14ac:dyDescent="0.2">
      <c r="A23" s="181"/>
      <c r="B23" s="191" t="s">
        <v>1211</v>
      </c>
      <c r="C23" s="194"/>
      <c r="D23" s="254" t="s">
        <v>1198</v>
      </c>
      <c r="E23" s="194"/>
      <c r="F23" s="195"/>
      <c r="G23" s="240" t="s">
        <v>1198</v>
      </c>
      <c r="H23" s="197" t="str">
        <f>IFERROR(VLOOKUP(#REF!,'[8]Fire EN 54'!$I$6:$N$999,6,FALSE),"")</f>
        <v/>
      </c>
      <c r="I23" s="197"/>
      <c r="J23" s="197"/>
      <c r="K23" s="194"/>
      <c r="L23" s="194"/>
      <c r="M23" s="194" t="s">
        <v>1198</v>
      </c>
      <c r="N23" s="194"/>
      <c r="O23" s="194"/>
      <c r="P23" s="255"/>
      <c r="Q23" s="256" t="s">
        <v>1198</v>
      </c>
      <c r="R23" s="265"/>
      <c r="S23" s="198"/>
      <c r="T23" s="258"/>
      <c r="U23" s="200"/>
    </row>
    <row r="24" spans="1:21" x14ac:dyDescent="0.2">
      <c r="A24" s="181"/>
      <c r="B24" s="201" t="s">
        <v>1212</v>
      </c>
      <c r="C24" s="202" t="s">
        <v>47</v>
      </c>
      <c r="D24" s="203" t="s">
        <v>46</v>
      </c>
      <c r="E24" s="204" t="s">
        <v>1213</v>
      </c>
      <c r="F24" s="205" t="s">
        <v>705</v>
      </c>
      <c r="G24" s="206">
        <v>403.21050000000002</v>
      </c>
      <c r="H24" s="207">
        <v>0.2499922497057987</v>
      </c>
      <c r="I24" s="206">
        <v>504.01</v>
      </c>
      <c r="J24" s="208">
        <f t="shared" si="0"/>
        <v>2419</v>
      </c>
      <c r="K24" s="209" t="s">
        <v>236</v>
      </c>
      <c r="L24" s="210">
        <v>1</v>
      </c>
      <c r="M24" s="204" t="s">
        <v>1185</v>
      </c>
      <c r="N24" s="210">
        <v>8538909999</v>
      </c>
      <c r="O24" s="209" t="s">
        <v>645</v>
      </c>
      <c r="P24" s="210">
        <v>20</v>
      </c>
      <c r="Q24" s="211" t="s">
        <v>1214</v>
      </c>
      <c r="R24" s="212"/>
      <c r="S24" s="209" t="s">
        <v>1154</v>
      </c>
      <c r="T24" s="266"/>
      <c r="U24" s="215">
        <v>8717332206131</v>
      </c>
    </row>
    <row r="25" spans="1:21" x14ac:dyDescent="0.2">
      <c r="A25" s="181"/>
      <c r="B25" s="201" t="s">
        <v>1215</v>
      </c>
      <c r="C25" s="202" t="s">
        <v>50</v>
      </c>
      <c r="D25" s="203" t="s">
        <v>49</v>
      </c>
      <c r="E25" s="204" t="s">
        <v>1216</v>
      </c>
      <c r="F25" s="205" t="s">
        <v>705</v>
      </c>
      <c r="G25" s="206">
        <v>604.81050000000005</v>
      </c>
      <c r="H25" s="207">
        <v>4.9998305254290276E-2</v>
      </c>
      <c r="I25" s="206">
        <v>635.04999999999995</v>
      </c>
      <c r="J25" s="208">
        <f t="shared" si="0"/>
        <v>3048</v>
      </c>
      <c r="K25" s="209" t="s">
        <v>236</v>
      </c>
      <c r="L25" s="210">
        <v>1</v>
      </c>
      <c r="M25" s="204" t="s">
        <v>1185</v>
      </c>
      <c r="N25" s="210">
        <v>8538909999</v>
      </c>
      <c r="O25" s="209" t="s">
        <v>645</v>
      </c>
      <c r="P25" s="210">
        <v>60</v>
      </c>
      <c r="Q25" s="211" t="s">
        <v>1217</v>
      </c>
      <c r="R25" s="212"/>
      <c r="S25" s="209" t="s">
        <v>1154</v>
      </c>
      <c r="T25" s="213"/>
      <c r="U25" s="215">
        <v>8717332206148</v>
      </c>
    </row>
    <row r="26" spans="1:21" x14ac:dyDescent="0.2">
      <c r="A26" s="218"/>
      <c r="B26" s="219" t="s">
        <v>1218</v>
      </c>
      <c r="C26" s="220" t="s">
        <v>53</v>
      </c>
      <c r="D26" s="221" t="s">
        <v>52</v>
      </c>
      <c r="E26" s="222" t="s">
        <v>1219</v>
      </c>
      <c r="F26" s="223" t="s">
        <v>705</v>
      </c>
      <c r="G26" s="206">
        <v>1027.6980000000001</v>
      </c>
      <c r="H26" s="207">
        <v>4.9997178159342459E-2</v>
      </c>
      <c r="I26" s="206">
        <v>1079.08</v>
      </c>
      <c r="J26" s="208">
        <f t="shared" si="0"/>
        <v>5180</v>
      </c>
      <c r="K26" s="224" t="s">
        <v>236</v>
      </c>
      <c r="L26" s="225">
        <v>1</v>
      </c>
      <c r="M26" s="222" t="s">
        <v>1185</v>
      </c>
      <c r="N26" s="225">
        <v>8538909999</v>
      </c>
      <c r="O26" s="224" t="s">
        <v>645</v>
      </c>
      <c r="P26" s="225">
        <v>50</v>
      </c>
      <c r="Q26" s="226" t="s">
        <v>1220</v>
      </c>
      <c r="R26" s="227"/>
      <c r="S26" s="224" t="s">
        <v>1154</v>
      </c>
      <c r="T26" s="228"/>
      <c r="U26" s="230">
        <v>8717332206155</v>
      </c>
    </row>
    <row r="27" spans="1:21" x14ac:dyDescent="0.2">
      <c r="A27" s="181"/>
      <c r="B27" s="201" t="s">
        <v>1221</v>
      </c>
      <c r="C27" s="202" t="s">
        <v>56</v>
      </c>
      <c r="D27" s="203" t="s">
        <v>55</v>
      </c>
      <c r="E27" s="204" t="s">
        <v>1222</v>
      </c>
      <c r="F27" s="205" t="s">
        <v>705</v>
      </c>
      <c r="G27" s="206">
        <v>272.41200000000003</v>
      </c>
      <c r="H27" s="207">
        <v>0.25001835455119426</v>
      </c>
      <c r="I27" s="206">
        <v>340.52</v>
      </c>
      <c r="J27" s="208">
        <f t="shared" si="0"/>
        <v>1635</v>
      </c>
      <c r="K27" s="209" t="s">
        <v>236</v>
      </c>
      <c r="L27" s="210">
        <v>1</v>
      </c>
      <c r="M27" s="204" t="s">
        <v>1185</v>
      </c>
      <c r="N27" s="210">
        <v>8538909999</v>
      </c>
      <c r="O27" s="209" t="s">
        <v>645</v>
      </c>
      <c r="P27" s="210">
        <v>30</v>
      </c>
      <c r="Q27" s="211" t="s">
        <v>1223</v>
      </c>
      <c r="R27" s="212"/>
      <c r="S27" s="209" t="s">
        <v>1154</v>
      </c>
      <c r="T27" s="213"/>
      <c r="U27" s="215">
        <v>8717332206162</v>
      </c>
    </row>
    <row r="28" spans="1:21" x14ac:dyDescent="0.2">
      <c r="A28" s="181"/>
      <c r="B28" s="201" t="s">
        <v>1224</v>
      </c>
      <c r="C28" s="202" t="s">
        <v>1225</v>
      </c>
      <c r="D28" s="203" t="s">
        <v>1226</v>
      </c>
      <c r="E28" s="204" t="s">
        <v>1227</v>
      </c>
      <c r="F28" s="205" t="s">
        <v>705</v>
      </c>
      <c r="G28" s="206">
        <v>274.827</v>
      </c>
      <c r="H28" s="207">
        <v>0.24998635505245104</v>
      </c>
      <c r="I28" s="206">
        <v>343.53</v>
      </c>
      <c r="J28" s="208">
        <f t="shared" si="0"/>
        <v>1649</v>
      </c>
      <c r="K28" s="209" t="s">
        <v>236</v>
      </c>
      <c r="L28" s="209" t="s">
        <v>3</v>
      </c>
      <c r="M28" s="204" t="s">
        <v>1185</v>
      </c>
      <c r="N28" s="210">
        <v>3926909790</v>
      </c>
      <c r="O28" s="209" t="s">
        <v>645</v>
      </c>
      <c r="P28" s="210">
        <v>75</v>
      </c>
      <c r="Q28" s="211" t="s">
        <v>1228</v>
      </c>
      <c r="R28" s="212"/>
      <c r="S28" s="209" t="s">
        <v>1154</v>
      </c>
      <c r="T28" s="213"/>
      <c r="U28" s="215">
        <v>8717332206667</v>
      </c>
    </row>
    <row r="29" spans="1:21" x14ac:dyDescent="0.2">
      <c r="A29" s="181"/>
      <c r="B29" s="201" t="s">
        <v>1229</v>
      </c>
      <c r="C29" s="202" t="s">
        <v>59</v>
      </c>
      <c r="D29" s="203" t="s">
        <v>58</v>
      </c>
      <c r="E29" s="204" t="s">
        <v>1230</v>
      </c>
      <c r="F29" s="205" t="s">
        <v>705</v>
      </c>
      <c r="G29" s="206">
        <v>314.93700000000001</v>
      </c>
      <c r="H29" s="207">
        <v>0.24999603095222223</v>
      </c>
      <c r="I29" s="206">
        <v>393.67</v>
      </c>
      <c r="J29" s="208">
        <f t="shared" si="0"/>
        <v>1890</v>
      </c>
      <c r="K29" s="209" t="s">
        <v>236</v>
      </c>
      <c r="L29" s="210">
        <v>1</v>
      </c>
      <c r="M29" s="204" t="s">
        <v>1185</v>
      </c>
      <c r="N29" s="210">
        <v>8538909999</v>
      </c>
      <c r="O29" s="209" t="s">
        <v>645</v>
      </c>
      <c r="P29" s="210">
        <v>25</v>
      </c>
      <c r="Q29" s="211" t="s">
        <v>1231</v>
      </c>
      <c r="R29" s="212"/>
      <c r="S29" s="209" t="s">
        <v>1154</v>
      </c>
      <c r="T29" s="213"/>
      <c r="U29" s="215">
        <v>8717332206179</v>
      </c>
    </row>
    <row r="30" spans="1:21" x14ac:dyDescent="0.2">
      <c r="A30" s="181"/>
      <c r="B30" s="201" t="s">
        <v>1232</v>
      </c>
      <c r="C30" s="202" t="s">
        <v>62</v>
      </c>
      <c r="D30" s="203" t="s">
        <v>61</v>
      </c>
      <c r="E30" s="204" t="s">
        <v>1233</v>
      </c>
      <c r="F30" s="205" t="s">
        <v>705</v>
      </c>
      <c r="G30" s="206">
        <v>262.09050000000002</v>
      </c>
      <c r="H30" s="207">
        <v>0.24998807663764988</v>
      </c>
      <c r="I30" s="206">
        <v>327.61</v>
      </c>
      <c r="J30" s="208">
        <f t="shared" si="0"/>
        <v>1573</v>
      </c>
      <c r="K30" s="209" t="s">
        <v>236</v>
      </c>
      <c r="L30" s="209" t="s">
        <v>3</v>
      </c>
      <c r="M30" s="204" t="s">
        <v>1185</v>
      </c>
      <c r="N30" s="210">
        <v>8538909999</v>
      </c>
      <c r="O30" s="209" t="s">
        <v>645</v>
      </c>
      <c r="P30" s="210">
        <v>7</v>
      </c>
      <c r="Q30" s="211" t="s">
        <v>1234</v>
      </c>
      <c r="R30" s="212"/>
      <c r="S30" s="209" t="s">
        <v>1154</v>
      </c>
      <c r="T30" s="213"/>
      <c r="U30" s="215">
        <v>8717332206315</v>
      </c>
    </row>
    <row r="31" spans="1:21" x14ac:dyDescent="0.2">
      <c r="A31" s="181"/>
      <c r="B31" s="201" t="s">
        <v>1235</v>
      </c>
      <c r="C31" s="202" t="s">
        <v>68</v>
      </c>
      <c r="D31" s="203" t="s">
        <v>67</v>
      </c>
      <c r="E31" s="204" t="s">
        <v>1236</v>
      </c>
      <c r="F31" s="205" t="s">
        <v>705</v>
      </c>
      <c r="G31" s="206">
        <v>137.0985</v>
      </c>
      <c r="H31" s="207">
        <v>0.24997720616928709</v>
      </c>
      <c r="I31" s="206">
        <v>171.37</v>
      </c>
      <c r="J31" s="208">
        <f t="shared" si="0"/>
        <v>823</v>
      </c>
      <c r="K31" s="209" t="s">
        <v>236</v>
      </c>
      <c r="L31" s="210">
        <v>1</v>
      </c>
      <c r="M31" s="204" t="s">
        <v>1185</v>
      </c>
      <c r="N31" s="210">
        <v>3926909790</v>
      </c>
      <c r="O31" s="209" t="s">
        <v>645</v>
      </c>
      <c r="P31" s="210">
        <v>100</v>
      </c>
      <c r="Q31" s="211" t="s">
        <v>1237</v>
      </c>
      <c r="R31" s="212"/>
      <c r="S31" s="209" t="s">
        <v>1154</v>
      </c>
      <c r="T31" s="213"/>
      <c r="U31" s="214">
        <v>8717332206193</v>
      </c>
    </row>
    <row r="32" spans="1:21" x14ac:dyDescent="0.2">
      <c r="A32" s="181"/>
      <c r="B32" s="201" t="s">
        <v>1238</v>
      </c>
      <c r="C32" s="202" t="s">
        <v>71</v>
      </c>
      <c r="D32" s="203" t="s">
        <v>70</v>
      </c>
      <c r="E32" s="204" t="s">
        <v>1239</v>
      </c>
      <c r="F32" s="205" t="s">
        <v>705</v>
      </c>
      <c r="G32" s="206">
        <v>100.80000000000001</v>
      </c>
      <c r="H32" s="207">
        <v>0.24999999999999978</v>
      </c>
      <c r="I32" s="206">
        <v>126</v>
      </c>
      <c r="J32" s="208">
        <f t="shared" si="0"/>
        <v>605</v>
      </c>
      <c r="K32" s="209" t="s">
        <v>236</v>
      </c>
      <c r="L32" s="210">
        <v>1</v>
      </c>
      <c r="M32" s="204" t="s">
        <v>1185</v>
      </c>
      <c r="N32" s="210">
        <v>3926909790</v>
      </c>
      <c r="O32" s="209" t="s">
        <v>645</v>
      </c>
      <c r="P32" s="210">
        <v>50</v>
      </c>
      <c r="Q32" s="211" t="s">
        <v>1240</v>
      </c>
      <c r="R32" s="212"/>
      <c r="S32" s="209" t="s">
        <v>1154</v>
      </c>
      <c r="T32" s="213"/>
      <c r="U32" s="214">
        <v>8717332206209</v>
      </c>
    </row>
    <row r="33" spans="1:21" x14ac:dyDescent="0.2">
      <c r="A33" s="181"/>
      <c r="B33" s="201" t="s">
        <v>1241</v>
      </c>
      <c r="C33" s="202" t="s">
        <v>74</v>
      </c>
      <c r="D33" s="203" t="s">
        <v>73</v>
      </c>
      <c r="E33" s="204" t="s">
        <v>1242</v>
      </c>
      <c r="F33" s="205" t="s">
        <v>705</v>
      </c>
      <c r="G33" s="206">
        <v>80.650500000000008</v>
      </c>
      <c r="H33" s="207">
        <v>0.24996125256508006</v>
      </c>
      <c r="I33" s="206">
        <v>100.81</v>
      </c>
      <c r="J33" s="208">
        <f t="shared" si="0"/>
        <v>484</v>
      </c>
      <c r="K33" s="209" t="s">
        <v>236</v>
      </c>
      <c r="L33" s="209" t="s">
        <v>3</v>
      </c>
      <c r="M33" s="204" t="s">
        <v>1185</v>
      </c>
      <c r="N33" s="210">
        <v>3926909790</v>
      </c>
      <c r="O33" s="209" t="s">
        <v>645</v>
      </c>
      <c r="P33" s="210">
        <v>80</v>
      </c>
      <c r="Q33" s="211" t="s">
        <v>1243</v>
      </c>
      <c r="R33" s="212"/>
      <c r="S33" s="209" t="s">
        <v>1154</v>
      </c>
      <c r="T33" s="213"/>
      <c r="U33" s="214">
        <v>8717332206216</v>
      </c>
    </row>
    <row r="34" spans="1:21" x14ac:dyDescent="0.2">
      <c r="A34" s="181"/>
      <c r="B34" s="231" t="s">
        <v>1244</v>
      </c>
      <c r="C34" s="232" t="s">
        <v>65</v>
      </c>
      <c r="D34" s="233" t="s">
        <v>64</v>
      </c>
      <c r="E34" s="204" t="s">
        <v>1245</v>
      </c>
      <c r="F34" s="205" t="s">
        <v>705</v>
      </c>
      <c r="G34" s="206">
        <v>212.96100000000001</v>
      </c>
      <c r="H34" s="207">
        <v>0.99999060860908795</v>
      </c>
      <c r="I34" s="206">
        <v>425.92</v>
      </c>
      <c r="J34" s="208">
        <f t="shared" si="0"/>
        <v>2044</v>
      </c>
      <c r="K34" s="234" t="s">
        <v>236</v>
      </c>
      <c r="L34" s="234" t="s">
        <v>3</v>
      </c>
      <c r="M34" s="204" t="s">
        <v>1185</v>
      </c>
      <c r="N34" s="210">
        <v>85189000</v>
      </c>
      <c r="O34" s="234" t="s">
        <v>688</v>
      </c>
      <c r="P34" s="234">
        <v>5</v>
      </c>
      <c r="Q34" s="267" t="s">
        <v>1246</v>
      </c>
      <c r="R34" s="234"/>
      <c r="S34" s="234" t="s">
        <v>1154</v>
      </c>
      <c r="T34" s="213"/>
      <c r="U34" s="235">
        <v>8717332875269</v>
      </c>
    </row>
    <row r="35" spans="1:21" x14ac:dyDescent="0.2">
      <c r="A35" s="181"/>
      <c r="B35" s="201" t="s">
        <v>1247</v>
      </c>
      <c r="C35" s="202" t="s">
        <v>1248</v>
      </c>
      <c r="D35" s="203" t="s">
        <v>1249</v>
      </c>
      <c r="E35" s="204" t="s">
        <v>1250</v>
      </c>
      <c r="F35" s="205" t="s">
        <v>705</v>
      </c>
      <c r="G35" s="206">
        <v>120.9705</v>
      </c>
      <c r="H35" s="207">
        <v>5.0008059816236239E-2</v>
      </c>
      <c r="I35" s="206">
        <v>127.02</v>
      </c>
      <c r="J35" s="208">
        <f t="shared" si="0"/>
        <v>610</v>
      </c>
      <c r="K35" s="209" t="s">
        <v>236</v>
      </c>
      <c r="L35" s="209" t="s">
        <v>3</v>
      </c>
      <c r="M35" s="204" t="s">
        <v>1185</v>
      </c>
      <c r="N35" s="210">
        <v>3926909790</v>
      </c>
      <c r="O35" s="209" t="s">
        <v>645</v>
      </c>
      <c r="P35" s="210">
        <v>10</v>
      </c>
      <c r="Q35" s="211" t="s">
        <v>1251</v>
      </c>
      <c r="R35" s="212"/>
      <c r="S35" s="209" t="s">
        <v>1154</v>
      </c>
      <c r="T35" s="213"/>
      <c r="U35" s="215">
        <v>8717332206650</v>
      </c>
    </row>
    <row r="36" spans="1:21" x14ac:dyDescent="0.2">
      <c r="A36" s="181"/>
      <c r="B36" s="201" t="s">
        <v>1252</v>
      </c>
      <c r="C36" s="202" t="s">
        <v>77</v>
      </c>
      <c r="D36" s="203" t="s">
        <v>76</v>
      </c>
      <c r="E36" s="204" t="s">
        <v>1253</v>
      </c>
      <c r="F36" s="205" t="s">
        <v>705</v>
      </c>
      <c r="G36" s="206">
        <v>129.024</v>
      </c>
      <c r="H36" s="207">
        <v>5.0037202380952328E-2</v>
      </c>
      <c r="I36" s="206">
        <v>135.47999999999999</v>
      </c>
      <c r="J36" s="208">
        <f t="shared" si="0"/>
        <v>650</v>
      </c>
      <c r="K36" s="209" t="s">
        <v>236</v>
      </c>
      <c r="L36" s="209" t="s">
        <v>3</v>
      </c>
      <c r="M36" s="204" t="s">
        <v>1185</v>
      </c>
      <c r="N36" s="210">
        <v>7326909890</v>
      </c>
      <c r="O36" s="209" t="s">
        <v>645</v>
      </c>
      <c r="P36" s="210">
        <v>10</v>
      </c>
      <c r="Q36" s="211" t="s">
        <v>1254</v>
      </c>
      <c r="R36" s="212"/>
      <c r="S36" s="209" t="s">
        <v>1154</v>
      </c>
      <c r="T36" s="266"/>
      <c r="U36" s="215">
        <v>8717332206278</v>
      </c>
    </row>
    <row r="37" spans="1:21" x14ac:dyDescent="0.2">
      <c r="A37" s="181"/>
      <c r="B37" s="201" t="s">
        <v>1255</v>
      </c>
      <c r="C37" s="202" t="s">
        <v>80</v>
      </c>
      <c r="D37" s="203" t="s">
        <v>79</v>
      </c>
      <c r="E37" s="204" t="s">
        <v>1256</v>
      </c>
      <c r="F37" s="205" t="s">
        <v>705</v>
      </c>
      <c r="G37" s="206">
        <v>100.80000000000001</v>
      </c>
      <c r="H37" s="207">
        <v>4.9999999999999822E-2</v>
      </c>
      <c r="I37" s="206">
        <v>105.84</v>
      </c>
      <c r="J37" s="208">
        <f t="shared" si="0"/>
        <v>508</v>
      </c>
      <c r="K37" s="209" t="s">
        <v>236</v>
      </c>
      <c r="L37" s="209" t="s">
        <v>3</v>
      </c>
      <c r="M37" s="204" t="s">
        <v>1185</v>
      </c>
      <c r="N37" s="210">
        <v>7326909890</v>
      </c>
      <c r="O37" s="209" t="s">
        <v>645</v>
      </c>
      <c r="P37" s="210">
        <v>7</v>
      </c>
      <c r="Q37" s="211" t="s">
        <v>1257</v>
      </c>
      <c r="R37" s="212"/>
      <c r="S37" s="209" t="s">
        <v>1154</v>
      </c>
      <c r="T37" s="266"/>
      <c r="U37" s="215">
        <v>8717332206285</v>
      </c>
    </row>
    <row r="38" spans="1:21" x14ac:dyDescent="0.2">
      <c r="A38" s="181"/>
      <c r="B38" s="201" t="s">
        <v>1258</v>
      </c>
      <c r="C38" s="202" t="s">
        <v>83</v>
      </c>
      <c r="D38" s="203" t="s">
        <v>82</v>
      </c>
      <c r="E38" s="204" t="s">
        <v>1259</v>
      </c>
      <c r="F38" s="205" t="s">
        <v>705</v>
      </c>
      <c r="G38" s="206">
        <v>88.704000000000008</v>
      </c>
      <c r="H38" s="207">
        <v>5.0009018759018753E-2</v>
      </c>
      <c r="I38" s="206">
        <v>93.14</v>
      </c>
      <c r="J38" s="208">
        <f t="shared" si="0"/>
        <v>447</v>
      </c>
      <c r="K38" s="209" t="s">
        <v>236</v>
      </c>
      <c r="L38" s="209" t="s">
        <v>3</v>
      </c>
      <c r="M38" s="204" t="s">
        <v>1185</v>
      </c>
      <c r="N38" s="210">
        <v>3926909790</v>
      </c>
      <c r="O38" s="209" t="s">
        <v>645</v>
      </c>
      <c r="P38" s="210">
        <v>8</v>
      </c>
      <c r="Q38" s="211" t="s">
        <v>1260</v>
      </c>
      <c r="R38" s="212"/>
      <c r="S38" s="209" t="s">
        <v>1154</v>
      </c>
      <c r="T38" s="266"/>
      <c r="U38" s="215">
        <v>8717332206292</v>
      </c>
    </row>
    <row r="39" spans="1:21" x14ac:dyDescent="0.2">
      <c r="A39" s="181"/>
      <c r="B39" s="219" t="s">
        <v>1261</v>
      </c>
      <c r="C39" s="220" t="s">
        <v>86</v>
      </c>
      <c r="D39" s="221" t="s">
        <v>85</v>
      </c>
      <c r="E39" s="222" t="s">
        <v>1262</v>
      </c>
      <c r="F39" s="223" t="s">
        <v>705</v>
      </c>
      <c r="G39" s="206">
        <v>16.128</v>
      </c>
      <c r="H39" s="207">
        <v>4.9727182539682557E-2</v>
      </c>
      <c r="I39" s="206">
        <v>16.93</v>
      </c>
      <c r="J39" s="208">
        <f t="shared" si="0"/>
        <v>81</v>
      </c>
      <c r="K39" s="224" t="s">
        <v>236</v>
      </c>
      <c r="L39" s="225">
        <v>1</v>
      </c>
      <c r="M39" s="222" t="s">
        <v>1185</v>
      </c>
      <c r="N39" s="225">
        <v>3926909790</v>
      </c>
      <c r="O39" s="224" t="s">
        <v>645</v>
      </c>
      <c r="P39" s="225">
        <v>400</v>
      </c>
      <c r="Q39" s="226" t="s">
        <v>1263</v>
      </c>
      <c r="R39" s="227"/>
      <c r="S39" s="224" t="s">
        <v>1154</v>
      </c>
      <c r="T39" s="268"/>
      <c r="U39" s="229">
        <v>8717332206605</v>
      </c>
    </row>
    <row r="40" spans="1:21" x14ac:dyDescent="0.2">
      <c r="A40" s="181"/>
      <c r="B40" s="201" t="s">
        <v>1264</v>
      </c>
      <c r="C40" s="202" t="s">
        <v>89</v>
      </c>
      <c r="D40" s="203" t="s">
        <v>88</v>
      </c>
      <c r="E40" s="204" t="s">
        <v>1265</v>
      </c>
      <c r="F40" s="205" t="s">
        <v>705</v>
      </c>
      <c r="G40" s="206">
        <v>80.650500000000008</v>
      </c>
      <c r="H40" s="207">
        <v>4.9962492482997556E-2</v>
      </c>
      <c r="I40" s="206">
        <v>84.68</v>
      </c>
      <c r="J40" s="208">
        <f t="shared" si="0"/>
        <v>406</v>
      </c>
      <c r="K40" s="209" t="s">
        <v>236</v>
      </c>
      <c r="L40" s="209" t="s">
        <v>3</v>
      </c>
      <c r="M40" s="204" t="s">
        <v>1185</v>
      </c>
      <c r="N40" s="210">
        <v>7326909890</v>
      </c>
      <c r="O40" s="269" t="s">
        <v>645</v>
      </c>
      <c r="P40" s="210">
        <v>15</v>
      </c>
      <c r="Q40" s="211" t="s">
        <v>1266</v>
      </c>
      <c r="R40" s="212"/>
      <c r="S40" s="209" t="s">
        <v>1154</v>
      </c>
      <c r="T40" s="266"/>
      <c r="U40" s="214">
        <v>8717332206766</v>
      </c>
    </row>
    <row r="41" spans="1:21" x14ac:dyDescent="0.2">
      <c r="A41" s="181"/>
      <c r="B41" s="191" t="s">
        <v>1267</v>
      </c>
      <c r="C41" s="194"/>
      <c r="D41" s="254" t="s">
        <v>1198</v>
      </c>
      <c r="E41" s="194"/>
      <c r="F41" s="195"/>
      <c r="G41" s="240" t="s">
        <v>1198</v>
      </c>
      <c r="H41" s="197" t="str">
        <f>IFERROR(VLOOKUP(#REF!,'[8]Fire EN 54'!$I$6:$N$999,6,FALSE),"")</f>
        <v/>
      </c>
      <c r="I41" s="197"/>
      <c r="J41" s="197"/>
      <c r="K41" s="194"/>
      <c r="L41" s="194"/>
      <c r="M41" s="194" t="s">
        <v>1198</v>
      </c>
      <c r="N41" s="194"/>
      <c r="O41" s="194"/>
      <c r="P41" s="255"/>
      <c r="Q41" s="256" t="s">
        <v>1198</v>
      </c>
      <c r="R41" s="257"/>
      <c r="S41" s="199"/>
      <c r="T41" s="258"/>
      <c r="U41" s="200"/>
    </row>
    <row r="42" spans="1:21" x14ac:dyDescent="0.2">
      <c r="A42" s="181"/>
      <c r="B42" s="201" t="s">
        <v>1268</v>
      </c>
      <c r="C42" s="202" t="s">
        <v>92</v>
      </c>
      <c r="D42" s="203" t="s">
        <v>91</v>
      </c>
      <c r="E42" s="204" t="s">
        <v>1269</v>
      </c>
      <c r="F42" s="205" t="s">
        <v>705</v>
      </c>
      <c r="G42" s="206">
        <v>403.21050000000002</v>
      </c>
      <c r="H42" s="207">
        <v>4.9997457903502074E-2</v>
      </c>
      <c r="I42" s="206">
        <v>423.37</v>
      </c>
      <c r="J42" s="208">
        <f t="shared" si="0"/>
        <v>2032</v>
      </c>
      <c r="K42" s="209" t="s">
        <v>236</v>
      </c>
      <c r="L42" s="210">
        <v>1</v>
      </c>
      <c r="M42" s="204" t="s">
        <v>1185</v>
      </c>
      <c r="N42" s="210">
        <v>8529904900</v>
      </c>
      <c r="O42" s="209" t="s">
        <v>645</v>
      </c>
      <c r="P42" s="210">
        <v>25</v>
      </c>
      <c r="Q42" s="211" t="s">
        <v>1270</v>
      </c>
      <c r="R42" s="212"/>
      <c r="S42" s="209" t="s">
        <v>1154</v>
      </c>
      <c r="T42" s="213"/>
      <c r="U42" s="214">
        <v>8717332206087</v>
      </c>
    </row>
    <row r="43" spans="1:21" x14ac:dyDescent="0.2">
      <c r="A43" s="181"/>
      <c r="B43" s="201" t="s">
        <v>1271</v>
      </c>
      <c r="C43" s="202" t="s">
        <v>95</v>
      </c>
      <c r="D43" s="203" t="s">
        <v>94</v>
      </c>
      <c r="E43" s="204" t="s">
        <v>1272</v>
      </c>
      <c r="F43" s="205" t="s">
        <v>705</v>
      </c>
      <c r="G43" s="206">
        <v>604.81050000000005</v>
      </c>
      <c r="H43" s="207">
        <v>4.9998305254290276E-2</v>
      </c>
      <c r="I43" s="206">
        <v>635.04999999999995</v>
      </c>
      <c r="J43" s="208">
        <f t="shared" si="0"/>
        <v>3048</v>
      </c>
      <c r="K43" s="209" t="s">
        <v>236</v>
      </c>
      <c r="L43" s="210">
        <v>1</v>
      </c>
      <c r="M43" s="204" t="s">
        <v>1185</v>
      </c>
      <c r="N43" s="210">
        <v>8529904900</v>
      </c>
      <c r="O43" s="209" t="s">
        <v>645</v>
      </c>
      <c r="P43" s="210">
        <v>50</v>
      </c>
      <c r="Q43" s="211" t="s">
        <v>1273</v>
      </c>
      <c r="R43" s="212"/>
      <c r="S43" s="209" t="s">
        <v>1154</v>
      </c>
      <c r="T43" s="213"/>
      <c r="U43" s="215">
        <v>8717332206094</v>
      </c>
    </row>
    <row r="44" spans="1:21" x14ac:dyDescent="0.2">
      <c r="A44" s="181"/>
      <c r="B44" s="219" t="s">
        <v>1274</v>
      </c>
      <c r="C44" s="220" t="s">
        <v>98</v>
      </c>
      <c r="D44" s="221" t="s">
        <v>97</v>
      </c>
      <c r="E44" s="222" t="s">
        <v>1275</v>
      </c>
      <c r="F44" s="223" t="s">
        <v>705</v>
      </c>
      <c r="G44" s="206">
        <v>1027.6980000000001</v>
      </c>
      <c r="H44" s="207">
        <v>4.9997178159342459E-2</v>
      </c>
      <c r="I44" s="206">
        <v>1079.08</v>
      </c>
      <c r="J44" s="208">
        <f t="shared" si="0"/>
        <v>5180</v>
      </c>
      <c r="K44" s="224" t="s">
        <v>236</v>
      </c>
      <c r="L44" s="224" t="s">
        <v>3</v>
      </c>
      <c r="M44" s="222" t="s">
        <v>1185</v>
      </c>
      <c r="N44" s="225">
        <v>8529904900</v>
      </c>
      <c r="O44" s="224" t="s">
        <v>645</v>
      </c>
      <c r="P44" s="225">
        <v>6</v>
      </c>
      <c r="Q44" s="226" t="s">
        <v>1276</v>
      </c>
      <c r="R44" s="227"/>
      <c r="S44" s="224" t="s">
        <v>1154</v>
      </c>
      <c r="T44" s="228"/>
      <c r="U44" s="230">
        <v>8717332206100</v>
      </c>
    </row>
    <row r="45" spans="1:21" x14ac:dyDescent="0.2">
      <c r="A45" s="181"/>
      <c r="B45" s="201" t="s">
        <v>1277</v>
      </c>
      <c r="C45" s="202" t="s">
        <v>101</v>
      </c>
      <c r="D45" s="203" t="s">
        <v>100</v>
      </c>
      <c r="E45" s="204" t="s">
        <v>1278</v>
      </c>
      <c r="F45" s="205" t="s">
        <v>705</v>
      </c>
      <c r="G45" s="206">
        <v>374.41949999999997</v>
      </c>
      <c r="H45" s="207">
        <v>0.24998831524533305</v>
      </c>
      <c r="I45" s="206">
        <v>468.02</v>
      </c>
      <c r="J45" s="208">
        <f t="shared" si="0"/>
        <v>2247</v>
      </c>
      <c r="K45" s="209" t="s">
        <v>236</v>
      </c>
      <c r="L45" s="209" t="s">
        <v>3</v>
      </c>
      <c r="M45" s="204" t="s">
        <v>1185</v>
      </c>
      <c r="N45" s="210">
        <v>3926909790</v>
      </c>
      <c r="O45" s="209" t="s">
        <v>645</v>
      </c>
      <c r="P45" s="210">
        <v>10</v>
      </c>
      <c r="Q45" s="211" t="s">
        <v>1279</v>
      </c>
      <c r="R45" s="212"/>
      <c r="S45" s="209" t="s">
        <v>1154</v>
      </c>
      <c r="T45" s="213"/>
      <c r="U45" s="215">
        <v>8717332206117</v>
      </c>
    </row>
    <row r="46" spans="1:21" x14ac:dyDescent="0.2">
      <c r="A46" s="181"/>
      <c r="B46" s="201" t="s">
        <v>1280</v>
      </c>
      <c r="C46" s="202" t="s">
        <v>104</v>
      </c>
      <c r="D46" s="203" t="s">
        <v>103</v>
      </c>
      <c r="E46" s="204" t="s">
        <v>1281</v>
      </c>
      <c r="F46" s="205" t="s">
        <v>705</v>
      </c>
      <c r="G46" s="206">
        <v>604.81050000000005</v>
      </c>
      <c r="H46" s="207">
        <v>4.9998305254290276E-2</v>
      </c>
      <c r="I46" s="206">
        <v>635.04999999999995</v>
      </c>
      <c r="J46" s="208">
        <f t="shared" si="0"/>
        <v>3048</v>
      </c>
      <c r="K46" s="209" t="s">
        <v>236</v>
      </c>
      <c r="L46" s="209" t="s">
        <v>3</v>
      </c>
      <c r="M46" s="204" t="s">
        <v>1185</v>
      </c>
      <c r="N46" s="210">
        <v>3926909790</v>
      </c>
      <c r="O46" s="209" t="s">
        <v>645</v>
      </c>
      <c r="P46" s="210">
        <v>8</v>
      </c>
      <c r="Q46" s="211" t="s">
        <v>1282</v>
      </c>
      <c r="R46" s="212"/>
      <c r="S46" s="209" t="s">
        <v>1154</v>
      </c>
      <c r="T46" s="213"/>
      <c r="U46" s="215">
        <v>8717332206124</v>
      </c>
    </row>
    <row r="47" spans="1:21" x14ac:dyDescent="0.2">
      <c r="A47" s="181"/>
      <c r="B47" s="201" t="s">
        <v>1283</v>
      </c>
      <c r="C47" s="202" t="s">
        <v>1284</v>
      </c>
      <c r="D47" s="203" t="s">
        <v>1285</v>
      </c>
      <c r="E47" s="204" t="s">
        <v>1286</v>
      </c>
      <c r="F47" s="205" t="s">
        <v>705</v>
      </c>
      <c r="G47" s="206">
        <v>187.89750000000001</v>
      </c>
      <c r="H47" s="207">
        <v>0.50001995768969798</v>
      </c>
      <c r="I47" s="206">
        <v>281.85000000000002</v>
      </c>
      <c r="J47" s="208">
        <f t="shared" si="0"/>
        <v>1353</v>
      </c>
      <c r="K47" s="209" t="s">
        <v>236</v>
      </c>
      <c r="L47" s="209" t="s">
        <v>3</v>
      </c>
      <c r="M47" s="204" t="s">
        <v>1185</v>
      </c>
      <c r="N47" s="210">
        <v>7326909890</v>
      </c>
      <c r="O47" s="269" t="s">
        <v>688</v>
      </c>
      <c r="P47" s="210">
        <v>3</v>
      </c>
      <c r="Q47" s="211" t="s">
        <v>1287</v>
      </c>
      <c r="R47" s="212"/>
      <c r="S47" s="209" t="s">
        <v>1154</v>
      </c>
      <c r="T47" s="213"/>
      <c r="U47" s="214">
        <v>8717332263493</v>
      </c>
    </row>
    <row r="48" spans="1:21" x14ac:dyDescent="0.2">
      <c r="A48" s="181"/>
      <c r="B48" s="231" t="s">
        <v>1288</v>
      </c>
      <c r="C48" s="232" t="s">
        <v>127</v>
      </c>
      <c r="D48" s="233" t="s">
        <v>126</v>
      </c>
      <c r="E48" s="204" t="s">
        <v>1289</v>
      </c>
      <c r="F48" s="205" t="s">
        <v>705</v>
      </c>
      <c r="G48" s="206">
        <v>375.80550000000005</v>
      </c>
      <c r="H48" s="207">
        <v>0.99999733904905574</v>
      </c>
      <c r="I48" s="206">
        <v>751.61</v>
      </c>
      <c r="J48" s="208">
        <f t="shared" si="0"/>
        <v>3608</v>
      </c>
      <c r="K48" s="234" t="s">
        <v>236</v>
      </c>
      <c r="L48" s="234" t="s">
        <v>3</v>
      </c>
      <c r="M48" s="204" t="s">
        <v>1185</v>
      </c>
      <c r="N48" s="210">
        <v>8302500000</v>
      </c>
      <c r="O48" s="234" t="s">
        <v>688</v>
      </c>
      <c r="P48" s="210">
        <v>2</v>
      </c>
      <c r="Q48" s="211" t="s">
        <v>1290</v>
      </c>
      <c r="R48" s="234"/>
      <c r="S48" s="234" t="s">
        <v>1154</v>
      </c>
      <c r="T48" s="234"/>
      <c r="U48" s="235">
        <v>8717332875252</v>
      </c>
    </row>
    <row r="49" spans="1:21" x14ac:dyDescent="0.2">
      <c r="A49" s="181"/>
      <c r="B49" s="231" t="s">
        <v>1291</v>
      </c>
      <c r="C49" s="232" t="s">
        <v>130</v>
      </c>
      <c r="D49" s="233" t="s">
        <v>129</v>
      </c>
      <c r="E49" s="204" t="s">
        <v>1292</v>
      </c>
      <c r="F49" s="205" t="s">
        <v>705</v>
      </c>
      <c r="G49" s="206">
        <v>672.44100000000003</v>
      </c>
      <c r="H49" s="207">
        <v>0.35000691510481952</v>
      </c>
      <c r="I49" s="206">
        <v>907.8</v>
      </c>
      <c r="J49" s="208">
        <f t="shared" si="0"/>
        <v>4357</v>
      </c>
      <c r="K49" s="234" t="s">
        <v>236</v>
      </c>
      <c r="L49" s="234" t="s">
        <v>3</v>
      </c>
      <c r="M49" s="204" t="s">
        <v>1185</v>
      </c>
      <c r="N49" s="210">
        <v>8504409090</v>
      </c>
      <c r="O49" s="234" t="s">
        <v>1293</v>
      </c>
      <c r="P49" s="234">
        <v>25</v>
      </c>
      <c r="Q49" s="267" t="s">
        <v>1294</v>
      </c>
      <c r="R49" s="234"/>
      <c r="S49" s="234" t="s">
        <v>1154</v>
      </c>
      <c r="T49" s="234"/>
      <c r="U49" s="235">
        <v>8717332871018</v>
      </c>
    </row>
    <row r="50" spans="1:21" x14ac:dyDescent="0.2">
      <c r="A50" s="181"/>
      <c r="B50" s="231" t="s">
        <v>1295</v>
      </c>
      <c r="C50" s="232" t="s">
        <v>133</v>
      </c>
      <c r="D50" s="233" t="s">
        <v>132</v>
      </c>
      <c r="E50" s="204" t="s">
        <v>1296</v>
      </c>
      <c r="F50" s="205" t="s">
        <v>705</v>
      </c>
      <c r="G50" s="206">
        <v>934.32150000000013</v>
      </c>
      <c r="H50" s="207">
        <v>0.34999569206103009</v>
      </c>
      <c r="I50" s="206">
        <v>1261.33</v>
      </c>
      <c r="J50" s="208">
        <f t="shared" si="0"/>
        <v>6054</v>
      </c>
      <c r="K50" s="234" t="s">
        <v>236</v>
      </c>
      <c r="L50" s="234" t="s">
        <v>3</v>
      </c>
      <c r="M50" s="204" t="s">
        <v>1185</v>
      </c>
      <c r="N50" s="210">
        <v>8504409090</v>
      </c>
      <c r="O50" s="234" t="s">
        <v>1293</v>
      </c>
      <c r="P50" s="234">
        <v>4</v>
      </c>
      <c r="Q50" s="267" t="s">
        <v>1294</v>
      </c>
      <c r="R50" s="234"/>
      <c r="S50" s="234" t="s">
        <v>1154</v>
      </c>
      <c r="T50" s="234"/>
      <c r="U50" s="235">
        <v>8717332871032</v>
      </c>
    </row>
    <row r="51" spans="1:21" x14ac:dyDescent="0.2">
      <c r="A51" s="181"/>
      <c r="B51" s="191" t="s">
        <v>1297</v>
      </c>
      <c r="C51" s="194"/>
      <c r="D51" s="254" t="s">
        <v>1198</v>
      </c>
      <c r="E51" s="194"/>
      <c r="F51" s="195"/>
      <c r="G51" s="240" t="s">
        <v>1198</v>
      </c>
      <c r="H51" s="197" t="str">
        <f>IFERROR(VLOOKUP(#REF!,'[8]Fire EN 54'!$I$6:$N$999,6,FALSE),"")</f>
        <v/>
      </c>
      <c r="I51" s="197"/>
      <c r="J51" s="197"/>
      <c r="K51" s="194"/>
      <c r="L51" s="194"/>
      <c r="M51" s="194" t="s">
        <v>1198</v>
      </c>
      <c r="N51" s="194"/>
      <c r="O51" s="194"/>
      <c r="P51" s="194"/>
      <c r="Q51" s="270" t="s">
        <v>1198</v>
      </c>
      <c r="R51" s="257"/>
      <c r="S51" s="199"/>
      <c r="T51" s="258"/>
      <c r="U51" s="200"/>
    </row>
    <row r="52" spans="1:21" x14ac:dyDescent="0.2">
      <c r="A52" s="181"/>
      <c r="B52" s="201" t="s">
        <v>1298</v>
      </c>
      <c r="C52" s="202" t="s">
        <v>695</v>
      </c>
      <c r="D52" s="203" t="s">
        <v>106</v>
      </c>
      <c r="E52" s="204" t="s">
        <v>1299</v>
      </c>
      <c r="F52" s="205" t="s">
        <v>705</v>
      </c>
      <c r="G52" s="206">
        <v>395.1465</v>
      </c>
      <c r="H52" s="442">
        <v>4.999032004585624E-2</v>
      </c>
      <c r="I52" s="206">
        <v>414.9</v>
      </c>
      <c r="J52" s="208">
        <f t="shared" si="0"/>
        <v>1992</v>
      </c>
      <c r="K52" s="209" t="s">
        <v>236</v>
      </c>
      <c r="L52" s="210">
        <v>1</v>
      </c>
      <c r="M52" s="204" t="s">
        <v>853</v>
      </c>
      <c r="N52" s="210">
        <v>8504403090</v>
      </c>
      <c r="O52" s="209" t="s">
        <v>645</v>
      </c>
      <c r="P52" s="210">
        <v>50</v>
      </c>
      <c r="Q52" s="211" t="s">
        <v>1300</v>
      </c>
      <c r="R52" s="212"/>
      <c r="S52" s="209" t="s">
        <v>1154</v>
      </c>
      <c r="T52" s="213"/>
      <c r="U52" s="215">
        <v>8717332206582</v>
      </c>
    </row>
    <row r="53" spans="1:21" x14ac:dyDescent="0.2">
      <c r="A53" s="181"/>
      <c r="B53" s="201" t="s">
        <v>1301</v>
      </c>
      <c r="C53" s="202" t="s">
        <v>109</v>
      </c>
      <c r="D53" s="203" t="s">
        <v>108</v>
      </c>
      <c r="E53" s="204" t="s">
        <v>1302</v>
      </c>
      <c r="F53" s="205" t="s">
        <v>705</v>
      </c>
      <c r="G53" s="206">
        <v>20.16</v>
      </c>
      <c r="H53" s="442">
        <v>5.0099206349206504E-2</v>
      </c>
      <c r="I53" s="206">
        <v>21.17</v>
      </c>
      <c r="J53" s="208">
        <f t="shared" si="0"/>
        <v>102</v>
      </c>
      <c r="K53" s="209" t="s">
        <v>236</v>
      </c>
      <c r="L53" s="209" t="s">
        <v>3</v>
      </c>
      <c r="M53" s="204" t="s">
        <v>1185</v>
      </c>
      <c r="N53" s="210">
        <v>8544429090</v>
      </c>
      <c r="O53" s="209" t="s">
        <v>645</v>
      </c>
      <c r="P53" s="210">
        <v>125</v>
      </c>
      <c r="Q53" s="211" t="s">
        <v>1303</v>
      </c>
      <c r="R53" s="212"/>
      <c r="S53" s="209" t="s">
        <v>1154</v>
      </c>
      <c r="T53" s="213"/>
      <c r="U53" s="215">
        <v>8717332206520</v>
      </c>
    </row>
    <row r="54" spans="1:21" x14ac:dyDescent="0.2">
      <c r="A54" s="181"/>
      <c r="B54" s="201" t="s">
        <v>1304</v>
      </c>
      <c r="C54" s="202" t="s">
        <v>112</v>
      </c>
      <c r="D54" s="203" t="s">
        <v>111</v>
      </c>
      <c r="E54" s="204" t="s">
        <v>1305</v>
      </c>
      <c r="F54" s="205" t="s">
        <v>705</v>
      </c>
      <c r="G54" s="206">
        <v>88.704000000000008</v>
      </c>
      <c r="H54" s="442">
        <v>5.0009018759018753E-2</v>
      </c>
      <c r="I54" s="206">
        <v>93.14</v>
      </c>
      <c r="J54" s="208">
        <f t="shared" si="0"/>
        <v>447</v>
      </c>
      <c r="K54" s="209" t="s">
        <v>236</v>
      </c>
      <c r="L54" s="209" t="s">
        <v>3</v>
      </c>
      <c r="M54" s="204" t="s">
        <v>1185</v>
      </c>
      <c r="N54" s="210">
        <v>3926909790</v>
      </c>
      <c r="O54" s="209" t="s">
        <v>645</v>
      </c>
      <c r="P54" s="210">
        <v>8</v>
      </c>
      <c r="Q54" s="211" t="s">
        <v>1306</v>
      </c>
      <c r="R54" s="212"/>
      <c r="S54" s="209" t="s">
        <v>1154</v>
      </c>
      <c r="T54" s="213"/>
      <c r="U54" s="271">
        <v>8717332342655</v>
      </c>
    </row>
    <row r="55" spans="1:21" x14ac:dyDescent="0.2">
      <c r="A55" s="181"/>
      <c r="B55" s="201" t="s">
        <v>1307</v>
      </c>
      <c r="C55" s="202" t="s">
        <v>115</v>
      </c>
      <c r="D55" s="203" t="s">
        <v>114</v>
      </c>
      <c r="E55" s="204" t="s">
        <v>1308</v>
      </c>
      <c r="F55" s="205" t="s">
        <v>705</v>
      </c>
      <c r="G55" s="206">
        <v>112.90650000000001</v>
      </c>
      <c r="H55" s="442">
        <v>4.9983836183036257E-2</v>
      </c>
      <c r="I55" s="206">
        <v>118.55</v>
      </c>
      <c r="J55" s="208">
        <f t="shared" si="0"/>
        <v>569</v>
      </c>
      <c r="K55" s="209" t="s">
        <v>236</v>
      </c>
      <c r="L55" s="210">
        <v>1</v>
      </c>
      <c r="M55" s="204" t="s">
        <v>1185</v>
      </c>
      <c r="N55" s="210">
        <v>3926909790</v>
      </c>
      <c r="O55" s="209" t="s">
        <v>645</v>
      </c>
      <c r="P55" s="210">
        <v>80</v>
      </c>
      <c r="Q55" s="211" t="s">
        <v>1309</v>
      </c>
      <c r="R55" s="212"/>
      <c r="S55" s="209" t="s">
        <v>1154</v>
      </c>
      <c r="T55" s="213"/>
      <c r="U55" s="271">
        <v>8717332342679</v>
      </c>
    </row>
    <row r="56" spans="1:21" s="275" customFormat="1" x14ac:dyDescent="0.2">
      <c r="A56" s="181"/>
      <c r="B56" s="219">
        <v>705000398453</v>
      </c>
      <c r="C56" s="220" t="s">
        <v>1310</v>
      </c>
      <c r="D56" s="221" t="s">
        <v>2720</v>
      </c>
      <c r="E56" s="222" t="s">
        <v>1311</v>
      </c>
      <c r="F56" s="223" t="s">
        <v>705</v>
      </c>
      <c r="G56" s="206">
        <v>544.87649999999996</v>
      </c>
      <c r="H56" s="442">
        <v>4.9999403534562559E-2</v>
      </c>
      <c r="I56" s="206">
        <v>572.12</v>
      </c>
      <c r="J56" s="208">
        <f t="shared" si="0"/>
        <v>2746</v>
      </c>
      <c r="K56" s="224" t="s">
        <v>236</v>
      </c>
      <c r="L56" s="225"/>
      <c r="M56" s="222" t="s">
        <v>1185</v>
      </c>
      <c r="N56" s="225">
        <v>85044055</v>
      </c>
      <c r="O56" s="224" t="s">
        <v>1312</v>
      </c>
      <c r="P56" s="225"/>
      <c r="Q56" s="226">
        <v>11</v>
      </c>
      <c r="R56" s="273"/>
      <c r="S56" s="224" t="s">
        <v>1154</v>
      </c>
      <c r="T56" s="228"/>
      <c r="U56" s="274">
        <v>4060039146991</v>
      </c>
    </row>
    <row r="57" spans="1:21" x14ac:dyDescent="0.2">
      <c r="A57" s="181"/>
      <c r="B57" s="201" t="s">
        <v>1313</v>
      </c>
      <c r="C57" s="202" t="s">
        <v>1314</v>
      </c>
      <c r="D57" s="203" t="s">
        <v>1315</v>
      </c>
      <c r="E57" s="204" t="s">
        <v>1316</v>
      </c>
      <c r="F57" s="205" t="s">
        <v>705</v>
      </c>
      <c r="G57" s="206">
        <v>1096.7250000000001</v>
      </c>
      <c r="H57" s="442">
        <v>4.9998860242995935E-2</v>
      </c>
      <c r="I57" s="206">
        <v>1151.56</v>
      </c>
      <c r="J57" s="208">
        <f t="shared" si="0"/>
        <v>5527</v>
      </c>
      <c r="K57" s="209" t="s">
        <v>236</v>
      </c>
      <c r="L57" s="209" t="s">
        <v>34</v>
      </c>
      <c r="M57" s="204" t="s">
        <v>1185</v>
      </c>
      <c r="N57" s="210">
        <v>8504900500</v>
      </c>
      <c r="O57" s="209" t="s">
        <v>1317</v>
      </c>
      <c r="P57" s="210">
        <v>40</v>
      </c>
      <c r="Q57" s="211" t="s">
        <v>1318</v>
      </c>
      <c r="R57" s="262"/>
      <c r="S57" s="209" t="s">
        <v>1319</v>
      </c>
      <c r="T57" s="266"/>
      <c r="U57" s="214">
        <v>8717332206674</v>
      </c>
    </row>
    <row r="58" spans="1:21" x14ac:dyDescent="0.2">
      <c r="A58" s="181"/>
      <c r="B58" s="201" t="s">
        <v>1320</v>
      </c>
      <c r="C58" s="278" t="s">
        <v>1321</v>
      </c>
      <c r="D58" s="233" t="s">
        <v>1322</v>
      </c>
      <c r="E58" s="279" t="s">
        <v>1323</v>
      </c>
      <c r="F58" s="205" t="s">
        <v>705</v>
      </c>
      <c r="G58" s="206">
        <v>162.85499999999999</v>
      </c>
      <c r="H58" s="442">
        <v>5.0013815971262865E-2</v>
      </c>
      <c r="I58" s="206">
        <v>171</v>
      </c>
      <c r="J58" s="208">
        <f t="shared" si="0"/>
        <v>821</v>
      </c>
      <c r="K58" s="266" t="s">
        <v>236</v>
      </c>
      <c r="L58" s="266" t="s">
        <v>3</v>
      </c>
      <c r="M58" s="231" t="s">
        <v>1185</v>
      </c>
      <c r="N58" s="210">
        <v>8531900000</v>
      </c>
      <c r="O58" s="266" t="s">
        <v>645</v>
      </c>
      <c r="P58" s="266">
        <v>54</v>
      </c>
      <c r="Q58" s="276" t="s">
        <v>1177</v>
      </c>
      <c r="R58" s="277"/>
      <c r="S58" s="266" t="s">
        <v>1154</v>
      </c>
      <c r="T58" s="266"/>
      <c r="U58" s="214">
        <v>8717332325597</v>
      </c>
    </row>
    <row r="59" spans="1:21" x14ac:dyDescent="0.2">
      <c r="A59" s="181"/>
      <c r="B59" s="191" t="s">
        <v>1324</v>
      </c>
      <c r="C59" s="194"/>
      <c r="D59" s="254" t="s">
        <v>1198</v>
      </c>
      <c r="E59" s="194"/>
      <c r="F59" s="195"/>
      <c r="G59" s="240" t="s">
        <v>1198</v>
      </c>
      <c r="H59" s="197"/>
      <c r="I59" s="197"/>
      <c r="J59" s="197"/>
      <c r="K59" s="194"/>
      <c r="L59" s="194"/>
      <c r="M59" s="194" t="s">
        <v>1198</v>
      </c>
      <c r="N59" s="194"/>
      <c r="O59" s="255"/>
      <c r="P59" s="255"/>
      <c r="Q59" s="256" t="s">
        <v>1198</v>
      </c>
      <c r="R59" s="257"/>
      <c r="S59" s="199"/>
      <c r="T59" s="258"/>
      <c r="U59" s="200"/>
    </row>
    <row r="60" spans="1:21" x14ac:dyDescent="0.2">
      <c r="A60" s="181"/>
      <c r="B60" s="201" t="s">
        <v>1325</v>
      </c>
      <c r="C60" s="202" t="s">
        <v>118</v>
      </c>
      <c r="D60" s="203" t="s">
        <v>117</v>
      </c>
      <c r="E60" s="204" t="s">
        <v>1326</v>
      </c>
      <c r="F60" s="205" t="s">
        <v>705</v>
      </c>
      <c r="G60" s="206">
        <v>26.208000000000002</v>
      </c>
      <c r="H60" s="442">
        <v>5.0061050061049883E-2</v>
      </c>
      <c r="I60" s="206">
        <v>27.52</v>
      </c>
      <c r="J60" s="208">
        <f t="shared" si="0"/>
        <v>132</v>
      </c>
      <c r="K60" s="209" t="s">
        <v>236</v>
      </c>
      <c r="L60" s="210">
        <v>1</v>
      </c>
      <c r="M60" s="204" t="s">
        <v>1185</v>
      </c>
      <c r="N60" s="210">
        <v>8544429090</v>
      </c>
      <c r="O60" s="209" t="s">
        <v>645</v>
      </c>
      <c r="P60" s="210">
        <v>300</v>
      </c>
      <c r="Q60" s="211" t="s">
        <v>1303</v>
      </c>
      <c r="R60" s="212"/>
      <c r="S60" s="209" t="s">
        <v>1154</v>
      </c>
      <c r="T60" s="213"/>
      <c r="U60" s="214">
        <v>8717332206537</v>
      </c>
    </row>
    <row r="61" spans="1:21" x14ac:dyDescent="0.2">
      <c r="A61" s="181"/>
      <c r="B61" s="201" t="s">
        <v>1327</v>
      </c>
      <c r="C61" s="202" t="s">
        <v>1328</v>
      </c>
      <c r="D61" s="203" t="s">
        <v>1329</v>
      </c>
      <c r="E61" s="204" t="s">
        <v>1330</v>
      </c>
      <c r="F61" s="205" t="s">
        <v>705</v>
      </c>
      <c r="G61" s="206">
        <v>161.28</v>
      </c>
      <c r="H61" s="442">
        <v>4.9975198412698374E-2</v>
      </c>
      <c r="I61" s="206">
        <v>169.34</v>
      </c>
      <c r="J61" s="208">
        <f t="shared" si="0"/>
        <v>813</v>
      </c>
      <c r="K61" s="209" t="s">
        <v>236</v>
      </c>
      <c r="L61" s="209" t="s">
        <v>3</v>
      </c>
      <c r="M61" s="204" t="s">
        <v>1185</v>
      </c>
      <c r="N61" s="210">
        <v>8537109199</v>
      </c>
      <c r="O61" s="209" t="s">
        <v>645</v>
      </c>
      <c r="P61" s="210">
        <v>30</v>
      </c>
      <c r="Q61" s="211" t="s">
        <v>1331</v>
      </c>
      <c r="R61" s="212"/>
      <c r="S61" s="209" t="s">
        <v>1154</v>
      </c>
      <c r="T61" s="213"/>
      <c r="U61" s="214">
        <v>8717332206551</v>
      </c>
    </row>
    <row r="62" spans="1:21" x14ac:dyDescent="0.2">
      <c r="A62" s="181"/>
      <c r="B62" s="249" t="s">
        <v>1332</v>
      </c>
      <c r="C62" s="250" t="s">
        <v>1011</v>
      </c>
      <c r="D62" s="251" t="s">
        <v>1013</v>
      </c>
      <c r="E62" s="222" t="s">
        <v>1333</v>
      </c>
      <c r="F62" s="223" t="s">
        <v>705</v>
      </c>
      <c r="G62" s="206">
        <v>68.134500000000003</v>
      </c>
      <c r="H62" s="442">
        <v>4.9982020855807274E-2</v>
      </c>
      <c r="I62" s="206">
        <v>71.540000000000006</v>
      </c>
      <c r="J62" s="208">
        <f t="shared" si="0"/>
        <v>343</v>
      </c>
      <c r="K62" s="224" t="s">
        <v>1201</v>
      </c>
      <c r="L62" s="225" t="s">
        <v>3</v>
      </c>
      <c r="M62" s="222" t="s">
        <v>1185</v>
      </c>
      <c r="N62" s="225">
        <v>8544429090</v>
      </c>
      <c r="O62" s="252" t="s">
        <v>644</v>
      </c>
      <c r="P62" s="225">
        <v>10</v>
      </c>
      <c r="Q62" s="226">
        <v>0.64200000000000002</v>
      </c>
      <c r="R62" s="252"/>
      <c r="S62" s="252" t="s">
        <v>1154</v>
      </c>
      <c r="T62" s="228"/>
      <c r="U62" s="253">
        <v>4060039022608</v>
      </c>
    </row>
    <row r="63" spans="1:21" x14ac:dyDescent="0.2">
      <c r="A63" s="181"/>
      <c r="B63" s="249" t="s">
        <v>1334</v>
      </c>
      <c r="C63" s="250" t="s">
        <v>1012</v>
      </c>
      <c r="D63" s="251" t="s">
        <v>1014</v>
      </c>
      <c r="E63" s="222" t="s">
        <v>1335</v>
      </c>
      <c r="F63" s="223" t="s">
        <v>705</v>
      </c>
      <c r="G63" s="206">
        <v>40.8765</v>
      </c>
      <c r="H63" s="442">
        <v>4.9992049221435408E-2</v>
      </c>
      <c r="I63" s="206">
        <v>42.92</v>
      </c>
      <c r="J63" s="208">
        <f t="shared" si="0"/>
        <v>206</v>
      </c>
      <c r="K63" s="224" t="s">
        <v>1201</v>
      </c>
      <c r="L63" s="225" t="s">
        <v>3</v>
      </c>
      <c r="M63" s="222" t="s">
        <v>1185</v>
      </c>
      <c r="N63" s="225">
        <v>8544429090</v>
      </c>
      <c r="O63" s="252" t="s">
        <v>644</v>
      </c>
      <c r="P63" s="225">
        <v>10</v>
      </c>
      <c r="Q63" s="226">
        <v>0.25800000000000001</v>
      </c>
      <c r="R63" s="252"/>
      <c r="S63" s="252" t="s">
        <v>1154</v>
      </c>
      <c r="T63" s="228"/>
      <c r="U63" s="253">
        <v>4060039022615</v>
      </c>
    </row>
    <row r="64" spans="1:21" x14ac:dyDescent="0.2">
      <c r="A64" s="181"/>
      <c r="B64" s="191" t="s">
        <v>1336</v>
      </c>
      <c r="C64" s="194"/>
      <c r="D64" s="254"/>
      <c r="E64" s="194"/>
      <c r="F64" s="195"/>
      <c r="G64" s="240" t="s">
        <v>1198</v>
      </c>
      <c r="H64" s="197"/>
      <c r="I64" s="197"/>
      <c r="J64" s="197"/>
      <c r="K64" s="194"/>
      <c r="L64" s="194"/>
      <c r="M64" s="194" t="s">
        <v>1198</v>
      </c>
      <c r="N64" s="194"/>
      <c r="O64" s="255"/>
      <c r="P64" s="255"/>
      <c r="Q64" s="256" t="s">
        <v>1198</v>
      </c>
      <c r="R64" s="257"/>
      <c r="S64" s="199"/>
      <c r="T64" s="258"/>
      <c r="U64" s="200"/>
    </row>
    <row r="65" spans="1:21" x14ac:dyDescent="0.2">
      <c r="A65" s="181"/>
      <c r="B65" s="201" t="s">
        <v>1337</v>
      </c>
      <c r="C65" s="202" t="s">
        <v>1338</v>
      </c>
      <c r="D65" s="203" t="s">
        <v>1339</v>
      </c>
      <c r="E65" s="204" t="s">
        <v>1340</v>
      </c>
      <c r="F65" s="205" t="s">
        <v>705</v>
      </c>
      <c r="G65" s="206">
        <v>539.52150000000006</v>
      </c>
      <c r="H65" s="442">
        <v>5.0004494723565163E-2</v>
      </c>
      <c r="I65" s="206">
        <v>566.5</v>
      </c>
      <c r="J65" s="208">
        <f t="shared" si="0"/>
        <v>2719</v>
      </c>
      <c r="K65" s="209" t="s">
        <v>236</v>
      </c>
      <c r="L65" s="209" t="s">
        <v>3</v>
      </c>
      <c r="M65" s="204" t="s">
        <v>845</v>
      </c>
      <c r="N65" s="210">
        <v>8537109199</v>
      </c>
      <c r="O65" s="209" t="s">
        <v>688</v>
      </c>
      <c r="P65" s="210">
        <v>0</v>
      </c>
      <c r="Q65" s="211" t="s">
        <v>1341</v>
      </c>
      <c r="R65" s="281"/>
      <c r="S65" s="209" t="s">
        <v>1154</v>
      </c>
      <c r="T65" s="282" t="s">
        <v>1342</v>
      </c>
      <c r="U65" s="215">
        <v>8717332004584</v>
      </c>
    </row>
    <row r="66" spans="1:21" ht="16.5" x14ac:dyDescent="0.2">
      <c r="A66" s="181"/>
      <c r="B66" s="201">
        <v>8717332915347</v>
      </c>
      <c r="C66" s="202" t="s">
        <v>1343</v>
      </c>
      <c r="D66" s="203" t="s">
        <v>1344</v>
      </c>
      <c r="E66" s="204" t="s">
        <v>1345</v>
      </c>
      <c r="F66" s="205" t="s">
        <v>705</v>
      </c>
      <c r="G66" s="206">
        <v>329.84699999999998</v>
      </c>
      <c r="H66" s="442">
        <v>5.0001970610616508E-2</v>
      </c>
      <c r="I66" s="206">
        <v>346.34</v>
      </c>
      <c r="J66" s="208">
        <f t="shared" si="0"/>
        <v>1662</v>
      </c>
      <c r="K66" s="209" t="s">
        <v>236</v>
      </c>
      <c r="L66" s="209" t="s">
        <v>3</v>
      </c>
      <c r="M66" s="204" t="s">
        <v>1346</v>
      </c>
      <c r="N66" s="210">
        <v>8538909189</v>
      </c>
      <c r="O66" s="209" t="s">
        <v>688</v>
      </c>
      <c r="P66" s="210">
        <v>30</v>
      </c>
      <c r="Q66" s="211" t="s">
        <v>1347</v>
      </c>
      <c r="R66" s="281"/>
      <c r="S66" s="209" t="s">
        <v>1154</v>
      </c>
      <c r="T66" s="282"/>
      <c r="U66" s="215">
        <v>8717332915347</v>
      </c>
    </row>
    <row r="67" spans="1:21" x14ac:dyDescent="0.2">
      <c r="A67" s="181"/>
      <c r="B67" s="201" t="s">
        <v>1348</v>
      </c>
      <c r="C67" s="202" t="s">
        <v>1349</v>
      </c>
      <c r="D67" s="203" t="s">
        <v>1350</v>
      </c>
      <c r="E67" s="204" t="s">
        <v>1351</v>
      </c>
      <c r="F67" s="205" t="s">
        <v>705</v>
      </c>
      <c r="G67" s="206">
        <v>81.427499999999995</v>
      </c>
      <c r="H67" s="442">
        <v>5.0013815971262865E-2</v>
      </c>
      <c r="I67" s="206">
        <v>85.5</v>
      </c>
      <c r="J67" s="208">
        <f t="shared" si="0"/>
        <v>410</v>
      </c>
      <c r="K67" s="209" t="s">
        <v>236</v>
      </c>
      <c r="L67" s="209" t="s">
        <v>236</v>
      </c>
      <c r="M67" s="204" t="s">
        <v>1185</v>
      </c>
      <c r="N67" s="210">
        <v>3919908099</v>
      </c>
      <c r="O67" s="209" t="s">
        <v>688</v>
      </c>
      <c r="P67" s="210">
        <v>0</v>
      </c>
      <c r="Q67" s="211" t="s">
        <v>1352</v>
      </c>
      <c r="R67" s="281"/>
      <c r="S67" s="209" t="s">
        <v>1154</v>
      </c>
      <c r="T67" s="282"/>
      <c r="U67" s="215">
        <v>8717332019816</v>
      </c>
    </row>
    <row r="68" spans="1:21" x14ac:dyDescent="0.2">
      <c r="A68" s="181"/>
      <c r="B68" s="201">
        <v>8531901000</v>
      </c>
      <c r="C68" s="202" t="s">
        <v>1353</v>
      </c>
      <c r="D68" s="203" t="s">
        <v>1354</v>
      </c>
      <c r="E68" s="204" t="s">
        <v>1355</v>
      </c>
      <c r="F68" s="205" t="s">
        <v>705</v>
      </c>
      <c r="G68" s="206">
        <v>329.84699999999998</v>
      </c>
      <c r="H68" s="442">
        <v>5.0001970610616508E-2</v>
      </c>
      <c r="I68" s="206">
        <v>346.34</v>
      </c>
      <c r="J68" s="208">
        <f t="shared" si="0"/>
        <v>1662</v>
      </c>
      <c r="K68" s="209" t="s">
        <v>236</v>
      </c>
      <c r="L68" s="209" t="s">
        <v>236</v>
      </c>
      <c r="M68" s="204" t="s">
        <v>1346</v>
      </c>
      <c r="N68" s="210">
        <v>8531209590</v>
      </c>
      <c r="O68" s="209" t="s">
        <v>645</v>
      </c>
      <c r="P68" s="210">
        <v>0</v>
      </c>
      <c r="Q68" s="211" t="s">
        <v>1356</v>
      </c>
      <c r="R68" s="281"/>
      <c r="S68" s="209" t="s">
        <v>1154</v>
      </c>
      <c r="T68" s="282"/>
      <c r="U68" s="215">
        <v>8717332915330</v>
      </c>
    </row>
    <row r="69" spans="1:21" x14ac:dyDescent="0.2">
      <c r="A69" s="181"/>
      <c r="B69" s="201" t="s">
        <v>1357</v>
      </c>
      <c r="C69" s="202" t="s">
        <v>1358</v>
      </c>
      <c r="D69" s="203" t="s">
        <v>1359</v>
      </c>
      <c r="E69" s="204" t="s">
        <v>1360</v>
      </c>
      <c r="F69" s="205" t="s">
        <v>705</v>
      </c>
      <c r="G69" s="206">
        <v>43.847999999999999</v>
      </c>
      <c r="H69" s="442">
        <v>4.9990877577084536E-2</v>
      </c>
      <c r="I69" s="206">
        <v>46.04</v>
      </c>
      <c r="J69" s="208">
        <f t="shared" si="0"/>
        <v>221</v>
      </c>
      <c r="K69" s="209" t="s">
        <v>236</v>
      </c>
      <c r="L69" s="209" t="s">
        <v>236</v>
      </c>
      <c r="M69" s="204" t="s">
        <v>1185</v>
      </c>
      <c r="N69" s="210">
        <v>3919908099</v>
      </c>
      <c r="O69" s="209" t="s">
        <v>688</v>
      </c>
      <c r="P69" s="210">
        <v>0</v>
      </c>
      <c r="Q69" s="211" t="s">
        <v>1361</v>
      </c>
      <c r="R69" s="212"/>
      <c r="S69" s="209" t="s">
        <v>614</v>
      </c>
      <c r="T69" s="213"/>
      <c r="U69" s="214" t="s">
        <v>1198</v>
      </c>
    </row>
    <row r="70" spans="1:21" x14ac:dyDescent="0.2">
      <c r="A70" s="181"/>
      <c r="B70" s="191" t="s">
        <v>1362</v>
      </c>
      <c r="C70" s="194" t="s">
        <v>1363</v>
      </c>
      <c r="D70" s="254"/>
      <c r="E70" s="194"/>
      <c r="F70" s="195"/>
      <c r="G70" s="240">
        <v>0</v>
      </c>
      <c r="H70" s="197"/>
      <c r="I70" s="197"/>
      <c r="J70" s="197"/>
      <c r="K70" s="194"/>
      <c r="L70" s="194"/>
      <c r="M70" s="194">
        <v>0</v>
      </c>
      <c r="N70" s="194"/>
      <c r="O70" s="255"/>
      <c r="P70" s="255"/>
      <c r="Q70" s="255"/>
      <c r="R70" s="257"/>
      <c r="S70" s="199"/>
      <c r="T70" s="258"/>
      <c r="U70" s="200"/>
    </row>
    <row r="71" spans="1:21" x14ac:dyDescent="0.2">
      <c r="A71" s="181"/>
      <c r="B71" s="201" t="s">
        <v>1261</v>
      </c>
      <c r="C71" s="202" t="s">
        <v>86</v>
      </c>
      <c r="D71" s="203" t="s">
        <v>85</v>
      </c>
      <c r="E71" s="204" t="s">
        <v>1366</v>
      </c>
      <c r="F71" s="205" t="s">
        <v>705</v>
      </c>
      <c r="G71" s="206">
        <v>16.128</v>
      </c>
      <c r="H71" s="442">
        <v>4.9727182539682557E-2</v>
      </c>
      <c r="I71" s="206">
        <v>16.93</v>
      </c>
      <c r="J71" s="208">
        <f t="shared" si="0"/>
        <v>81</v>
      </c>
      <c r="K71" s="210" t="s">
        <v>236</v>
      </c>
      <c r="L71" s="210">
        <v>1</v>
      </c>
      <c r="M71" s="204" t="s">
        <v>1185</v>
      </c>
      <c r="N71" s="210">
        <v>3926909790</v>
      </c>
      <c r="O71" s="209" t="s">
        <v>645</v>
      </c>
      <c r="P71" s="210">
        <v>400</v>
      </c>
      <c r="Q71" s="210" t="s">
        <v>1263</v>
      </c>
      <c r="R71" s="212"/>
      <c r="S71" s="209" t="s">
        <v>1154</v>
      </c>
      <c r="T71" s="213"/>
      <c r="U71" s="214">
        <v>8717332206605</v>
      </c>
    </row>
    <row r="72" spans="1:21" x14ac:dyDescent="0.2">
      <c r="A72" s="181"/>
      <c r="B72" s="201" t="s">
        <v>1367</v>
      </c>
      <c r="C72" s="202" t="s">
        <v>1368</v>
      </c>
      <c r="D72" s="203" t="s">
        <v>1369</v>
      </c>
      <c r="E72" s="231" t="s">
        <v>1370</v>
      </c>
      <c r="F72" s="205" t="s">
        <v>705</v>
      </c>
      <c r="G72" s="206">
        <v>110.06099999999999</v>
      </c>
      <c r="H72" s="442">
        <v>4.9963202224221126E-2</v>
      </c>
      <c r="I72" s="206">
        <v>115.56</v>
      </c>
      <c r="J72" s="208">
        <f t="shared" si="0"/>
        <v>555</v>
      </c>
      <c r="K72" s="210" t="s">
        <v>236</v>
      </c>
      <c r="L72" s="209" t="s">
        <v>3</v>
      </c>
      <c r="M72" s="231" t="s">
        <v>1185</v>
      </c>
      <c r="N72" s="210">
        <v>8531900000</v>
      </c>
      <c r="O72" s="209" t="s">
        <v>688</v>
      </c>
      <c r="P72" s="210">
        <v>40</v>
      </c>
      <c r="Q72" s="210" t="s">
        <v>1371</v>
      </c>
      <c r="R72" s="262"/>
      <c r="S72" s="209" t="s">
        <v>1154</v>
      </c>
      <c r="T72" s="266"/>
      <c r="U72" s="214">
        <v>8717332212309</v>
      </c>
    </row>
    <row r="73" spans="1:21" x14ac:dyDescent="0.2">
      <c r="A73" s="284"/>
      <c r="B73" s="236" t="s">
        <v>1372</v>
      </c>
      <c r="C73" s="237"/>
      <c r="D73" s="238" t="s">
        <v>1198</v>
      </c>
      <c r="E73" s="237"/>
      <c r="F73" s="239"/>
      <c r="G73" s="240" t="s">
        <v>1198</v>
      </c>
      <c r="H73" s="241"/>
      <c r="I73" s="241"/>
      <c r="J73" s="241"/>
      <c r="K73" s="237"/>
      <c r="L73" s="237"/>
      <c r="M73" s="237" t="s">
        <v>1198</v>
      </c>
      <c r="N73" s="237"/>
      <c r="O73" s="242"/>
      <c r="P73" s="242"/>
      <c r="Q73" s="242" t="s">
        <v>1198</v>
      </c>
      <c r="R73" s="245"/>
      <c r="S73" s="243"/>
      <c r="T73" s="247"/>
      <c r="U73" s="248"/>
    </row>
    <row r="74" spans="1:21" x14ac:dyDescent="0.2">
      <c r="A74" s="181"/>
      <c r="B74" s="285" t="s">
        <v>1373</v>
      </c>
      <c r="C74" s="250" t="s">
        <v>1009</v>
      </c>
      <c r="D74" s="251" t="s">
        <v>1008</v>
      </c>
      <c r="E74" s="222" t="s">
        <v>1374</v>
      </c>
      <c r="F74" s="223" t="s">
        <v>705</v>
      </c>
      <c r="G74" s="206">
        <v>1379.721</v>
      </c>
      <c r="H74" s="442">
        <v>5.0002138113430128E-2</v>
      </c>
      <c r="I74" s="206">
        <v>1448.71</v>
      </c>
      <c r="J74" s="208">
        <f t="shared" si="0"/>
        <v>6954</v>
      </c>
      <c r="K74" s="225" t="s">
        <v>1201</v>
      </c>
      <c r="L74" s="225" t="s">
        <v>3</v>
      </c>
      <c r="M74" s="222" t="s">
        <v>846</v>
      </c>
      <c r="N74" s="225">
        <v>8537109199</v>
      </c>
      <c r="O74" s="252" t="s">
        <v>644</v>
      </c>
      <c r="P74" s="286">
        <v>10</v>
      </c>
      <c r="Q74" s="287">
        <v>3.121</v>
      </c>
      <c r="R74" s="252"/>
      <c r="S74" s="252" t="s">
        <v>1154</v>
      </c>
      <c r="T74" s="228"/>
      <c r="U74" s="253">
        <v>8717332940431</v>
      </c>
    </row>
    <row r="75" spans="1:21" x14ac:dyDescent="0.2">
      <c r="A75" s="290"/>
      <c r="B75" s="236" t="s">
        <v>1375</v>
      </c>
      <c r="C75" s="237"/>
      <c r="D75" s="238" t="s">
        <v>1198</v>
      </c>
      <c r="E75" s="237"/>
      <c r="F75" s="239"/>
      <c r="G75" s="240" t="s">
        <v>1198</v>
      </c>
      <c r="H75" s="241"/>
      <c r="I75" s="241"/>
      <c r="J75" s="241"/>
      <c r="K75" s="237"/>
      <c r="L75" s="237"/>
      <c r="M75" s="237" t="s">
        <v>1198</v>
      </c>
      <c r="N75" s="237"/>
      <c r="O75" s="242"/>
      <c r="P75" s="242"/>
      <c r="Q75" s="242" t="s">
        <v>1198</v>
      </c>
      <c r="R75" s="245"/>
      <c r="S75" s="243"/>
      <c r="T75" s="247"/>
      <c r="U75" s="248"/>
    </row>
    <row r="76" spans="1:21" x14ac:dyDescent="0.2">
      <c r="A76" s="290"/>
      <c r="B76" s="231" t="s">
        <v>1376</v>
      </c>
      <c r="C76" s="232" t="s">
        <v>1377</v>
      </c>
      <c r="D76" s="233" t="s">
        <v>1378</v>
      </c>
      <c r="E76" s="204" t="s">
        <v>1379</v>
      </c>
      <c r="F76" s="205" t="s">
        <v>705</v>
      </c>
      <c r="G76" s="206">
        <v>783.55200000000002</v>
      </c>
      <c r="H76" s="442">
        <v>5.000051049579346E-2</v>
      </c>
      <c r="I76" s="206">
        <v>822.73</v>
      </c>
      <c r="J76" s="208">
        <f t="shared" si="0"/>
        <v>3949</v>
      </c>
      <c r="K76" s="260" t="s">
        <v>1201</v>
      </c>
      <c r="L76" s="210" t="s">
        <v>3</v>
      </c>
      <c r="M76" s="204" t="s">
        <v>845</v>
      </c>
      <c r="N76" s="210">
        <v>8537109199</v>
      </c>
      <c r="O76" s="234" t="s">
        <v>644</v>
      </c>
      <c r="P76" s="260">
        <v>10</v>
      </c>
      <c r="Q76" s="260">
        <v>3.1909999999999998</v>
      </c>
      <c r="R76" s="234"/>
      <c r="S76" s="234" t="s">
        <v>1154</v>
      </c>
      <c r="T76" s="213"/>
      <c r="U76" s="291">
        <v>8717332940424</v>
      </c>
    </row>
    <row r="77" spans="1:21" ht="16.5" x14ac:dyDescent="0.2">
      <c r="A77" s="290"/>
      <c r="B77" s="231" t="s">
        <v>1380</v>
      </c>
      <c r="C77" s="232" t="s">
        <v>1381</v>
      </c>
      <c r="D77" s="233" t="s">
        <v>1382</v>
      </c>
      <c r="E77" s="204" t="s">
        <v>1383</v>
      </c>
      <c r="F77" s="205" t="s">
        <v>705</v>
      </c>
      <c r="G77" s="206">
        <v>1345.6589999999999</v>
      </c>
      <c r="H77" s="442">
        <v>4.99985508958809E-2</v>
      </c>
      <c r="I77" s="206">
        <v>1412.94</v>
      </c>
      <c r="J77" s="208">
        <f t="shared" si="0"/>
        <v>6782</v>
      </c>
      <c r="K77" s="260" t="s">
        <v>1201</v>
      </c>
      <c r="L77" s="210" t="s">
        <v>3</v>
      </c>
      <c r="M77" s="204" t="s">
        <v>845</v>
      </c>
      <c r="N77" s="210">
        <v>8537109199</v>
      </c>
      <c r="O77" s="234" t="s">
        <v>644</v>
      </c>
      <c r="P77" s="260">
        <v>10</v>
      </c>
      <c r="Q77" s="260">
        <v>3.1909999999999998</v>
      </c>
      <c r="R77" s="234"/>
      <c r="S77" s="234" t="s">
        <v>1154</v>
      </c>
      <c r="T77" s="213"/>
      <c r="U77" s="235">
        <v>4060039031181</v>
      </c>
    </row>
    <row r="78" spans="1:21" x14ac:dyDescent="0.2">
      <c r="A78" s="290"/>
      <c r="B78" s="249" t="s">
        <v>1384</v>
      </c>
      <c r="C78" s="250" t="s">
        <v>986</v>
      </c>
      <c r="D78" s="251" t="s">
        <v>990</v>
      </c>
      <c r="E78" s="222" t="s">
        <v>1385</v>
      </c>
      <c r="F78" s="223" t="s">
        <v>705</v>
      </c>
      <c r="G78" s="206">
        <v>1639.7760000000003</v>
      </c>
      <c r="H78" s="442">
        <v>4.9997072770914919E-2</v>
      </c>
      <c r="I78" s="206">
        <v>1721.76</v>
      </c>
      <c r="J78" s="292">
        <f>ROUND(ROUND(I78*4.8*1.05, 0),0)</f>
        <v>8678</v>
      </c>
      <c r="K78" s="289" t="s">
        <v>1201</v>
      </c>
      <c r="L78" s="225" t="s">
        <v>3</v>
      </c>
      <c r="M78" s="222" t="s">
        <v>1185</v>
      </c>
      <c r="N78" s="225">
        <v>8537109199</v>
      </c>
      <c r="O78" s="252" t="s">
        <v>644</v>
      </c>
      <c r="P78" s="289">
        <v>3</v>
      </c>
      <c r="Q78" s="289">
        <v>19.7</v>
      </c>
      <c r="R78" s="252"/>
      <c r="S78" s="252" t="s">
        <v>1154</v>
      </c>
      <c r="T78" s="228"/>
      <c r="U78" s="253">
        <v>4060039107411</v>
      </c>
    </row>
    <row r="79" spans="1:21" x14ac:dyDescent="0.2">
      <c r="A79" s="290"/>
      <c r="B79" s="249" t="s">
        <v>1386</v>
      </c>
      <c r="C79" s="250" t="s">
        <v>987</v>
      </c>
      <c r="D79" s="251" t="s">
        <v>991</v>
      </c>
      <c r="E79" s="222" t="s">
        <v>1387</v>
      </c>
      <c r="F79" s="223" t="s">
        <v>705</v>
      </c>
      <c r="G79" s="206">
        <v>1763.0670000000002</v>
      </c>
      <c r="H79" s="442">
        <v>4.9999801482303097E-2</v>
      </c>
      <c r="I79" s="206">
        <v>1851.22</v>
      </c>
      <c r="J79" s="292">
        <f>ROUND(ROUND(I79*4.8*1.05, 0),0)</f>
        <v>9330</v>
      </c>
      <c r="K79" s="289" t="s">
        <v>1201</v>
      </c>
      <c r="L79" s="225" t="s">
        <v>3</v>
      </c>
      <c r="M79" s="222" t="s">
        <v>1185</v>
      </c>
      <c r="N79" s="225">
        <v>8537109199</v>
      </c>
      <c r="O79" s="252" t="s">
        <v>644</v>
      </c>
      <c r="P79" s="289">
        <v>3</v>
      </c>
      <c r="Q79" s="289">
        <v>22.8</v>
      </c>
      <c r="R79" s="252"/>
      <c r="S79" s="252" t="s">
        <v>1154</v>
      </c>
      <c r="T79" s="228"/>
      <c r="U79" s="253">
        <v>4060039107428</v>
      </c>
    </row>
    <row r="80" spans="1:21" x14ac:dyDescent="0.2">
      <c r="A80" s="290"/>
      <c r="B80" s="249" t="s">
        <v>1388</v>
      </c>
      <c r="C80" s="250" t="s">
        <v>988</v>
      </c>
      <c r="D80" s="251" t="s">
        <v>992</v>
      </c>
      <c r="E80" s="222" t="s">
        <v>1389</v>
      </c>
      <c r="F80" s="223" t="s">
        <v>705</v>
      </c>
      <c r="G80" s="206">
        <v>2151.3766000000001</v>
      </c>
      <c r="H80" s="442">
        <v>5.0002124221300903E-2</v>
      </c>
      <c r="I80" s="206">
        <v>2258.9499999999998</v>
      </c>
      <c r="J80" s="292">
        <f>ROUND(ROUND(I80*4.8*1.05, 0),0)</f>
        <v>11385</v>
      </c>
      <c r="K80" s="289" t="s">
        <v>1201</v>
      </c>
      <c r="L80" s="225" t="s">
        <v>3</v>
      </c>
      <c r="M80" s="222" t="s">
        <v>1185</v>
      </c>
      <c r="N80" s="225">
        <v>8537109199</v>
      </c>
      <c r="O80" s="252" t="s">
        <v>644</v>
      </c>
      <c r="P80" s="289">
        <v>3</v>
      </c>
      <c r="Q80" s="289">
        <v>19.7</v>
      </c>
      <c r="R80" s="252"/>
      <c r="S80" s="252" t="s">
        <v>1154</v>
      </c>
      <c r="T80" s="228"/>
      <c r="U80" s="253">
        <v>4090039107435</v>
      </c>
    </row>
    <row r="81" spans="1:21" x14ac:dyDescent="0.2">
      <c r="A81" s="290"/>
      <c r="B81" s="249" t="s">
        <v>1390</v>
      </c>
      <c r="C81" s="250" t="s">
        <v>989</v>
      </c>
      <c r="D81" s="251" t="s">
        <v>993</v>
      </c>
      <c r="E81" s="222" t="s">
        <v>1391</v>
      </c>
      <c r="F81" s="223" t="s">
        <v>705</v>
      </c>
      <c r="G81" s="206">
        <v>2269.2601</v>
      </c>
      <c r="H81" s="442">
        <v>4.9998631712600883E-2</v>
      </c>
      <c r="I81" s="206">
        <v>2382.7199999999998</v>
      </c>
      <c r="J81" s="292">
        <f>ROUND(ROUND(I81*4.8*1.05, 0),0)</f>
        <v>12009</v>
      </c>
      <c r="K81" s="289" t="s">
        <v>1201</v>
      </c>
      <c r="L81" s="225" t="s">
        <v>3</v>
      </c>
      <c r="M81" s="222" t="s">
        <v>1185</v>
      </c>
      <c r="N81" s="225">
        <v>8537109199</v>
      </c>
      <c r="O81" s="252" t="s">
        <v>644</v>
      </c>
      <c r="P81" s="289">
        <v>3</v>
      </c>
      <c r="Q81" s="289">
        <v>22.8</v>
      </c>
      <c r="R81" s="252"/>
      <c r="S81" s="252" t="s">
        <v>1154</v>
      </c>
      <c r="T81" s="228"/>
      <c r="U81" s="253">
        <v>4060039107442</v>
      </c>
    </row>
    <row r="82" spans="1:21" x14ac:dyDescent="0.2">
      <c r="A82" s="181"/>
      <c r="B82" s="236" t="s">
        <v>2721</v>
      </c>
      <c r="C82" s="194"/>
      <c r="D82" s="254" t="s">
        <v>1198</v>
      </c>
      <c r="E82" s="194"/>
      <c r="F82" s="195"/>
      <c r="G82" s="240" t="s">
        <v>1198</v>
      </c>
      <c r="H82" s="197"/>
      <c r="I82" s="197"/>
      <c r="J82" s="197"/>
      <c r="K82" s="194"/>
      <c r="L82" s="194"/>
      <c r="M82" s="194" t="s">
        <v>1198</v>
      </c>
      <c r="N82" s="194"/>
      <c r="O82" s="255"/>
      <c r="P82" s="255"/>
      <c r="Q82" s="255" t="s">
        <v>1198</v>
      </c>
      <c r="R82" s="257"/>
      <c r="S82" s="199"/>
      <c r="T82" s="258"/>
      <c r="U82" s="200"/>
    </row>
    <row r="83" spans="1:21" ht="16.5" x14ac:dyDescent="0.2">
      <c r="A83" s="181"/>
      <c r="B83" s="283" t="s">
        <v>1364</v>
      </c>
      <c r="C83" s="250" t="s">
        <v>883</v>
      </c>
      <c r="D83" s="221" t="s">
        <v>882</v>
      </c>
      <c r="E83" s="222" t="s">
        <v>1365</v>
      </c>
      <c r="F83" s="223" t="s">
        <v>705</v>
      </c>
      <c r="G83" s="206">
        <v>733.95</v>
      </c>
      <c r="H83" s="442">
        <v>5.000340622658217E-2</v>
      </c>
      <c r="I83" s="206">
        <v>770.65</v>
      </c>
      <c r="J83" s="208">
        <f>ROUND(ROUND(I83*4.8,2),0)</f>
        <v>3699</v>
      </c>
      <c r="K83" s="289" t="s">
        <v>1204</v>
      </c>
      <c r="L83" s="286" t="s">
        <v>34</v>
      </c>
      <c r="M83" s="293" t="s">
        <v>1185</v>
      </c>
      <c r="N83" s="225">
        <v>8537109199</v>
      </c>
      <c r="O83" s="224" t="s">
        <v>645</v>
      </c>
      <c r="P83" s="288">
        <v>0</v>
      </c>
      <c r="Q83" s="288" t="s">
        <v>1392</v>
      </c>
      <c r="R83" s="294"/>
      <c r="S83" s="224" t="s">
        <v>1154</v>
      </c>
      <c r="T83" s="295"/>
      <c r="U83" s="229" t="s">
        <v>1393</v>
      </c>
    </row>
    <row r="84" spans="1:21" ht="13.5" thickBot="1" x14ac:dyDescent="0.25">
      <c r="A84" s="181"/>
      <c r="B84" s="201" t="s">
        <v>1205</v>
      </c>
      <c r="C84" s="202" t="s">
        <v>809</v>
      </c>
      <c r="D84" s="203" t="s">
        <v>750</v>
      </c>
      <c r="E84" s="231" t="s">
        <v>1206</v>
      </c>
      <c r="F84" s="259" t="s">
        <v>705</v>
      </c>
      <c r="G84" s="206">
        <v>638.274</v>
      </c>
      <c r="H84" s="442">
        <v>5.0003603468103064E-2</v>
      </c>
      <c r="I84" s="206">
        <v>670.19</v>
      </c>
      <c r="J84" s="208">
        <f>ROUND(ROUND(I84*4.8,2),0)</f>
        <v>3217</v>
      </c>
      <c r="K84" s="260" t="s">
        <v>236</v>
      </c>
      <c r="L84" s="260" t="s">
        <v>1205</v>
      </c>
      <c r="M84" s="231" t="s">
        <v>1185</v>
      </c>
      <c r="N84" s="210">
        <v>4911990000</v>
      </c>
      <c r="O84" s="260" t="s">
        <v>688</v>
      </c>
      <c r="P84" s="260" t="s">
        <v>1198</v>
      </c>
      <c r="Q84" s="261" t="s">
        <v>1207</v>
      </c>
      <c r="R84" s="262" t="s">
        <v>1208</v>
      </c>
      <c r="S84" s="263"/>
      <c r="T84" s="264" t="s">
        <v>1209</v>
      </c>
      <c r="U84" s="214" t="s">
        <v>1210</v>
      </c>
    </row>
    <row r="85" spans="1:21" ht="13.5" thickBot="1" x14ac:dyDescent="0.25">
      <c r="A85" s="181"/>
      <c r="B85" s="296" t="s">
        <v>1394</v>
      </c>
      <c r="C85" s="297"/>
      <c r="D85" s="297" t="s">
        <v>1198</v>
      </c>
      <c r="E85" s="297"/>
      <c r="F85" s="298"/>
      <c r="G85" s="299" t="s">
        <v>1198</v>
      </c>
      <c r="H85" s="300"/>
      <c r="I85" s="300"/>
      <c r="J85" s="300"/>
      <c r="K85" s="301"/>
      <c r="L85" s="301"/>
      <c r="M85" s="297" t="s">
        <v>1198</v>
      </c>
      <c r="N85" s="301"/>
      <c r="O85" s="301"/>
      <c r="P85" s="301"/>
      <c r="Q85" s="301" t="s">
        <v>1198</v>
      </c>
      <c r="R85" s="301"/>
      <c r="S85" s="302"/>
      <c r="T85" s="302"/>
      <c r="U85" s="303"/>
    </row>
    <row r="86" spans="1:21" x14ac:dyDescent="0.2">
      <c r="A86" s="304"/>
      <c r="B86" s="232" t="s">
        <v>1395</v>
      </c>
      <c r="C86" s="204" t="s">
        <v>424</v>
      </c>
      <c r="D86" s="233" t="s">
        <v>1396</v>
      </c>
      <c r="E86" s="305" t="s">
        <v>1397</v>
      </c>
      <c r="F86" s="306" t="s">
        <v>705</v>
      </c>
      <c r="G86" s="206">
        <v>4878.5625</v>
      </c>
      <c r="H86" s="442">
        <v>4.9999871888491754E-2</v>
      </c>
      <c r="I86" s="206">
        <v>5122.49</v>
      </c>
      <c r="J86" s="208">
        <f>ROUND(ROUND(I86*4.8,2),0)</f>
        <v>24588</v>
      </c>
      <c r="K86" s="210" t="s">
        <v>236</v>
      </c>
      <c r="L86" s="209" t="s">
        <v>236</v>
      </c>
      <c r="M86" s="305" t="s">
        <v>1185</v>
      </c>
      <c r="N86" s="234">
        <v>4911990000</v>
      </c>
      <c r="O86" s="260" t="s">
        <v>693</v>
      </c>
      <c r="P86" s="211">
        <v>0</v>
      </c>
      <c r="Q86" s="211" t="s">
        <v>1398</v>
      </c>
      <c r="R86" s="307" t="s">
        <v>1399</v>
      </c>
      <c r="S86" s="213" t="s">
        <v>1400</v>
      </c>
      <c r="T86" s="307" t="s">
        <v>1399</v>
      </c>
      <c r="U86" s="235">
        <v>8717332995257</v>
      </c>
    </row>
    <row r="87" spans="1:21" x14ac:dyDescent="0.2">
      <c r="A87" s="304"/>
      <c r="B87" s="201" t="s">
        <v>1401</v>
      </c>
      <c r="C87" s="202" t="s">
        <v>425</v>
      </c>
      <c r="D87" s="308" t="s">
        <v>1402</v>
      </c>
      <c r="E87" s="204" t="s">
        <v>1403</v>
      </c>
      <c r="F87" s="205" t="s">
        <v>705</v>
      </c>
      <c r="G87" s="206">
        <v>3307.5</v>
      </c>
      <c r="H87" s="442">
        <v>5.0001511715797475E-2</v>
      </c>
      <c r="I87" s="206">
        <v>3472.88</v>
      </c>
      <c r="J87" s="208">
        <f t="shared" ref="J87:J92" si="1">ROUND(ROUND(I87*4.8,2),0)</f>
        <v>16670</v>
      </c>
      <c r="K87" s="280" t="s">
        <v>236</v>
      </c>
      <c r="L87" s="280" t="s">
        <v>236</v>
      </c>
      <c r="M87" s="204" t="s">
        <v>1185</v>
      </c>
      <c r="N87" s="210">
        <v>4911990000</v>
      </c>
      <c r="O87" s="280" t="s">
        <v>693</v>
      </c>
      <c r="P87" s="210">
        <v>0</v>
      </c>
      <c r="Q87" s="210" t="s">
        <v>1398</v>
      </c>
      <c r="R87" s="307" t="s">
        <v>1399</v>
      </c>
      <c r="S87" s="209" t="s">
        <v>1400</v>
      </c>
      <c r="T87" s="307" t="s">
        <v>1399</v>
      </c>
      <c r="U87" s="235">
        <v>8717332995240</v>
      </c>
    </row>
    <row r="88" spans="1:21" x14ac:dyDescent="0.2">
      <c r="A88" s="304"/>
      <c r="B88" s="232"/>
      <c r="C88" s="204" t="s">
        <v>1404</v>
      </c>
      <c r="D88" s="372" t="s">
        <v>1070</v>
      </c>
      <c r="E88" s="305" t="s">
        <v>1405</v>
      </c>
      <c r="F88" s="306" t="s">
        <v>705</v>
      </c>
      <c r="G88" s="206">
        <v>8820</v>
      </c>
      <c r="H88" s="442">
        <v>5.0000000000000044E-2</v>
      </c>
      <c r="I88" s="206">
        <v>9261</v>
      </c>
      <c r="J88" s="208">
        <f t="shared" si="1"/>
        <v>44453</v>
      </c>
      <c r="K88" s="210" t="s">
        <v>236</v>
      </c>
      <c r="L88" s="209" t="s">
        <v>236</v>
      </c>
      <c r="M88" s="305" t="s">
        <v>1185</v>
      </c>
      <c r="N88" s="210">
        <v>4911990000</v>
      </c>
      <c r="O88" s="260" t="s">
        <v>693</v>
      </c>
      <c r="P88" s="211">
        <v>0</v>
      </c>
      <c r="Q88" s="211" t="s">
        <v>1398</v>
      </c>
      <c r="R88" s="307" t="s">
        <v>1406</v>
      </c>
      <c r="S88" s="213" t="s">
        <v>1400</v>
      </c>
      <c r="T88" s="307" t="s">
        <v>1406</v>
      </c>
      <c r="U88" s="235">
        <v>4060039091192</v>
      </c>
    </row>
    <row r="89" spans="1:21" x14ac:dyDescent="0.2">
      <c r="A89" s="304"/>
      <c r="B89" s="232"/>
      <c r="C89" s="204" t="s">
        <v>424</v>
      </c>
      <c r="D89" s="222" t="s">
        <v>1407</v>
      </c>
      <c r="E89" s="305" t="s">
        <v>1397</v>
      </c>
      <c r="F89" s="306" t="s">
        <v>705</v>
      </c>
      <c r="G89" s="206">
        <v>4878.5625</v>
      </c>
      <c r="H89" s="442">
        <v>4.9999871888491754E-2</v>
      </c>
      <c r="I89" s="206">
        <v>5122.49</v>
      </c>
      <c r="J89" s="208">
        <f t="shared" si="1"/>
        <v>24588</v>
      </c>
      <c r="K89" s="210" t="s">
        <v>236</v>
      </c>
      <c r="L89" s="209" t="s">
        <v>236</v>
      </c>
      <c r="M89" s="305" t="s">
        <v>1185</v>
      </c>
      <c r="N89" s="210">
        <v>4911990000</v>
      </c>
      <c r="O89" s="260" t="s">
        <v>693</v>
      </c>
      <c r="P89" s="211">
        <v>0</v>
      </c>
      <c r="Q89" s="211" t="s">
        <v>1398</v>
      </c>
      <c r="R89" s="307" t="s">
        <v>1406</v>
      </c>
      <c r="S89" s="213" t="s">
        <v>1400</v>
      </c>
      <c r="T89" s="307" t="s">
        <v>1406</v>
      </c>
      <c r="U89" s="235">
        <v>4060039091437</v>
      </c>
    </row>
    <row r="90" spans="1:21" x14ac:dyDescent="0.2">
      <c r="A90" s="304"/>
      <c r="B90" s="232"/>
      <c r="C90" s="204" t="s">
        <v>425</v>
      </c>
      <c r="D90" s="222" t="s">
        <v>1408</v>
      </c>
      <c r="E90" s="305" t="s">
        <v>1403</v>
      </c>
      <c r="F90" s="306" t="s">
        <v>705</v>
      </c>
      <c r="G90" s="206">
        <v>3307.5</v>
      </c>
      <c r="H90" s="442">
        <v>5.0001511715797475E-2</v>
      </c>
      <c r="I90" s="206">
        <v>3472.88</v>
      </c>
      <c r="J90" s="208">
        <f t="shared" si="1"/>
        <v>16670</v>
      </c>
      <c r="K90" s="210" t="s">
        <v>236</v>
      </c>
      <c r="L90" s="209" t="s">
        <v>236</v>
      </c>
      <c r="M90" s="305" t="s">
        <v>1185</v>
      </c>
      <c r="N90" s="210">
        <v>4911990000</v>
      </c>
      <c r="O90" s="260" t="s">
        <v>693</v>
      </c>
      <c r="P90" s="211">
        <v>0</v>
      </c>
      <c r="Q90" s="211" t="s">
        <v>1398</v>
      </c>
      <c r="R90" s="307" t="s">
        <v>1406</v>
      </c>
      <c r="S90" s="213" t="s">
        <v>1400</v>
      </c>
      <c r="T90" s="307" t="s">
        <v>1406</v>
      </c>
      <c r="U90" s="235">
        <v>4060039091420</v>
      </c>
    </row>
    <row r="91" spans="1:21" x14ac:dyDescent="0.2">
      <c r="A91" s="181"/>
      <c r="B91" s="201" t="s">
        <v>1409</v>
      </c>
      <c r="C91" s="202" t="s">
        <v>1410</v>
      </c>
      <c r="D91" s="308" t="s">
        <v>1411</v>
      </c>
      <c r="E91" s="204" t="s">
        <v>1412</v>
      </c>
      <c r="F91" s="205" t="s">
        <v>705</v>
      </c>
      <c r="G91" s="206">
        <v>476.05950000000001</v>
      </c>
      <c r="H91" s="442">
        <v>4.99948010700344E-2</v>
      </c>
      <c r="I91" s="206">
        <v>499.86</v>
      </c>
      <c r="J91" s="208">
        <f t="shared" si="1"/>
        <v>2399</v>
      </c>
      <c r="K91" s="280" t="s">
        <v>236</v>
      </c>
      <c r="L91" s="280" t="s">
        <v>236</v>
      </c>
      <c r="M91" s="204" t="s">
        <v>1185</v>
      </c>
      <c r="N91" s="210">
        <v>4911990000</v>
      </c>
      <c r="O91" s="280" t="s">
        <v>693</v>
      </c>
      <c r="P91" s="210">
        <v>0</v>
      </c>
      <c r="Q91" s="210" t="s">
        <v>1398</v>
      </c>
      <c r="R91" s="212"/>
      <c r="S91" s="209" t="s">
        <v>1400</v>
      </c>
      <c r="T91" s="213"/>
      <c r="U91" s="235">
        <v>8717332995264</v>
      </c>
    </row>
    <row r="92" spans="1:21" x14ac:dyDescent="0.2">
      <c r="A92" s="181"/>
      <c r="B92" s="201" t="s">
        <v>1413</v>
      </c>
      <c r="C92" s="202" t="s">
        <v>1414</v>
      </c>
      <c r="D92" s="308" t="s">
        <v>1415</v>
      </c>
      <c r="E92" s="204" t="s">
        <v>1416</v>
      </c>
      <c r="F92" s="205" t="s">
        <v>705</v>
      </c>
      <c r="G92" s="206">
        <v>332.43000000000006</v>
      </c>
      <c r="H92" s="442">
        <v>4.999548777186158E-2</v>
      </c>
      <c r="I92" s="206">
        <v>349.05</v>
      </c>
      <c r="J92" s="208">
        <f t="shared" si="1"/>
        <v>1675</v>
      </c>
      <c r="K92" s="280" t="s">
        <v>236</v>
      </c>
      <c r="L92" s="280" t="s">
        <v>236</v>
      </c>
      <c r="M92" s="204" t="s">
        <v>1185</v>
      </c>
      <c r="N92" s="210">
        <v>4911990000</v>
      </c>
      <c r="O92" s="280" t="s">
        <v>693</v>
      </c>
      <c r="P92" s="210">
        <v>0</v>
      </c>
      <c r="Q92" s="210" t="s">
        <v>1398</v>
      </c>
      <c r="R92" s="212"/>
      <c r="S92" s="209" t="s">
        <v>1400</v>
      </c>
      <c r="T92" s="213"/>
      <c r="U92" s="235">
        <v>8717332995288</v>
      </c>
    </row>
    <row r="93" spans="1:21" x14ac:dyDescent="0.2">
      <c r="A93" s="181"/>
      <c r="B93" s="191" t="s">
        <v>1417</v>
      </c>
      <c r="C93" s="309"/>
      <c r="D93" s="309" t="s">
        <v>1198</v>
      </c>
      <c r="E93" s="309"/>
      <c r="F93" s="310"/>
      <c r="G93" s="240" t="s">
        <v>1198</v>
      </c>
      <c r="H93" s="311"/>
      <c r="I93" s="311"/>
      <c r="J93" s="311"/>
      <c r="K93" s="312"/>
      <c r="L93" s="312"/>
      <c r="M93" s="309" t="s">
        <v>1198</v>
      </c>
      <c r="N93" s="194"/>
      <c r="O93" s="312"/>
      <c r="P93" s="312"/>
      <c r="Q93" s="312" t="s">
        <v>1198</v>
      </c>
      <c r="R93" s="313"/>
      <c r="S93" s="312"/>
      <c r="T93" s="314"/>
      <c r="U93" s="235"/>
    </row>
    <row r="94" spans="1:21" x14ac:dyDescent="0.2">
      <c r="A94" s="181"/>
      <c r="B94" s="201">
        <v>705000164791</v>
      </c>
      <c r="C94" s="202" t="s">
        <v>559</v>
      </c>
      <c r="D94" s="203" t="s">
        <v>558</v>
      </c>
      <c r="E94" s="315" t="s">
        <v>1418</v>
      </c>
      <c r="F94" s="205" t="s">
        <v>705</v>
      </c>
      <c r="G94" s="206">
        <v>363.59399999999999</v>
      </c>
      <c r="H94" s="442">
        <v>4.9989823814474255E-2</v>
      </c>
      <c r="I94" s="206">
        <v>381.77</v>
      </c>
      <c r="J94" s="208">
        <f>ROUND(ROUND(I94*4.8,2),0)</f>
        <v>1833</v>
      </c>
      <c r="K94" s="234" t="s">
        <v>236</v>
      </c>
      <c r="L94" s="209" t="s">
        <v>3</v>
      </c>
      <c r="M94" s="315" t="s">
        <v>851</v>
      </c>
      <c r="N94" s="210">
        <v>8531103000</v>
      </c>
      <c r="O94" s="209" t="s">
        <v>645</v>
      </c>
      <c r="P94" s="210">
        <v>35</v>
      </c>
      <c r="Q94" s="210" t="s">
        <v>1419</v>
      </c>
      <c r="R94" s="281"/>
      <c r="S94" s="209"/>
      <c r="T94" s="316"/>
      <c r="U94" s="235">
        <v>8717332759385</v>
      </c>
    </row>
    <row r="95" spans="1:21" x14ac:dyDescent="0.2">
      <c r="A95" s="181"/>
      <c r="B95" s="201">
        <v>705000164792</v>
      </c>
      <c r="C95" s="202" t="s">
        <v>562</v>
      </c>
      <c r="D95" s="203" t="s">
        <v>561</v>
      </c>
      <c r="E95" s="315" t="s">
        <v>1420</v>
      </c>
      <c r="F95" s="205" t="s">
        <v>705</v>
      </c>
      <c r="G95" s="206">
        <v>448.14000000000004</v>
      </c>
      <c r="H95" s="442">
        <v>5.0006694336591107E-2</v>
      </c>
      <c r="I95" s="206">
        <v>470.55</v>
      </c>
      <c r="J95" s="208">
        <f t="shared" ref="J95:J99" si="2">ROUND(ROUND(I95*4.8,2),0)</f>
        <v>2259</v>
      </c>
      <c r="K95" s="234" t="s">
        <v>236</v>
      </c>
      <c r="L95" s="209" t="s">
        <v>3</v>
      </c>
      <c r="M95" s="315" t="s">
        <v>851</v>
      </c>
      <c r="N95" s="210">
        <v>8531103000</v>
      </c>
      <c r="O95" s="209" t="s">
        <v>645</v>
      </c>
      <c r="P95" s="210">
        <v>50</v>
      </c>
      <c r="Q95" s="210" t="s">
        <v>1421</v>
      </c>
      <c r="R95" s="281"/>
      <c r="S95" s="209"/>
      <c r="T95" s="316"/>
      <c r="U95" s="235">
        <v>8717332759392</v>
      </c>
    </row>
    <row r="96" spans="1:21" x14ac:dyDescent="0.2">
      <c r="A96" s="181"/>
      <c r="B96" s="201">
        <v>705000164793</v>
      </c>
      <c r="C96" s="202" t="s">
        <v>565</v>
      </c>
      <c r="D96" s="203" t="s">
        <v>564</v>
      </c>
      <c r="E96" s="315" t="s">
        <v>1422</v>
      </c>
      <c r="F96" s="205" t="s">
        <v>705</v>
      </c>
      <c r="G96" s="206">
        <v>560.88900000000001</v>
      </c>
      <c r="H96" s="442">
        <v>4.999384905034665E-2</v>
      </c>
      <c r="I96" s="206">
        <v>588.92999999999995</v>
      </c>
      <c r="J96" s="208">
        <f t="shared" si="2"/>
        <v>2827</v>
      </c>
      <c r="K96" s="234" t="s">
        <v>236</v>
      </c>
      <c r="L96" s="209" t="s">
        <v>3</v>
      </c>
      <c r="M96" s="315" t="s">
        <v>851</v>
      </c>
      <c r="N96" s="210">
        <v>8531103000</v>
      </c>
      <c r="O96" s="209" t="s">
        <v>645</v>
      </c>
      <c r="P96" s="210">
        <v>45</v>
      </c>
      <c r="Q96" s="210" t="s">
        <v>1423</v>
      </c>
      <c r="R96" s="281"/>
      <c r="S96" s="209"/>
      <c r="T96" s="316"/>
      <c r="U96" s="235">
        <v>8717332759408</v>
      </c>
    </row>
    <row r="97" spans="1:21" x14ac:dyDescent="0.2">
      <c r="A97" s="181"/>
      <c r="B97" s="201">
        <v>705000164794</v>
      </c>
      <c r="C97" s="202" t="s">
        <v>568</v>
      </c>
      <c r="D97" s="203" t="s">
        <v>567</v>
      </c>
      <c r="E97" s="315" t="s">
        <v>1424</v>
      </c>
      <c r="F97" s="205" t="s">
        <v>705</v>
      </c>
      <c r="G97" s="206">
        <v>42.283500000000004</v>
      </c>
      <c r="H97" s="442">
        <v>5.0054985987441736E-2</v>
      </c>
      <c r="I97" s="206">
        <v>44.4</v>
      </c>
      <c r="J97" s="208">
        <f t="shared" si="2"/>
        <v>213</v>
      </c>
      <c r="K97" s="234" t="s">
        <v>236</v>
      </c>
      <c r="L97" s="209" t="s">
        <v>3</v>
      </c>
      <c r="M97" s="315" t="s">
        <v>1185</v>
      </c>
      <c r="N97" s="210">
        <v>8531900000</v>
      </c>
      <c r="O97" s="209" t="s">
        <v>645</v>
      </c>
      <c r="P97" s="210">
        <v>15</v>
      </c>
      <c r="Q97" s="210" t="s">
        <v>1263</v>
      </c>
      <c r="R97" s="281"/>
      <c r="S97" s="209"/>
      <c r="T97" s="316"/>
      <c r="U97" s="235">
        <v>8717332759415</v>
      </c>
    </row>
    <row r="98" spans="1:21" x14ac:dyDescent="0.2">
      <c r="A98" s="181"/>
      <c r="B98" s="201">
        <v>705000164795</v>
      </c>
      <c r="C98" s="202" t="s">
        <v>571</v>
      </c>
      <c r="D98" s="203" t="s">
        <v>570</v>
      </c>
      <c r="E98" s="315" t="s">
        <v>1425</v>
      </c>
      <c r="F98" s="205" t="s">
        <v>705</v>
      </c>
      <c r="G98" s="206">
        <v>78.918000000000006</v>
      </c>
      <c r="H98" s="442">
        <v>4.9950581616361234E-2</v>
      </c>
      <c r="I98" s="206">
        <v>82.86</v>
      </c>
      <c r="J98" s="208">
        <f t="shared" si="2"/>
        <v>398</v>
      </c>
      <c r="K98" s="234" t="s">
        <v>236</v>
      </c>
      <c r="L98" s="209" t="s">
        <v>3</v>
      </c>
      <c r="M98" s="315" t="s">
        <v>1185</v>
      </c>
      <c r="N98" s="210">
        <v>8531900000</v>
      </c>
      <c r="O98" s="209" t="s">
        <v>645</v>
      </c>
      <c r="P98" s="210">
        <v>40</v>
      </c>
      <c r="Q98" s="210" t="s">
        <v>1263</v>
      </c>
      <c r="R98" s="281"/>
      <c r="S98" s="209"/>
      <c r="T98" s="316"/>
      <c r="U98" s="235">
        <v>8717332759422</v>
      </c>
    </row>
    <row r="99" spans="1:21" ht="13.5" thickBot="1" x14ac:dyDescent="0.25">
      <c r="A99" s="181"/>
      <c r="B99" s="201">
        <v>705000164844</v>
      </c>
      <c r="C99" s="202" t="s">
        <v>574</v>
      </c>
      <c r="D99" s="203" t="s">
        <v>573</v>
      </c>
      <c r="E99" s="315" t="s">
        <v>1426</v>
      </c>
      <c r="F99" s="205" t="s">
        <v>705</v>
      </c>
      <c r="G99" s="206">
        <v>28.192500000000003</v>
      </c>
      <c r="H99" s="442">
        <v>4.9924625343619633E-2</v>
      </c>
      <c r="I99" s="206">
        <v>29.6</v>
      </c>
      <c r="J99" s="208">
        <f t="shared" si="2"/>
        <v>142</v>
      </c>
      <c r="K99" s="234" t="s">
        <v>236</v>
      </c>
      <c r="L99" s="209" t="s">
        <v>3</v>
      </c>
      <c r="M99" s="315" t="s">
        <v>1185</v>
      </c>
      <c r="N99" s="210">
        <v>3926909790</v>
      </c>
      <c r="O99" s="209" t="s">
        <v>645</v>
      </c>
      <c r="P99" s="210">
        <v>15</v>
      </c>
      <c r="Q99" s="210" t="s">
        <v>1427</v>
      </c>
      <c r="R99" s="317"/>
      <c r="S99" s="209"/>
      <c r="T99" s="318"/>
      <c r="U99" s="235">
        <v>8717332759859</v>
      </c>
    </row>
    <row r="100" spans="1:21" ht="13.5" thickBot="1" x14ac:dyDescent="0.25">
      <c r="A100" s="181"/>
      <c r="B100" s="319" t="s">
        <v>1428</v>
      </c>
      <c r="C100" s="320"/>
      <c r="D100" s="320" t="s">
        <v>1198</v>
      </c>
      <c r="E100" s="320"/>
      <c r="F100" s="321"/>
      <c r="G100" s="299" t="s">
        <v>1198</v>
      </c>
      <c r="H100" s="322"/>
      <c r="I100" s="322"/>
      <c r="J100" s="322"/>
      <c r="K100" s="323"/>
      <c r="L100" s="323"/>
      <c r="M100" s="320" t="s">
        <v>1198</v>
      </c>
      <c r="N100" s="323"/>
      <c r="O100" s="323"/>
      <c r="P100" s="323"/>
      <c r="Q100" s="323" t="s">
        <v>1198</v>
      </c>
      <c r="R100" s="324"/>
      <c r="S100" s="323"/>
      <c r="T100" s="325"/>
      <c r="U100" s="253"/>
    </row>
    <row r="101" spans="1:21" x14ac:dyDescent="0.2">
      <c r="A101" s="181"/>
      <c r="B101" s="326" t="s">
        <v>1429</v>
      </c>
      <c r="C101" s="327"/>
      <c r="D101" s="328" t="s">
        <v>1198</v>
      </c>
      <c r="E101" s="327"/>
      <c r="F101" s="329"/>
      <c r="G101" s="330" t="s">
        <v>1198</v>
      </c>
      <c r="H101" s="331"/>
      <c r="I101" s="331"/>
      <c r="J101" s="331"/>
      <c r="K101" s="332"/>
      <c r="L101" s="332"/>
      <c r="M101" s="327" t="s">
        <v>1198</v>
      </c>
      <c r="N101" s="246"/>
      <c r="O101" s="332"/>
      <c r="P101" s="333"/>
      <c r="Q101" s="333" t="s">
        <v>1198</v>
      </c>
      <c r="R101" s="334"/>
      <c r="S101" s="332"/>
      <c r="T101" s="335"/>
      <c r="U101" s="253"/>
    </row>
    <row r="102" spans="1:21" x14ac:dyDescent="0.2">
      <c r="A102" s="181"/>
      <c r="B102" s="219" t="s">
        <v>1430</v>
      </c>
      <c r="C102" s="220" t="s">
        <v>138</v>
      </c>
      <c r="D102" s="336" t="s">
        <v>137</v>
      </c>
      <c r="E102" s="337" t="s">
        <v>1431</v>
      </c>
      <c r="F102" s="223" t="s">
        <v>705</v>
      </c>
      <c r="G102" s="206">
        <v>187.78200000000001</v>
      </c>
      <c r="H102" s="442">
        <v>4.9994142143549247E-2</v>
      </c>
      <c r="I102" s="206">
        <v>197.17</v>
      </c>
      <c r="J102" s="208">
        <f>ROUND(ROUND(I102*4.8,2),0)</f>
        <v>946</v>
      </c>
      <c r="K102" s="224" t="s">
        <v>236</v>
      </c>
      <c r="L102" s="224" t="s">
        <v>3</v>
      </c>
      <c r="M102" s="337" t="s">
        <v>850</v>
      </c>
      <c r="N102" s="225">
        <v>8531103000</v>
      </c>
      <c r="O102" s="224" t="s">
        <v>645</v>
      </c>
      <c r="P102" s="225">
        <v>150</v>
      </c>
      <c r="Q102" s="225" t="s">
        <v>1432</v>
      </c>
      <c r="R102" s="338"/>
      <c r="S102" s="224" t="s">
        <v>1154</v>
      </c>
      <c r="T102" s="339"/>
      <c r="U102" s="253">
        <v>8717332265121</v>
      </c>
    </row>
    <row r="103" spans="1:21" x14ac:dyDescent="0.2">
      <c r="A103" s="181"/>
      <c r="B103" s="219" t="s">
        <v>1433</v>
      </c>
      <c r="C103" s="220" t="s">
        <v>141</v>
      </c>
      <c r="D103" s="336" t="s">
        <v>140</v>
      </c>
      <c r="E103" s="337" t="s">
        <v>1434</v>
      </c>
      <c r="F103" s="223" t="s">
        <v>705</v>
      </c>
      <c r="G103" s="206">
        <v>300.52049999999997</v>
      </c>
      <c r="H103" s="442">
        <v>5.0011563271058268E-2</v>
      </c>
      <c r="I103" s="206">
        <v>315.55</v>
      </c>
      <c r="J103" s="208">
        <f t="shared" ref="J103:J105" si="3">ROUND(ROUND(I103*4.8,2),0)</f>
        <v>1515</v>
      </c>
      <c r="K103" s="224" t="s">
        <v>236</v>
      </c>
      <c r="L103" s="224" t="s">
        <v>3</v>
      </c>
      <c r="M103" s="337" t="s">
        <v>850</v>
      </c>
      <c r="N103" s="225">
        <v>8531103000</v>
      </c>
      <c r="O103" s="224" t="s">
        <v>645</v>
      </c>
      <c r="P103" s="225">
        <v>54</v>
      </c>
      <c r="Q103" s="225" t="s">
        <v>1435</v>
      </c>
      <c r="R103" s="338"/>
      <c r="S103" s="224" t="s">
        <v>1154</v>
      </c>
      <c r="T103" s="339"/>
      <c r="U103" s="253">
        <v>8717332265138</v>
      </c>
    </row>
    <row r="104" spans="1:21" x14ac:dyDescent="0.2">
      <c r="A104" s="181"/>
      <c r="B104" s="219" t="s">
        <v>1436</v>
      </c>
      <c r="C104" s="220" t="s">
        <v>144</v>
      </c>
      <c r="D104" s="336" t="s">
        <v>143</v>
      </c>
      <c r="E104" s="337" t="s">
        <v>1437</v>
      </c>
      <c r="F104" s="223" t="s">
        <v>705</v>
      </c>
      <c r="G104" s="206">
        <v>212.8245</v>
      </c>
      <c r="H104" s="442">
        <v>5.0020086973069366E-2</v>
      </c>
      <c r="I104" s="206">
        <v>223.47</v>
      </c>
      <c r="J104" s="208">
        <f t="shared" si="3"/>
        <v>1073</v>
      </c>
      <c r="K104" s="224" t="s">
        <v>236</v>
      </c>
      <c r="L104" s="224" t="s">
        <v>3</v>
      </c>
      <c r="M104" s="337" t="s">
        <v>850</v>
      </c>
      <c r="N104" s="225">
        <v>8531103000</v>
      </c>
      <c r="O104" s="224" t="s">
        <v>645</v>
      </c>
      <c r="P104" s="225">
        <v>72</v>
      </c>
      <c r="Q104" s="225" t="s">
        <v>1432</v>
      </c>
      <c r="R104" s="338"/>
      <c r="S104" s="224" t="s">
        <v>1154</v>
      </c>
      <c r="T104" s="339"/>
      <c r="U104" s="253">
        <v>8717332265190</v>
      </c>
    </row>
    <row r="105" spans="1:21" x14ac:dyDescent="0.2">
      <c r="A105" s="181"/>
      <c r="B105" s="219" t="s">
        <v>1438</v>
      </c>
      <c r="C105" s="220" t="s">
        <v>147</v>
      </c>
      <c r="D105" s="336" t="s">
        <v>146</v>
      </c>
      <c r="E105" s="337" t="s">
        <v>1439</v>
      </c>
      <c r="F105" s="223" t="s">
        <v>705</v>
      </c>
      <c r="G105" s="206">
        <v>306.91500000000002</v>
      </c>
      <c r="H105" s="442">
        <v>4.9997556326670134E-2</v>
      </c>
      <c r="I105" s="206">
        <v>322.26</v>
      </c>
      <c r="J105" s="208">
        <f t="shared" si="3"/>
        <v>1547</v>
      </c>
      <c r="K105" s="224" t="s">
        <v>236</v>
      </c>
      <c r="L105" s="224" t="s">
        <v>3</v>
      </c>
      <c r="M105" s="337" t="s">
        <v>850</v>
      </c>
      <c r="N105" s="225">
        <v>8531103000</v>
      </c>
      <c r="O105" s="224" t="s">
        <v>645</v>
      </c>
      <c r="P105" s="225">
        <v>25</v>
      </c>
      <c r="Q105" s="225" t="s">
        <v>1435</v>
      </c>
      <c r="R105" s="338"/>
      <c r="S105" s="224" t="s">
        <v>1154</v>
      </c>
      <c r="T105" s="339"/>
      <c r="U105" s="253">
        <v>8717332265213</v>
      </c>
    </row>
    <row r="106" spans="1:21" x14ac:dyDescent="0.2">
      <c r="A106" s="181"/>
      <c r="B106" s="236" t="s">
        <v>169</v>
      </c>
      <c r="C106" s="237"/>
      <c r="D106" s="238" t="s">
        <v>1198</v>
      </c>
      <c r="E106" s="237"/>
      <c r="F106" s="239"/>
      <c r="G106" s="240" t="s">
        <v>1198</v>
      </c>
      <c r="H106" s="241"/>
      <c r="I106" s="241"/>
      <c r="J106" s="241"/>
      <c r="K106" s="242"/>
      <c r="L106" s="242"/>
      <c r="M106" s="237" t="s">
        <v>1198</v>
      </c>
      <c r="N106" s="246"/>
      <c r="O106" s="242"/>
      <c r="P106" s="242"/>
      <c r="Q106" s="242" t="s">
        <v>1198</v>
      </c>
      <c r="R106" s="245"/>
      <c r="S106" s="242"/>
      <c r="T106" s="247"/>
      <c r="U106" s="253"/>
    </row>
    <row r="107" spans="1:21" x14ac:dyDescent="0.2">
      <c r="A107" s="181"/>
      <c r="B107" s="219" t="s">
        <v>1440</v>
      </c>
      <c r="C107" s="340" t="s">
        <v>171</v>
      </c>
      <c r="D107" s="341" t="s">
        <v>1061</v>
      </c>
      <c r="E107" s="337" t="s">
        <v>1441</v>
      </c>
      <c r="F107" s="223" t="s">
        <v>705</v>
      </c>
      <c r="G107" s="206">
        <v>83.076000000000008</v>
      </c>
      <c r="H107" s="442">
        <v>5.0002407434156737E-2</v>
      </c>
      <c r="I107" s="206">
        <v>87.23</v>
      </c>
      <c r="J107" s="292">
        <f>ROUND(ROUND(I107*4.8*0.72, 0),0)</f>
        <v>301</v>
      </c>
      <c r="K107" s="342" t="s">
        <v>236</v>
      </c>
      <c r="L107" s="342" t="s">
        <v>3</v>
      </c>
      <c r="M107" s="337" t="s">
        <v>852</v>
      </c>
      <c r="N107" s="225">
        <v>8531103000</v>
      </c>
      <c r="O107" s="342" t="s">
        <v>644</v>
      </c>
      <c r="P107" s="343" t="s">
        <v>1442</v>
      </c>
      <c r="Q107" s="343" t="s">
        <v>1443</v>
      </c>
      <c r="R107" s="344"/>
      <c r="S107" s="343" t="s">
        <v>1154</v>
      </c>
      <c r="T107" s="345"/>
      <c r="U107" s="253">
        <v>8717332972968</v>
      </c>
    </row>
    <row r="108" spans="1:21" x14ac:dyDescent="0.2">
      <c r="A108" s="181"/>
      <c r="B108" s="219" t="s">
        <v>1444</v>
      </c>
      <c r="C108" s="340" t="s">
        <v>175</v>
      </c>
      <c r="D108" s="341" t="s">
        <v>646</v>
      </c>
      <c r="E108" s="337" t="s">
        <v>1445</v>
      </c>
      <c r="F108" s="223" t="s">
        <v>705</v>
      </c>
      <c r="G108" s="206">
        <v>96.39</v>
      </c>
      <c r="H108" s="442">
        <v>5.0005187260089068E-2</v>
      </c>
      <c r="I108" s="206">
        <v>101.21</v>
      </c>
      <c r="J108" s="292">
        <f>ROUND(ROUND(I108*4.8*0.72, 0),0)</f>
        <v>350</v>
      </c>
      <c r="K108" s="342" t="s">
        <v>236</v>
      </c>
      <c r="L108" s="342" t="s">
        <v>3</v>
      </c>
      <c r="M108" s="337" t="s">
        <v>852</v>
      </c>
      <c r="N108" s="225">
        <v>8531103000</v>
      </c>
      <c r="O108" s="342" t="s">
        <v>644</v>
      </c>
      <c r="P108" s="343" t="s">
        <v>1442</v>
      </c>
      <c r="Q108" s="343" t="s">
        <v>1443</v>
      </c>
      <c r="R108" s="344"/>
      <c r="S108" s="343" t="s">
        <v>1154</v>
      </c>
      <c r="T108" s="345"/>
      <c r="U108" s="253">
        <v>8717332972982</v>
      </c>
    </row>
    <row r="109" spans="1:21" x14ac:dyDescent="0.2">
      <c r="A109" s="181"/>
      <c r="B109" s="219" t="s">
        <v>1446</v>
      </c>
      <c r="C109" s="340" t="s">
        <v>177</v>
      </c>
      <c r="D109" s="341" t="s">
        <v>1065</v>
      </c>
      <c r="E109" s="337" t="s">
        <v>1447</v>
      </c>
      <c r="F109" s="223" t="s">
        <v>705</v>
      </c>
      <c r="G109" s="206">
        <v>75.683999999999997</v>
      </c>
      <c r="H109" s="442">
        <v>5.0023783098144925E-2</v>
      </c>
      <c r="I109" s="206">
        <v>79.47</v>
      </c>
      <c r="J109" s="292">
        <f>ROUND(ROUND(I109*4.8*0.82, 0),0)</f>
        <v>313</v>
      </c>
      <c r="K109" s="342" t="s">
        <v>236</v>
      </c>
      <c r="L109" s="342" t="s">
        <v>3</v>
      </c>
      <c r="M109" s="337" t="s">
        <v>852</v>
      </c>
      <c r="N109" s="225">
        <v>8531103000</v>
      </c>
      <c r="O109" s="342" t="s">
        <v>644</v>
      </c>
      <c r="P109" s="343" t="s">
        <v>1448</v>
      </c>
      <c r="Q109" s="343" t="s">
        <v>1443</v>
      </c>
      <c r="R109" s="344"/>
      <c r="S109" s="343" t="s">
        <v>1154</v>
      </c>
      <c r="T109" s="345"/>
      <c r="U109" s="253">
        <v>8717332973026</v>
      </c>
    </row>
    <row r="110" spans="1:21" x14ac:dyDescent="0.2">
      <c r="A110" s="181"/>
      <c r="B110" s="219" t="s">
        <v>1449</v>
      </c>
      <c r="C110" s="340" t="s">
        <v>173</v>
      </c>
      <c r="D110" s="341" t="s">
        <v>1062</v>
      </c>
      <c r="E110" s="337" t="s">
        <v>1450</v>
      </c>
      <c r="F110" s="223" t="s">
        <v>705</v>
      </c>
      <c r="G110" s="206">
        <v>89.785500000000013</v>
      </c>
      <c r="H110" s="442">
        <v>4.9946817693279799E-2</v>
      </c>
      <c r="I110" s="206">
        <v>94.27</v>
      </c>
      <c r="J110" s="292">
        <f>ROUND(ROUND(I110*4.8*0.72, 0),0)</f>
        <v>326</v>
      </c>
      <c r="K110" s="342" t="s">
        <v>236</v>
      </c>
      <c r="L110" s="342" t="s">
        <v>3</v>
      </c>
      <c r="M110" s="337" t="s">
        <v>852</v>
      </c>
      <c r="N110" s="225">
        <v>8531103000</v>
      </c>
      <c r="O110" s="342" t="s">
        <v>644</v>
      </c>
      <c r="P110" s="343" t="s">
        <v>1442</v>
      </c>
      <c r="Q110" s="343" t="s">
        <v>1443</v>
      </c>
      <c r="R110" s="344"/>
      <c r="S110" s="343" t="s">
        <v>1154</v>
      </c>
      <c r="T110" s="345"/>
      <c r="U110" s="253">
        <v>8717332972999</v>
      </c>
    </row>
    <row r="111" spans="1:21" x14ac:dyDescent="0.2">
      <c r="A111" s="181"/>
      <c r="B111" s="219" t="s">
        <v>1451</v>
      </c>
      <c r="C111" s="340" t="s">
        <v>176</v>
      </c>
      <c r="D111" s="341" t="s">
        <v>1064</v>
      </c>
      <c r="E111" s="337" t="s">
        <v>1452</v>
      </c>
      <c r="F111" s="223" t="s">
        <v>705</v>
      </c>
      <c r="G111" s="206">
        <v>103.971</v>
      </c>
      <c r="H111" s="442">
        <v>5.0004328129959363E-2</v>
      </c>
      <c r="I111" s="206">
        <v>109.17</v>
      </c>
      <c r="J111" s="292">
        <f>ROUND(ROUND(I111*4.8*0.72, 0),0)</f>
        <v>377</v>
      </c>
      <c r="K111" s="342" t="s">
        <v>236</v>
      </c>
      <c r="L111" s="342" t="s">
        <v>3</v>
      </c>
      <c r="M111" s="337" t="s">
        <v>852</v>
      </c>
      <c r="N111" s="225">
        <v>8531103000</v>
      </c>
      <c r="O111" s="342" t="s">
        <v>644</v>
      </c>
      <c r="P111" s="343" t="s">
        <v>1453</v>
      </c>
      <c r="Q111" s="343" t="s">
        <v>1443</v>
      </c>
      <c r="R111" s="344"/>
      <c r="S111" s="343" t="s">
        <v>1154</v>
      </c>
      <c r="T111" s="345"/>
      <c r="U111" s="253">
        <v>8717332973002</v>
      </c>
    </row>
    <row r="112" spans="1:21" x14ac:dyDescent="0.2">
      <c r="A112" s="181"/>
      <c r="B112" s="219" t="s">
        <v>1454</v>
      </c>
      <c r="C112" s="340" t="s">
        <v>179</v>
      </c>
      <c r="D112" s="341" t="s">
        <v>1066</v>
      </c>
      <c r="E112" s="337" t="s">
        <v>1455</v>
      </c>
      <c r="F112" s="223" t="s">
        <v>705</v>
      </c>
      <c r="G112" s="206">
        <v>173.74350000000001</v>
      </c>
      <c r="H112" s="442">
        <v>4.9996114962574056E-2</v>
      </c>
      <c r="I112" s="206">
        <v>182.43</v>
      </c>
      <c r="J112" s="292">
        <f>ROUND(ROUND(I112*4.8*0.75, 0),0)</f>
        <v>657</v>
      </c>
      <c r="K112" s="342" t="s">
        <v>236</v>
      </c>
      <c r="L112" s="342" t="s">
        <v>3</v>
      </c>
      <c r="M112" s="337" t="s">
        <v>852</v>
      </c>
      <c r="N112" s="225">
        <v>8531103000</v>
      </c>
      <c r="O112" s="342" t="s">
        <v>644</v>
      </c>
      <c r="P112" s="343" t="s">
        <v>1456</v>
      </c>
      <c r="Q112" s="343" t="s">
        <v>1457</v>
      </c>
      <c r="R112" s="344"/>
      <c r="S112" s="343" t="s">
        <v>1154</v>
      </c>
      <c r="T112" s="345"/>
      <c r="U112" s="253">
        <v>8717332973019</v>
      </c>
    </row>
    <row r="113" spans="1:21" x14ac:dyDescent="0.2">
      <c r="A113" s="181"/>
      <c r="B113" s="219" t="s">
        <v>1458</v>
      </c>
      <c r="C113" s="340" t="s">
        <v>170</v>
      </c>
      <c r="D113" s="341" t="s">
        <v>1060</v>
      </c>
      <c r="E113" s="337" t="s">
        <v>1459</v>
      </c>
      <c r="F113" s="223" t="s">
        <v>705</v>
      </c>
      <c r="G113" s="206">
        <v>80.33550000000001</v>
      </c>
      <c r="H113" s="442">
        <v>4.9971681261708589E-2</v>
      </c>
      <c r="I113" s="206">
        <v>84.35</v>
      </c>
      <c r="J113" s="292">
        <f>ROUND(ROUND(I113*4.8*0.72, 0),0)</f>
        <v>292</v>
      </c>
      <c r="K113" s="342" t="s">
        <v>236</v>
      </c>
      <c r="L113" s="342" t="s">
        <v>3</v>
      </c>
      <c r="M113" s="337" t="s">
        <v>852</v>
      </c>
      <c r="N113" s="225">
        <v>8531103000</v>
      </c>
      <c r="O113" s="342" t="s">
        <v>644</v>
      </c>
      <c r="P113" s="343" t="s">
        <v>1460</v>
      </c>
      <c r="Q113" s="343" t="s">
        <v>1461</v>
      </c>
      <c r="R113" s="344"/>
      <c r="S113" s="343" t="s">
        <v>1154</v>
      </c>
      <c r="T113" s="345"/>
      <c r="U113" s="253">
        <v>8717332972951</v>
      </c>
    </row>
    <row r="114" spans="1:21" ht="21" customHeight="1" thickBot="1" x14ac:dyDescent="0.25">
      <c r="A114" s="181"/>
      <c r="B114" s="219" t="s">
        <v>1462</v>
      </c>
      <c r="C114" s="340" t="s">
        <v>174</v>
      </c>
      <c r="D114" s="341" t="s">
        <v>1063</v>
      </c>
      <c r="E114" s="337" t="s">
        <v>1463</v>
      </c>
      <c r="F114" s="223" t="s">
        <v>705</v>
      </c>
      <c r="G114" s="206">
        <v>94.39500000000001</v>
      </c>
      <c r="H114" s="442">
        <v>4.9949679538110914E-2</v>
      </c>
      <c r="I114" s="206">
        <v>99.11</v>
      </c>
      <c r="J114" s="292">
        <f>ROUND(ROUND(I114*4.8*0.72, 0),0)</f>
        <v>343</v>
      </c>
      <c r="K114" s="342" t="s">
        <v>236</v>
      </c>
      <c r="L114" s="342" t="s">
        <v>3</v>
      </c>
      <c r="M114" s="337" t="s">
        <v>852</v>
      </c>
      <c r="N114" s="225">
        <v>8531103000</v>
      </c>
      <c r="O114" s="342" t="s">
        <v>644</v>
      </c>
      <c r="P114" s="343" t="s">
        <v>1464</v>
      </c>
      <c r="Q114" s="343" t="s">
        <v>1461</v>
      </c>
      <c r="R114" s="344"/>
      <c r="S114" s="343" t="s">
        <v>1154</v>
      </c>
      <c r="T114" s="345"/>
      <c r="U114" s="253">
        <v>8717332972975</v>
      </c>
    </row>
    <row r="115" spans="1:21" ht="13.5" thickBot="1" x14ac:dyDescent="0.25">
      <c r="A115" s="181"/>
      <c r="B115" s="346" t="s">
        <v>1465</v>
      </c>
      <c r="C115" s="320"/>
      <c r="D115" s="320" t="s">
        <v>1198</v>
      </c>
      <c r="E115" s="320"/>
      <c r="F115" s="321"/>
      <c r="G115" s="299" t="s">
        <v>1198</v>
      </c>
      <c r="H115" s="322"/>
      <c r="I115" s="322"/>
      <c r="J115" s="322"/>
      <c r="K115" s="347"/>
      <c r="L115" s="347"/>
      <c r="M115" s="320" t="s">
        <v>1198</v>
      </c>
      <c r="N115" s="347"/>
      <c r="O115" s="347"/>
      <c r="P115" s="347"/>
      <c r="Q115" s="347" t="s">
        <v>1198</v>
      </c>
      <c r="R115" s="348"/>
      <c r="S115" s="347"/>
      <c r="T115" s="347"/>
      <c r="U115" s="253"/>
    </row>
    <row r="116" spans="1:21" x14ac:dyDescent="0.2">
      <c r="A116" s="181"/>
      <c r="B116" s="236" t="s">
        <v>1466</v>
      </c>
      <c r="C116" s="237"/>
      <c r="D116" s="349" t="s">
        <v>1198</v>
      </c>
      <c r="E116" s="350"/>
      <c r="F116" s="351"/>
      <c r="G116" s="352" t="s">
        <v>1198</v>
      </c>
      <c r="H116" s="353"/>
      <c r="I116" s="353"/>
      <c r="J116" s="353"/>
      <c r="K116" s="242"/>
      <c r="L116" s="242"/>
      <c r="M116" s="350" t="s">
        <v>1198</v>
      </c>
      <c r="N116" s="242"/>
      <c r="O116" s="242"/>
      <c r="P116" s="242"/>
      <c r="Q116" s="242" t="s">
        <v>1198</v>
      </c>
      <c r="R116" s="245"/>
      <c r="S116" s="246"/>
      <c r="T116" s="246"/>
      <c r="U116" s="253"/>
    </row>
    <row r="117" spans="1:21" x14ac:dyDescent="0.2">
      <c r="A117" s="181"/>
      <c r="B117" s="219" t="s">
        <v>1467</v>
      </c>
      <c r="C117" s="220" t="s">
        <v>202</v>
      </c>
      <c r="D117" s="221" t="s">
        <v>201</v>
      </c>
      <c r="E117" s="222" t="s">
        <v>1468</v>
      </c>
      <c r="F117" s="223" t="s">
        <v>705</v>
      </c>
      <c r="G117" s="206">
        <v>67.430999999999997</v>
      </c>
      <c r="H117" s="442">
        <v>4.996218356542248E-2</v>
      </c>
      <c r="I117" s="206">
        <v>70.8</v>
      </c>
      <c r="J117" s="208">
        <f>ROUND(ROUND(I117*4.8,2),0)</f>
        <v>340</v>
      </c>
      <c r="K117" s="354" t="s">
        <v>236</v>
      </c>
      <c r="L117" s="354" t="s">
        <v>34</v>
      </c>
      <c r="M117" s="222" t="s">
        <v>1185</v>
      </c>
      <c r="N117" s="225">
        <v>3926909790</v>
      </c>
      <c r="O117" s="224" t="s">
        <v>688</v>
      </c>
      <c r="P117" s="225">
        <v>15</v>
      </c>
      <c r="Q117" s="225" t="s">
        <v>1469</v>
      </c>
      <c r="R117" s="355"/>
      <c r="S117" s="224" t="s">
        <v>614</v>
      </c>
      <c r="T117" s="253"/>
      <c r="U117" s="253">
        <v>4060039033000</v>
      </c>
    </row>
    <row r="118" spans="1:21" x14ac:dyDescent="0.2">
      <c r="A118" s="181"/>
      <c r="B118" s="219" t="s">
        <v>1470</v>
      </c>
      <c r="C118" s="220" t="s">
        <v>183</v>
      </c>
      <c r="D118" s="221" t="s">
        <v>182</v>
      </c>
      <c r="E118" s="222" t="s">
        <v>1471</v>
      </c>
      <c r="F118" s="223" t="s">
        <v>705</v>
      </c>
      <c r="G118" s="443">
        <v>50</v>
      </c>
      <c r="H118" s="442">
        <v>5.0000000000000044E-2</v>
      </c>
      <c r="I118" s="443">
        <v>52.5</v>
      </c>
      <c r="J118" s="208">
        <f t="shared" ref="J118:J126" si="4">ROUND(ROUND(I118*4.8,2),0)</f>
        <v>252</v>
      </c>
      <c r="K118" s="224" t="s">
        <v>236</v>
      </c>
      <c r="L118" s="224" t="s">
        <v>3</v>
      </c>
      <c r="M118" s="222" t="s">
        <v>1185</v>
      </c>
      <c r="N118" s="225">
        <v>8536909599</v>
      </c>
      <c r="O118" s="224" t="s">
        <v>645</v>
      </c>
      <c r="P118" s="225">
        <v>120</v>
      </c>
      <c r="Q118" s="225" t="s">
        <v>1472</v>
      </c>
      <c r="R118" s="356"/>
      <c r="S118" s="224" t="s">
        <v>1154</v>
      </c>
      <c r="T118" s="357"/>
      <c r="U118" s="253">
        <v>8717332097494</v>
      </c>
    </row>
    <row r="119" spans="1:21" x14ac:dyDescent="0.2">
      <c r="A119" s="181"/>
      <c r="B119" s="219" t="s">
        <v>1473</v>
      </c>
      <c r="C119" s="220" t="s">
        <v>186</v>
      </c>
      <c r="D119" s="221" t="s">
        <v>185</v>
      </c>
      <c r="E119" s="222" t="s">
        <v>1474</v>
      </c>
      <c r="F119" s="223" t="s">
        <v>705</v>
      </c>
      <c r="G119" s="443">
        <v>14.196</v>
      </c>
      <c r="H119" s="442">
        <v>5.0295857988165604E-2</v>
      </c>
      <c r="I119" s="443">
        <v>14.91</v>
      </c>
      <c r="J119" s="208">
        <f t="shared" si="4"/>
        <v>72</v>
      </c>
      <c r="K119" s="224" t="s">
        <v>236</v>
      </c>
      <c r="L119" s="224" t="s">
        <v>3</v>
      </c>
      <c r="M119" s="222" t="s">
        <v>1185</v>
      </c>
      <c r="N119" s="225">
        <v>3926909790</v>
      </c>
      <c r="O119" s="224" t="s">
        <v>645</v>
      </c>
      <c r="P119" s="225">
        <v>200</v>
      </c>
      <c r="Q119" s="225" t="s">
        <v>1475</v>
      </c>
      <c r="R119" s="356"/>
      <c r="S119" s="224" t="s">
        <v>1154</v>
      </c>
      <c r="T119" s="253"/>
      <c r="U119" s="253">
        <v>8717332097487</v>
      </c>
    </row>
    <row r="120" spans="1:21" x14ac:dyDescent="0.2">
      <c r="A120" s="181"/>
      <c r="B120" s="219" t="s">
        <v>1476</v>
      </c>
      <c r="C120" s="220" t="s">
        <v>189</v>
      </c>
      <c r="D120" s="221" t="s">
        <v>188</v>
      </c>
      <c r="E120" s="222" t="s">
        <v>1477</v>
      </c>
      <c r="F120" s="223" t="s">
        <v>705</v>
      </c>
      <c r="G120" s="206">
        <v>22.428000000000001</v>
      </c>
      <c r="H120" s="442">
        <v>5.0026752273943265E-2</v>
      </c>
      <c r="I120" s="206">
        <v>23.55</v>
      </c>
      <c r="J120" s="208">
        <f t="shared" si="4"/>
        <v>113</v>
      </c>
      <c r="K120" s="224" t="s">
        <v>236</v>
      </c>
      <c r="L120" s="224" t="s">
        <v>3</v>
      </c>
      <c r="M120" s="222" t="s">
        <v>1185</v>
      </c>
      <c r="N120" s="225">
        <v>3926909790</v>
      </c>
      <c r="O120" s="224" t="s">
        <v>645</v>
      </c>
      <c r="P120" s="225">
        <v>80</v>
      </c>
      <c r="Q120" s="225" t="s">
        <v>1478</v>
      </c>
      <c r="R120" s="356"/>
      <c r="S120" s="224" t="s">
        <v>1154</v>
      </c>
      <c r="T120" s="357"/>
      <c r="U120" s="253">
        <v>8717332097562</v>
      </c>
    </row>
    <row r="121" spans="1:21" x14ac:dyDescent="0.2">
      <c r="A121" s="181"/>
      <c r="B121" s="219" t="s">
        <v>1479</v>
      </c>
      <c r="C121" s="220" t="s">
        <v>192</v>
      </c>
      <c r="D121" s="221" t="s">
        <v>191</v>
      </c>
      <c r="E121" s="222" t="s">
        <v>1480</v>
      </c>
      <c r="F121" s="223" t="s">
        <v>705</v>
      </c>
      <c r="G121" s="206">
        <v>5.6385000000000005</v>
      </c>
      <c r="H121" s="442">
        <v>4.9924625343619633E-2</v>
      </c>
      <c r="I121" s="206">
        <v>5.92</v>
      </c>
      <c r="J121" s="208">
        <f t="shared" si="4"/>
        <v>28</v>
      </c>
      <c r="K121" s="224" t="s">
        <v>236</v>
      </c>
      <c r="L121" s="224" t="s">
        <v>3</v>
      </c>
      <c r="M121" s="222" t="s">
        <v>1185</v>
      </c>
      <c r="N121" s="225">
        <v>3926909790</v>
      </c>
      <c r="O121" s="224" t="s">
        <v>645</v>
      </c>
      <c r="P121" s="225">
        <v>100</v>
      </c>
      <c r="Q121" s="225" t="s">
        <v>1481</v>
      </c>
      <c r="R121" s="356"/>
      <c r="S121" s="224" t="s">
        <v>1154</v>
      </c>
      <c r="T121" s="357"/>
      <c r="U121" s="253">
        <v>8717332097555</v>
      </c>
    </row>
    <row r="122" spans="1:21" ht="16.5" x14ac:dyDescent="0.2">
      <c r="A122" s="181"/>
      <c r="B122" s="219" t="s">
        <v>1482</v>
      </c>
      <c r="C122" s="220" t="s">
        <v>194</v>
      </c>
      <c r="D122" s="221" t="s">
        <v>708</v>
      </c>
      <c r="E122" s="222" t="s">
        <v>1483</v>
      </c>
      <c r="F122" s="223" t="s">
        <v>705</v>
      </c>
      <c r="G122" s="206">
        <v>12.400500000000001</v>
      </c>
      <c r="H122" s="442">
        <v>4.9957662997459629E-2</v>
      </c>
      <c r="I122" s="206">
        <v>13.02</v>
      </c>
      <c r="J122" s="208">
        <f t="shared" si="4"/>
        <v>63</v>
      </c>
      <c r="K122" s="224" t="s">
        <v>236</v>
      </c>
      <c r="L122" s="224" t="s">
        <v>3</v>
      </c>
      <c r="M122" s="222" t="s">
        <v>1185</v>
      </c>
      <c r="N122" s="225">
        <v>3926909790</v>
      </c>
      <c r="O122" s="224" t="s">
        <v>645</v>
      </c>
      <c r="P122" s="225">
        <v>20</v>
      </c>
      <c r="Q122" s="225" t="s">
        <v>1352</v>
      </c>
      <c r="R122" s="355"/>
      <c r="S122" s="224" t="s">
        <v>1154</v>
      </c>
      <c r="T122" s="228"/>
      <c r="U122" s="253" t="s">
        <v>1484</v>
      </c>
    </row>
    <row r="123" spans="1:21" x14ac:dyDescent="0.2">
      <c r="A123" s="181"/>
      <c r="B123" s="219" t="s">
        <v>1485</v>
      </c>
      <c r="C123" s="220" t="s">
        <v>197</v>
      </c>
      <c r="D123" s="221" t="s">
        <v>196</v>
      </c>
      <c r="E123" s="222" t="s">
        <v>1486</v>
      </c>
      <c r="F123" s="223" t="s">
        <v>705</v>
      </c>
      <c r="G123" s="206">
        <v>8.6415000000000006</v>
      </c>
      <c r="H123" s="442">
        <v>4.9586298674998419E-2</v>
      </c>
      <c r="I123" s="206">
        <v>9.07</v>
      </c>
      <c r="J123" s="208">
        <f t="shared" si="4"/>
        <v>44</v>
      </c>
      <c r="K123" s="224" t="s">
        <v>236</v>
      </c>
      <c r="L123" s="224" t="s">
        <v>3</v>
      </c>
      <c r="M123" s="222" t="s">
        <v>1185</v>
      </c>
      <c r="N123" s="225">
        <v>7320208990</v>
      </c>
      <c r="O123" s="224" t="s">
        <v>645</v>
      </c>
      <c r="P123" s="225">
        <v>20</v>
      </c>
      <c r="Q123" s="225" t="s">
        <v>1487</v>
      </c>
      <c r="R123" s="358" t="s">
        <v>1488</v>
      </c>
      <c r="S123" s="224" t="s">
        <v>614</v>
      </c>
      <c r="T123" s="228"/>
      <c r="U123" s="253" t="s">
        <v>1489</v>
      </c>
    </row>
    <row r="124" spans="1:21" x14ac:dyDescent="0.2">
      <c r="A124" s="181"/>
      <c r="B124" s="219" t="s">
        <v>1490</v>
      </c>
      <c r="C124" s="220" t="s">
        <v>199</v>
      </c>
      <c r="D124" s="336" t="s">
        <v>198</v>
      </c>
      <c r="E124" s="337" t="s">
        <v>1491</v>
      </c>
      <c r="F124" s="223" t="s">
        <v>705</v>
      </c>
      <c r="G124" s="206">
        <v>49.980000000000004</v>
      </c>
      <c r="H124" s="442">
        <v>5.0020008003201166E-2</v>
      </c>
      <c r="I124" s="206">
        <v>52.48</v>
      </c>
      <c r="J124" s="208">
        <f t="shared" si="4"/>
        <v>252</v>
      </c>
      <c r="K124" s="224" t="s">
        <v>236</v>
      </c>
      <c r="L124" s="224" t="s">
        <v>3</v>
      </c>
      <c r="M124" s="337" t="s">
        <v>1185</v>
      </c>
      <c r="N124" s="225">
        <v>8536909599</v>
      </c>
      <c r="O124" s="224" t="s">
        <v>645</v>
      </c>
      <c r="P124" s="225">
        <v>3</v>
      </c>
      <c r="Q124" s="225" t="s">
        <v>1492</v>
      </c>
      <c r="R124" s="338"/>
      <c r="S124" s="224" t="s">
        <v>1154</v>
      </c>
      <c r="T124" s="339"/>
      <c r="U124" s="253" t="s">
        <v>1493</v>
      </c>
    </row>
    <row r="125" spans="1:21" x14ac:dyDescent="0.2">
      <c r="A125" s="181"/>
      <c r="B125" s="359" t="s">
        <v>1494</v>
      </c>
      <c r="C125" s="360"/>
      <c r="D125" s="361" t="s">
        <v>1198</v>
      </c>
      <c r="E125" s="360"/>
      <c r="F125" s="362"/>
      <c r="G125" s="363" t="s">
        <v>1198</v>
      </c>
      <c r="H125" s="364"/>
      <c r="I125" s="364"/>
      <c r="J125" s="364"/>
      <c r="K125" s="365"/>
      <c r="L125" s="365"/>
      <c r="M125" s="360" t="s">
        <v>1198</v>
      </c>
      <c r="N125" s="365"/>
      <c r="O125" s="365"/>
      <c r="P125" s="365"/>
      <c r="Q125" s="365" t="s">
        <v>1198</v>
      </c>
      <c r="R125" s="366"/>
      <c r="S125" s="365"/>
      <c r="T125" s="365"/>
      <c r="U125" s="253"/>
    </row>
    <row r="126" spans="1:21" x14ac:dyDescent="0.2">
      <c r="A126" s="181"/>
      <c r="B126" s="219" t="s">
        <v>1495</v>
      </c>
      <c r="C126" s="220" t="s">
        <v>1496</v>
      </c>
      <c r="D126" s="221" t="s">
        <v>211</v>
      </c>
      <c r="E126" s="222" t="s">
        <v>1497</v>
      </c>
      <c r="F126" s="223" t="s">
        <v>705</v>
      </c>
      <c r="G126" s="206">
        <v>39.700500000000005</v>
      </c>
      <c r="H126" s="207">
        <v>0.05</v>
      </c>
      <c r="I126" s="206">
        <f t="shared" ref="I126:I142" si="5">G126*(100%+H126)</f>
        <v>41.685525000000005</v>
      </c>
      <c r="J126" s="208">
        <f t="shared" si="4"/>
        <v>200</v>
      </c>
      <c r="K126" s="224" t="s">
        <v>236</v>
      </c>
      <c r="L126" s="224" t="s">
        <v>3</v>
      </c>
      <c r="M126" s="222" t="s">
        <v>1185</v>
      </c>
      <c r="N126" s="225">
        <v>8536909599</v>
      </c>
      <c r="O126" s="224" t="s">
        <v>645</v>
      </c>
      <c r="P126" s="225">
        <v>24</v>
      </c>
      <c r="Q126" s="225" t="s">
        <v>1498</v>
      </c>
      <c r="R126" s="367"/>
      <c r="S126" s="224" t="s">
        <v>1154</v>
      </c>
      <c r="T126" s="357"/>
      <c r="U126" s="253" t="s">
        <v>1499</v>
      </c>
    </row>
    <row r="127" spans="1:21" x14ac:dyDescent="0.2">
      <c r="A127" s="181"/>
      <c r="B127" s="219" t="s">
        <v>1501</v>
      </c>
      <c r="C127" s="220" t="s">
        <v>205</v>
      </c>
      <c r="D127" s="221" t="s">
        <v>204</v>
      </c>
      <c r="E127" s="222" t="s">
        <v>1502</v>
      </c>
      <c r="F127" s="223" t="s">
        <v>705</v>
      </c>
      <c r="G127" s="206">
        <v>5.0819999999999999</v>
      </c>
      <c r="H127" s="207">
        <v>0.05</v>
      </c>
      <c r="I127" s="206">
        <f t="shared" si="5"/>
        <v>5.3361000000000001</v>
      </c>
      <c r="J127" s="439">
        <f>ROUND(ROUND(I127*4.8*1.28, 0),0)</f>
        <v>33</v>
      </c>
      <c r="K127" s="224" t="s">
        <v>236</v>
      </c>
      <c r="L127" s="225">
        <v>1</v>
      </c>
      <c r="M127" s="222" t="s">
        <v>1185</v>
      </c>
      <c r="N127" s="225">
        <v>8536909599</v>
      </c>
      <c r="O127" s="224" t="s">
        <v>645</v>
      </c>
      <c r="P127" s="225">
        <v>7500</v>
      </c>
      <c r="Q127" s="225" t="s">
        <v>1503</v>
      </c>
      <c r="R127" s="368"/>
      <c r="S127" s="224" t="s">
        <v>1154</v>
      </c>
      <c r="T127" s="357"/>
      <c r="U127" s="253">
        <v>8717332019878</v>
      </c>
    </row>
    <row r="128" spans="1:21" x14ac:dyDescent="0.2">
      <c r="A128" s="181"/>
      <c r="B128" s="219" t="s">
        <v>1504</v>
      </c>
      <c r="C128" s="220" t="s">
        <v>207</v>
      </c>
      <c r="D128" s="221" t="s">
        <v>745</v>
      </c>
      <c r="E128" s="222" t="s">
        <v>1505</v>
      </c>
      <c r="F128" s="223" t="s">
        <v>705</v>
      </c>
      <c r="G128" s="206">
        <v>4.7670000000000003</v>
      </c>
      <c r="H128" s="207">
        <v>0.05</v>
      </c>
      <c r="I128" s="206">
        <f t="shared" si="5"/>
        <v>5.0053500000000009</v>
      </c>
      <c r="J128" s="439">
        <f>ROUND(ROUND(I128*4.8*1.37, 0),0)</f>
        <v>33</v>
      </c>
      <c r="K128" s="224" t="s">
        <v>236</v>
      </c>
      <c r="L128" s="224" t="s">
        <v>3</v>
      </c>
      <c r="M128" s="222" t="s">
        <v>1185</v>
      </c>
      <c r="N128" s="225">
        <v>8536909599</v>
      </c>
      <c r="O128" s="224" t="s">
        <v>645</v>
      </c>
      <c r="P128" s="225">
        <v>5000</v>
      </c>
      <c r="Q128" s="225" t="s">
        <v>1498</v>
      </c>
      <c r="R128" s="368"/>
      <c r="S128" s="224" t="s">
        <v>1154</v>
      </c>
      <c r="T128" s="357"/>
      <c r="U128" s="253">
        <v>8717332019878</v>
      </c>
    </row>
    <row r="129" spans="1:21" x14ac:dyDescent="0.2">
      <c r="A129" s="181"/>
      <c r="B129" s="219" t="s">
        <v>1506</v>
      </c>
      <c r="C129" s="220" t="s">
        <v>210</v>
      </c>
      <c r="D129" s="221" t="s">
        <v>209</v>
      </c>
      <c r="E129" s="222" t="s">
        <v>1507</v>
      </c>
      <c r="F129" s="223" t="s">
        <v>705</v>
      </c>
      <c r="G129" s="206">
        <v>114.366</v>
      </c>
      <c r="H129" s="207">
        <v>0.05</v>
      </c>
      <c r="I129" s="206">
        <f t="shared" si="5"/>
        <v>120.0843</v>
      </c>
      <c r="J129" s="208">
        <f>ROUND(ROUND(I129*4.8,2),0)</f>
        <v>576</v>
      </c>
      <c r="K129" s="224" t="s">
        <v>236</v>
      </c>
      <c r="L129" s="224" t="s">
        <v>3</v>
      </c>
      <c r="M129" s="222" t="s">
        <v>1185</v>
      </c>
      <c r="N129" s="225">
        <v>8536909599</v>
      </c>
      <c r="O129" s="224" t="s">
        <v>645</v>
      </c>
      <c r="P129" s="225">
        <v>250</v>
      </c>
      <c r="Q129" s="225" t="s">
        <v>1508</v>
      </c>
      <c r="R129" s="251" t="s">
        <v>1509</v>
      </c>
      <c r="S129" s="224" t="s">
        <v>1154</v>
      </c>
      <c r="T129" s="357"/>
      <c r="U129" s="253">
        <v>8717332808830</v>
      </c>
    </row>
    <row r="130" spans="1:21" x14ac:dyDescent="0.2">
      <c r="A130" s="181"/>
      <c r="B130" s="219" t="s">
        <v>1510</v>
      </c>
      <c r="C130" s="220" t="s">
        <v>215</v>
      </c>
      <c r="D130" s="221" t="s">
        <v>214</v>
      </c>
      <c r="E130" s="222" t="s">
        <v>1511</v>
      </c>
      <c r="F130" s="223" t="s">
        <v>705</v>
      </c>
      <c r="G130" s="206">
        <v>6.4575000000000005</v>
      </c>
      <c r="H130" s="207">
        <v>0.05</v>
      </c>
      <c r="I130" s="206">
        <f t="shared" si="5"/>
        <v>6.7803750000000012</v>
      </c>
      <c r="J130" s="208">
        <f t="shared" ref="J130:J142" si="6">ROUND(ROUND(I130*4.8,2),0)</f>
        <v>33</v>
      </c>
      <c r="K130" s="224" t="s">
        <v>236</v>
      </c>
      <c r="L130" s="224" t="s">
        <v>3</v>
      </c>
      <c r="M130" s="222" t="s">
        <v>1185</v>
      </c>
      <c r="N130" s="225">
        <v>3926909790</v>
      </c>
      <c r="O130" s="224" t="s">
        <v>645</v>
      </c>
      <c r="P130" s="225">
        <v>1980</v>
      </c>
      <c r="Q130" s="225" t="s">
        <v>1263</v>
      </c>
      <c r="R130" s="368"/>
      <c r="S130" s="224" t="s">
        <v>614</v>
      </c>
      <c r="T130" s="357"/>
      <c r="U130" s="253">
        <v>8717332020461</v>
      </c>
    </row>
    <row r="131" spans="1:21" x14ac:dyDescent="0.2">
      <c r="A131" s="181"/>
      <c r="B131" s="219" t="s">
        <v>1512</v>
      </c>
      <c r="C131" s="220" t="s">
        <v>218</v>
      </c>
      <c r="D131" s="221" t="s">
        <v>217</v>
      </c>
      <c r="E131" s="222" t="s">
        <v>1513</v>
      </c>
      <c r="F131" s="223" t="s">
        <v>705</v>
      </c>
      <c r="G131" s="206">
        <v>28.234500000000001</v>
      </c>
      <c r="H131" s="207">
        <v>0.05</v>
      </c>
      <c r="I131" s="206">
        <f t="shared" si="5"/>
        <v>29.646225000000001</v>
      </c>
      <c r="J131" s="208">
        <f t="shared" si="6"/>
        <v>142</v>
      </c>
      <c r="K131" s="224" t="s">
        <v>236</v>
      </c>
      <c r="L131" s="225">
        <v>1</v>
      </c>
      <c r="M131" s="222" t="s">
        <v>1185</v>
      </c>
      <c r="N131" s="225">
        <v>8536909599</v>
      </c>
      <c r="O131" s="224" t="s">
        <v>645</v>
      </c>
      <c r="P131" s="225">
        <v>168</v>
      </c>
      <c r="Q131" s="225" t="s">
        <v>1514</v>
      </c>
      <c r="R131" s="368"/>
      <c r="S131" s="224" t="s">
        <v>1154</v>
      </c>
      <c r="T131" s="357"/>
      <c r="U131" s="253">
        <v>8717332022519</v>
      </c>
    </row>
    <row r="132" spans="1:21" x14ac:dyDescent="0.2">
      <c r="A132" s="181"/>
      <c r="B132" s="219" t="s">
        <v>1515</v>
      </c>
      <c r="C132" s="220" t="s">
        <v>221</v>
      </c>
      <c r="D132" s="221" t="s">
        <v>220</v>
      </c>
      <c r="E132" s="222" t="s">
        <v>1516</v>
      </c>
      <c r="F132" s="223" t="s">
        <v>705</v>
      </c>
      <c r="G132" s="206">
        <v>45.160499999999999</v>
      </c>
      <c r="H132" s="207">
        <v>0.05</v>
      </c>
      <c r="I132" s="206">
        <f t="shared" si="5"/>
        <v>47.418525000000002</v>
      </c>
      <c r="J132" s="208">
        <f t="shared" si="6"/>
        <v>228</v>
      </c>
      <c r="K132" s="224" t="s">
        <v>236</v>
      </c>
      <c r="L132" s="224" t="s">
        <v>3</v>
      </c>
      <c r="M132" s="222" t="s">
        <v>1185</v>
      </c>
      <c r="N132" s="225">
        <v>7326909890</v>
      </c>
      <c r="O132" s="224" t="s">
        <v>688</v>
      </c>
      <c r="P132" s="225">
        <v>50</v>
      </c>
      <c r="Q132" s="225" t="s">
        <v>1517</v>
      </c>
      <c r="R132" s="368"/>
      <c r="S132" s="224" t="s">
        <v>1154</v>
      </c>
      <c r="T132" s="357"/>
      <c r="U132" s="253">
        <v>8717332003266</v>
      </c>
    </row>
    <row r="133" spans="1:21" x14ac:dyDescent="0.2">
      <c r="A133" s="181"/>
      <c r="B133" s="219" t="s">
        <v>1518</v>
      </c>
      <c r="C133" s="220" t="s">
        <v>224</v>
      </c>
      <c r="D133" s="221">
        <v>4998035312</v>
      </c>
      <c r="E133" s="222" t="s">
        <v>1519</v>
      </c>
      <c r="F133" s="223" t="s">
        <v>705</v>
      </c>
      <c r="G133" s="206">
        <v>24.328500000000002</v>
      </c>
      <c r="H133" s="207">
        <v>0.05</v>
      </c>
      <c r="I133" s="206">
        <f t="shared" si="5"/>
        <v>25.544925000000003</v>
      </c>
      <c r="J133" s="208">
        <f t="shared" si="6"/>
        <v>123</v>
      </c>
      <c r="K133" s="224" t="s">
        <v>236</v>
      </c>
      <c r="L133" s="224" t="s">
        <v>3</v>
      </c>
      <c r="M133" s="222" t="s">
        <v>1185</v>
      </c>
      <c r="N133" s="225">
        <v>3926909790</v>
      </c>
      <c r="O133" s="224" t="s">
        <v>688</v>
      </c>
      <c r="P133" s="225">
        <v>1000</v>
      </c>
      <c r="Q133" s="225" t="s">
        <v>1520</v>
      </c>
      <c r="R133" s="251" t="s">
        <v>1509</v>
      </c>
      <c r="S133" s="224" t="s">
        <v>1154</v>
      </c>
      <c r="T133" s="357"/>
      <c r="U133" s="253">
        <v>8717332003310</v>
      </c>
    </row>
    <row r="134" spans="1:21" ht="16.5" x14ac:dyDescent="0.2">
      <c r="A134" s="181" t="s">
        <v>1521</v>
      </c>
      <c r="B134" s="219" t="s">
        <v>1522</v>
      </c>
      <c r="C134" s="220" t="s">
        <v>226</v>
      </c>
      <c r="D134" s="221" t="s">
        <v>225</v>
      </c>
      <c r="E134" s="222" t="s">
        <v>1523</v>
      </c>
      <c r="F134" s="223" t="s">
        <v>705</v>
      </c>
      <c r="G134" s="206">
        <v>0.49349999999999999</v>
      </c>
      <c r="H134" s="207">
        <v>0.05</v>
      </c>
      <c r="I134" s="206">
        <f t="shared" si="5"/>
        <v>0.51817500000000005</v>
      </c>
      <c r="J134" s="208">
        <f t="shared" si="6"/>
        <v>2</v>
      </c>
      <c r="K134" s="224" t="s">
        <v>236</v>
      </c>
      <c r="L134" s="224" t="s">
        <v>3</v>
      </c>
      <c r="M134" s="222" t="s">
        <v>1185</v>
      </c>
      <c r="N134" s="225">
        <v>3926909790</v>
      </c>
      <c r="O134" s="224" t="s">
        <v>688</v>
      </c>
      <c r="P134" s="225">
        <v>4900</v>
      </c>
      <c r="Q134" s="225" t="s">
        <v>1524</v>
      </c>
      <c r="R134" s="358" t="s">
        <v>1525</v>
      </c>
      <c r="S134" s="224" t="s">
        <v>614</v>
      </c>
      <c r="T134" s="357"/>
      <c r="U134" s="253">
        <v>8717332003396</v>
      </c>
    </row>
    <row r="135" spans="1:21" ht="16.5" x14ac:dyDescent="0.2">
      <c r="A135" s="181" t="s">
        <v>1521</v>
      </c>
      <c r="B135" s="219" t="s">
        <v>1526</v>
      </c>
      <c r="C135" s="220" t="s">
        <v>228</v>
      </c>
      <c r="D135" s="221" t="s">
        <v>227</v>
      </c>
      <c r="E135" s="222" t="s">
        <v>1527</v>
      </c>
      <c r="F135" s="223" t="s">
        <v>705</v>
      </c>
      <c r="G135" s="206">
        <v>0.52500000000000002</v>
      </c>
      <c r="H135" s="207">
        <v>0.05</v>
      </c>
      <c r="I135" s="206">
        <f t="shared" si="5"/>
        <v>0.55125000000000002</v>
      </c>
      <c r="J135" s="208">
        <f t="shared" si="6"/>
        <v>3</v>
      </c>
      <c r="K135" s="224" t="s">
        <v>236</v>
      </c>
      <c r="L135" s="224" t="s">
        <v>3</v>
      </c>
      <c r="M135" s="222" t="s">
        <v>1185</v>
      </c>
      <c r="N135" s="225">
        <v>3926909790</v>
      </c>
      <c r="O135" s="224" t="s">
        <v>688</v>
      </c>
      <c r="P135" s="225">
        <v>4200</v>
      </c>
      <c r="Q135" s="225" t="s">
        <v>1503</v>
      </c>
      <c r="R135" s="358" t="s">
        <v>1525</v>
      </c>
      <c r="S135" s="224" t="s">
        <v>614</v>
      </c>
      <c r="T135" s="357"/>
      <c r="U135" s="253">
        <v>8717332003402</v>
      </c>
    </row>
    <row r="136" spans="1:21" x14ac:dyDescent="0.2">
      <c r="A136" s="369"/>
      <c r="B136" s="219" t="s">
        <v>1528</v>
      </c>
      <c r="C136" s="220" t="s">
        <v>229</v>
      </c>
      <c r="D136" s="221">
        <v>4998025373</v>
      </c>
      <c r="E136" s="222" t="s">
        <v>1529</v>
      </c>
      <c r="F136" s="223" t="s">
        <v>705</v>
      </c>
      <c r="G136" s="206">
        <v>45.412500000000001</v>
      </c>
      <c r="H136" s="207">
        <v>0.05</v>
      </c>
      <c r="I136" s="206">
        <f t="shared" si="5"/>
        <v>47.683125000000004</v>
      </c>
      <c r="J136" s="208">
        <f t="shared" si="6"/>
        <v>229</v>
      </c>
      <c r="K136" s="224" t="s">
        <v>236</v>
      </c>
      <c r="L136" s="224" t="s">
        <v>3</v>
      </c>
      <c r="M136" s="222" t="s">
        <v>1185</v>
      </c>
      <c r="N136" s="225">
        <v>8531900000</v>
      </c>
      <c r="O136" s="224" t="s">
        <v>688</v>
      </c>
      <c r="P136" s="225">
        <v>100</v>
      </c>
      <c r="Q136" s="225" t="s">
        <v>1530</v>
      </c>
      <c r="R136" s="368"/>
      <c r="S136" s="224" t="s">
        <v>614</v>
      </c>
      <c r="T136" s="357"/>
      <c r="U136" s="253">
        <v>8717332003280</v>
      </c>
    </row>
    <row r="137" spans="1:21" x14ac:dyDescent="0.2">
      <c r="A137" s="181"/>
      <c r="B137" s="219" t="s">
        <v>1531</v>
      </c>
      <c r="C137" s="220" t="s">
        <v>231</v>
      </c>
      <c r="D137" s="221" t="s">
        <v>676</v>
      </c>
      <c r="E137" s="222" t="s">
        <v>1532</v>
      </c>
      <c r="F137" s="223" t="s">
        <v>705</v>
      </c>
      <c r="G137" s="206">
        <v>40.330500000000001</v>
      </c>
      <c r="H137" s="207">
        <v>0.05</v>
      </c>
      <c r="I137" s="206">
        <f t="shared" si="5"/>
        <v>42.347025000000002</v>
      </c>
      <c r="J137" s="208">
        <f t="shared" si="6"/>
        <v>203</v>
      </c>
      <c r="K137" s="224" t="s">
        <v>236</v>
      </c>
      <c r="L137" s="224" t="s">
        <v>3</v>
      </c>
      <c r="M137" s="222" t="s">
        <v>1185</v>
      </c>
      <c r="N137" s="225">
        <v>3926909790</v>
      </c>
      <c r="O137" s="224" t="s">
        <v>688</v>
      </c>
      <c r="P137" s="225">
        <v>40</v>
      </c>
      <c r="Q137" s="225" t="s">
        <v>1533</v>
      </c>
      <c r="R137" s="368"/>
      <c r="S137" s="224" t="s">
        <v>614</v>
      </c>
      <c r="T137" s="357"/>
      <c r="U137" s="253">
        <v>8717332003426</v>
      </c>
    </row>
    <row r="138" spans="1:21" x14ac:dyDescent="0.2">
      <c r="A138" s="181"/>
      <c r="B138" s="219" t="s">
        <v>1534</v>
      </c>
      <c r="C138" s="220" t="s">
        <v>234</v>
      </c>
      <c r="D138" s="221" t="s">
        <v>235</v>
      </c>
      <c r="E138" s="222" t="s">
        <v>1535</v>
      </c>
      <c r="F138" s="223" t="s">
        <v>705</v>
      </c>
      <c r="G138" s="206">
        <v>43.816499999999998</v>
      </c>
      <c r="H138" s="207">
        <v>0.05</v>
      </c>
      <c r="I138" s="206">
        <f t="shared" si="5"/>
        <v>46.007325000000002</v>
      </c>
      <c r="J138" s="208">
        <f t="shared" si="6"/>
        <v>221</v>
      </c>
      <c r="K138" s="224" t="s">
        <v>236</v>
      </c>
      <c r="L138" s="225">
        <v>1</v>
      </c>
      <c r="M138" s="222" t="s">
        <v>1185</v>
      </c>
      <c r="N138" s="225">
        <v>8531900000</v>
      </c>
      <c r="O138" s="224" t="s">
        <v>644</v>
      </c>
      <c r="P138" s="225">
        <v>700</v>
      </c>
      <c r="Q138" s="225" t="s">
        <v>1536</v>
      </c>
      <c r="R138" s="368"/>
      <c r="S138" s="224" t="s">
        <v>1154</v>
      </c>
      <c r="T138" s="357"/>
      <c r="U138" s="253">
        <v>8717332927982</v>
      </c>
    </row>
    <row r="139" spans="1:21" x14ac:dyDescent="0.2">
      <c r="A139" s="181"/>
      <c r="B139" s="219" t="s">
        <v>1537</v>
      </c>
      <c r="C139" s="220" t="s">
        <v>237</v>
      </c>
      <c r="D139" s="221" t="s">
        <v>238</v>
      </c>
      <c r="E139" s="222" t="s">
        <v>1535</v>
      </c>
      <c r="F139" s="223" t="s">
        <v>705</v>
      </c>
      <c r="G139" s="206">
        <v>14.595000000000001</v>
      </c>
      <c r="H139" s="207">
        <v>0.05</v>
      </c>
      <c r="I139" s="206">
        <f t="shared" si="5"/>
        <v>15.324750000000002</v>
      </c>
      <c r="J139" s="208">
        <f t="shared" si="6"/>
        <v>74</v>
      </c>
      <c r="K139" s="224" t="s">
        <v>236</v>
      </c>
      <c r="L139" s="224" t="s">
        <v>3</v>
      </c>
      <c r="M139" s="222" t="s">
        <v>1185</v>
      </c>
      <c r="N139" s="225">
        <v>8531900000</v>
      </c>
      <c r="O139" s="224" t="s">
        <v>644</v>
      </c>
      <c r="P139" s="225">
        <v>400</v>
      </c>
      <c r="Q139" s="225" t="s">
        <v>1538</v>
      </c>
      <c r="R139" s="368"/>
      <c r="S139" s="224" t="s">
        <v>1154</v>
      </c>
      <c r="T139" s="357"/>
      <c r="U139" s="253">
        <v>8717332926756</v>
      </c>
    </row>
    <row r="140" spans="1:21" x14ac:dyDescent="0.2">
      <c r="A140" s="181"/>
      <c r="B140" s="219" t="s">
        <v>1539</v>
      </c>
      <c r="C140" s="220" t="s">
        <v>879</v>
      </c>
      <c r="D140" s="221" t="s">
        <v>878</v>
      </c>
      <c r="E140" s="222" t="s">
        <v>1540</v>
      </c>
      <c r="F140" s="223" t="s">
        <v>705</v>
      </c>
      <c r="G140" s="206">
        <v>23.152500000000003</v>
      </c>
      <c r="H140" s="207">
        <v>0.05</v>
      </c>
      <c r="I140" s="206">
        <f t="shared" si="5"/>
        <v>24.310125000000003</v>
      </c>
      <c r="J140" s="208">
        <f t="shared" si="6"/>
        <v>117</v>
      </c>
      <c r="K140" s="224" t="s">
        <v>236</v>
      </c>
      <c r="L140" s="224" t="s">
        <v>3</v>
      </c>
      <c r="M140" s="222" t="s">
        <v>1185</v>
      </c>
      <c r="N140" s="225">
        <v>3926909790</v>
      </c>
      <c r="O140" s="224" t="s">
        <v>688</v>
      </c>
      <c r="P140" s="225">
        <v>350</v>
      </c>
      <c r="Q140" s="225" t="s">
        <v>1498</v>
      </c>
      <c r="R140" s="368"/>
      <c r="S140" s="224" t="s">
        <v>614</v>
      </c>
      <c r="T140" s="357"/>
      <c r="U140" s="253">
        <v>8717332018994</v>
      </c>
    </row>
    <row r="141" spans="1:21" ht="16.5" x14ac:dyDescent="0.2">
      <c r="A141" s="369"/>
      <c r="B141" s="219" t="s">
        <v>1541</v>
      </c>
      <c r="C141" s="220" t="s">
        <v>1542</v>
      </c>
      <c r="D141" s="221" t="s">
        <v>1543</v>
      </c>
      <c r="E141" s="222" t="s">
        <v>1544</v>
      </c>
      <c r="F141" s="223" t="s">
        <v>705</v>
      </c>
      <c r="G141" s="206">
        <v>397.45650000000001</v>
      </c>
      <c r="H141" s="207">
        <v>0.05</v>
      </c>
      <c r="I141" s="206">
        <f t="shared" si="5"/>
        <v>417.32932500000004</v>
      </c>
      <c r="J141" s="208">
        <f t="shared" si="6"/>
        <v>2003</v>
      </c>
      <c r="K141" s="224" t="s">
        <v>236</v>
      </c>
      <c r="L141" s="224" t="s">
        <v>236</v>
      </c>
      <c r="M141" s="222" t="s">
        <v>1185</v>
      </c>
      <c r="N141" s="225"/>
      <c r="O141" s="224" t="s">
        <v>645</v>
      </c>
      <c r="P141" s="225" t="s">
        <v>1205</v>
      </c>
      <c r="Q141" s="225" t="s">
        <v>1545</v>
      </c>
      <c r="R141" s="368" t="s">
        <v>1546</v>
      </c>
      <c r="S141" s="224" t="s">
        <v>614</v>
      </c>
      <c r="T141" s="357" t="s">
        <v>1547</v>
      </c>
      <c r="U141" s="253">
        <v>8717332822423</v>
      </c>
    </row>
    <row r="142" spans="1:21" ht="13.5" thickBot="1" x14ac:dyDescent="0.25">
      <c r="A142" s="369"/>
      <c r="B142" s="219" t="s">
        <v>1548</v>
      </c>
      <c r="C142" s="219" t="s">
        <v>1549</v>
      </c>
      <c r="D142" s="221" t="s">
        <v>1550</v>
      </c>
      <c r="E142" s="249" t="s">
        <v>1551</v>
      </c>
      <c r="F142" s="223" t="s">
        <v>705</v>
      </c>
      <c r="G142" s="206">
        <v>9.4815000000000005</v>
      </c>
      <c r="H142" s="207">
        <v>0.05</v>
      </c>
      <c r="I142" s="206">
        <f t="shared" si="5"/>
        <v>9.9555750000000014</v>
      </c>
      <c r="J142" s="208">
        <f t="shared" si="6"/>
        <v>48</v>
      </c>
      <c r="K142" s="224" t="s">
        <v>236</v>
      </c>
      <c r="L142" s="224" t="s">
        <v>236</v>
      </c>
      <c r="M142" s="249" t="s">
        <v>1185</v>
      </c>
      <c r="N142" s="225"/>
      <c r="O142" s="273" t="s">
        <v>645</v>
      </c>
      <c r="P142" s="225" t="s">
        <v>1205</v>
      </c>
      <c r="Q142" s="225" t="s">
        <v>1552</v>
      </c>
      <c r="R142" s="368"/>
      <c r="S142" s="224" t="s">
        <v>614</v>
      </c>
      <c r="T142" s="357" t="s">
        <v>1547</v>
      </c>
      <c r="U142" s="253">
        <v>8717332808199</v>
      </c>
    </row>
    <row r="143" spans="1:21" ht="13.5" thickBot="1" x14ac:dyDescent="0.25">
      <c r="A143" s="181"/>
      <c r="B143" s="319" t="s">
        <v>1553</v>
      </c>
      <c r="C143" s="320"/>
      <c r="D143" s="320" t="s">
        <v>1198</v>
      </c>
      <c r="E143" s="320"/>
      <c r="F143" s="321"/>
      <c r="G143" s="299" t="s">
        <v>1198</v>
      </c>
      <c r="H143" s="322"/>
      <c r="I143" s="322"/>
      <c r="J143" s="322"/>
      <c r="K143" s="347"/>
      <c r="L143" s="347"/>
      <c r="M143" s="320" t="s">
        <v>1198</v>
      </c>
      <c r="N143" s="347"/>
      <c r="O143" s="347"/>
      <c r="P143" s="347"/>
      <c r="Q143" s="347" t="s">
        <v>1198</v>
      </c>
      <c r="R143" s="348"/>
      <c r="S143" s="347"/>
      <c r="T143" s="325"/>
      <c r="U143" s="253"/>
    </row>
    <row r="144" spans="1:21" x14ac:dyDescent="0.2">
      <c r="A144" s="181"/>
      <c r="B144" s="236" t="s">
        <v>1554</v>
      </c>
      <c r="C144" s="237"/>
      <c r="D144" s="238" t="s">
        <v>1198</v>
      </c>
      <c r="E144" s="237"/>
      <c r="F144" s="239"/>
      <c r="G144" s="240" t="s">
        <v>1198</v>
      </c>
      <c r="H144" s="241"/>
      <c r="I144" s="241"/>
      <c r="J144" s="241"/>
      <c r="K144" s="242"/>
      <c r="L144" s="242"/>
      <c r="M144" s="237" t="s">
        <v>1198</v>
      </c>
      <c r="N144" s="242"/>
      <c r="O144" s="242"/>
      <c r="P144" s="242"/>
      <c r="Q144" s="242" t="s">
        <v>1198</v>
      </c>
      <c r="R144" s="245"/>
      <c r="S144" s="242"/>
      <c r="T144" s="242"/>
      <c r="U144" s="253"/>
    </row>
    <row r="145" spans="1:21" x14ac:dyDescent="0.2">
      <c r="A145" s="181"/>
      <c r="B145" s="370" t="s">
        <v>1555</v>
      </c>
      <c r="C145" s="219" t="s">
        <v>578</v>
      </c>
      <c r="D145" s="221" t="s">
        <v>1055</v>
      </c>
      <c r="E145" s="222" t="s">
        <v>1556</v>
      </c>
      <c r="F145" s="223" t="s">
        <v>705</v>
      </c>
      <c r="G145" s="206">
        <v>37.453500000000005</v>
      </c>
      <c r="H145" s="442">
        <v>5.010212663702962E-2</v>
      </c>
      <c r="I145" s="206">
        <v>39.33</v>
      </c>
      <c r="J145" s="208">
        <f t="shared" ref="J145:J190" si="7">ROUND(ROUND(I145*4.8,2),0)</f>
        <v>189</v>
      </c>
      <c r="K145" s="224" t="s">
        <v>236</v>
      </c>
      <c r="L145" s="224" t="s">
        <v>3</v>
      </c>
      <c r="M145" s="222" t="s">
        <v>852</v>
      </c>
      <c r="N145" s="225">
        <v>8531103000</v>
      </c>
      <c r="O145" s="224" t="s">
        <v>645</v>
      </c>
      <c r="P145" s="225">
        <v>480</v>
      </c>
      <c r="Q145" s="225" t="s">
        <v>1557</v>
      </c>
      <c r="R145" s="252"/>
      <c r="S145" s="224" t="s">
        <v>1154</v>
      </c>
      <c r="T145" s="217"/>
      <c r="U145" s="253">
        <v>8717332253180</v>
      </c>
    </row>
    <row r="146" spans="1:21" x14ac:dyDescent="0.2">
      <c r="A146" s="181"/>
      <c r="B146" s="370" t="s">
        <v>1558</v>
      </c>
      <c r="C146" s="219" t="s">
        <v>580</v>
      </c>
      <c r="D146" s="221" t="s">
        <v>1056</v>
      </c>
      <c r="E146" s="222" t="s">
        <v>1559</v>
      </c>
      <c r="F146" s="223" t="s">
        <v>705</v>
      </c>
      <c r="G146" s="206">
        <v>164.92349999999999</v>
      </c>
      <c r="H146" s="442">
        <v>5.0001970610616508E-2</v>
      </c>
      <c r="I146" s="206">
        <v>173.17</v>
      </c>
      <c r="J146" s="208">
        <f t="shared" si="7"/>
        <v>831</v>
      </c>
      <c r="K146" s="224" t="s">
        <v>236</v>
      </c>
      <c r="L146" s="224" t="s">
        <v>3</v>
      </c>
      <c r="M146" s="222" t="s">
        <v>852</v>
      </c>
      <c r="N146" s="225">
        <v>8531103000</v>
      </c>
      <c r="O146" s="224" t="s">
        <v>645</v>
      </c>
      <c r="P146" s="225">
        <v>15</v>
      </c>
      <c r="Q146" s="225" t="s">
        <v>1263</v>
      </c>
      <c r="R146" s="252"/>
      <c r="S146" s="224" t="s">
        <v>1154</v>
      </c>
      <c r="T146" s="217"/>
      <c r="U146" s="253">
        <v>8717332253173</v>
      </c>
    </row>
    <row r="147" spans="1:21" x14ac:dyDescent="0.2">
      <c r="A147" s="181"/>
      <c r="B147" s="370" t="s">
        <v>1560</v>
      </c>
      <c r="C147" s="219" t="s">
        <v>582</v>
      </c>
      <c r="D147" s="221" t="s">
        <v>1057</v>
      </c>
      <c r="E147" s="222" t="s">
        <v>1561</v>
      </c>
      <c r="F147" s="223" t="s">
        <v>705</v>
      </c>
      <c r="G147" s="206">
        <v>64.522500000000008</v>
      </c>
      <c r="H147" s="442">
        <v>5.0021310395598206E-2</v>
      </c>
      <c r="I147" s="206">
        <v>67.75</v>
      </c>
      <c r="J147" s="208">
        <f t="shared" si="7"/>
        <v>325</v>
      </c>
      <c r="K147" s="224" t="s">
        <v>236</v>
      </c>
      <c r="L147" s="224" t="s">
        <v>3</v>
      </c>
      <c r="M147" s="222" t="s">
        <v>852</v>
      </c>
      <c r="N147" s="225">
        <v>8531103000</v>
      </c>
      <c r="O147" s="224" t="s">
        <v>645</v>
      </c>
      <c r="P147" s="225">
        <v>120</v>
      </c>
      <c r="Q147" s="225" t="s">
        <v>1498</v>
      </c>
      <c r="R147" s="252"/>
      <c r="S147" s="224" t="s">
        <v>1154</v>
      </c>
      <c r="T147" s="217"/>
      <c r="U147" s="253">
        <v>8717332253210</v>
      </c>
    </row>
    <row r="148" spans="1:21" x14ac:dyDescent="0.2">
      <c r="A148" s="181"/>
      <c r="B148" s="370" t="s">
        <v>1562</v>
      </c>
      <c r="C148" s="219" t="s">
        <v>584</v>
      </c>
      <c r="D148" s="221" t="s">
        <v>1058</v>
      </c>
      <c r="E148" s="222" t="s">
        <v>1563</v>
      </c>
      <c r="F148" s="223" t="s">
        <v>705</v>
      </c>
      <c r="G148" s="206">
        <v>28.633500000000002</v>
      </c>
      <c r="H148" s="442">
        <v>5.0168508914383514E-2</v>
      </c>
      <c r="I148" s="206">
        <v>30.07</v>
      </c>
      <c r="J148" s="208">
        <f t="shared" si="7"/>
        <v>144</v>
      </c>
      <c r="K148" s="224" t="s">
        <v>236</v>
      </c>
      <c r="L148" s="224" t="s">
        <v>3</v>
      </c>
      <c r="M148" s="222" t="s">
        <v>852</v>
      </c>
      <c r="N148" s="225">
        <v>8531103000</v>
      </c>
      <c r="O148" s="224" t="s">
        <v>645</v>
      </c>
      <c r="P148" s="225">
        <v>240</v>
      </c>
      <c r="Q148" s="225" t="s">
        <v>1564</v>
      </c>
      <c r="R148" s="252"/>
      <c r="S148" s="224" t="s">
        <v>1154</v>
      </c>
      <c r="T148" s="217"/>
      <c r="U148" s="253">
        <v>8717332253166</v>
      </c>
    </row>
    <row r="149" spans="1:21" x14ac:dyDescent="0.2">
      <c r="A149" s="181"/>
      <c r="B149" s="370" t="s">
        <v>1565</v>
      </c>
      <c r="C149" s="219" t="s">
        <v>1566</v>
      </c>
      <c r="D149" s="221" t="s">
        <v>1567</v>
      </c>
      <c r="E149" s="222" t="s">
        <v>1568</v>
      </c>
      <c r="F149" s="223" t="s">
        <v>705</v>
      </c>
      <c r="G149" s="206">
        <v>56.0595</v>
      </c>
      <c r="H149" s="442">
        <v>4.9955850480293273E-2</v>
      </c>
      <c r="I149" s="206">
        <v>58.86</v>
      </c>
      <c r="J149" s="208">
        <f t="shared" si="7"/>
        <v>283</v>
      </c>
      <c r="K149" s="224" t="s">
        <v>236</v>
      </c>
      <c r="L149" s="224" t="s">
        <v>3</v>
      </c>
      <c r="M149" s="222" t="s">
        <v>852</v>
      </c>
      <c r="N149" s="225">
        <v>8531103000</v>
      </c>
      <c r="O149" s="224" t="s">
        <v>645</v>
      </c>
      <c r="P149" s="225">
        <v>5</v>
      </c>
      <c r="Q149" s="225" t="s">
        <v>1498</v>
      </c>
      <c r="R149" s="252"/>
      <c r="S149" s="224" t="s">
        <v>1154</v>
      </c>
      <c r="T149" s="217"/>
      <c r="U149" s="253">
        <v>8717332253203</v>
      </c>
    </row>
    <row r="150" spans="1:21" x14ac:dyDescent="0.2">
      <c r="A150" s="181"/>
      <c r="B150" s="370" t="s">
        <v>1569</v>
      </c>
      <c r="C150" s="219" t="s">
        <v>586</v>
      </c>
      <c r="D150" s="221" t="s">
        <v>585</v>
      </c>
      <c r="E150" s="222" t="s">
        <v>1570</v>
      </c>
      <c r="F150" s="223" t="s">
        <v>705</v>
      </c>
      <c r="G150" s="206">
        <v>37.453500000000005</v>
      </c>
      <c r="H150" s="442">
        <v>5.010212663702962E-2</v>
      </c>
      <c r="I150" s="206">
        <v>39.33</v>
      </c>
      <c r="J150" s="208">
        <f t="shared" si="7"/>
        <v>189</v>
      </c>
      <c r="K150" s="224" t="s">
        <v>236</v>
      </c>
      <c r="L150" s="224" t="s">
        <v>3</v>
      </c>
      <c r="M150" s="222" t="s">
        <v>852</v>
      </c>
      <c r="N150" s="225">
        <v>8531900000</v>
      </c>
      <c r="O150" s="224" t="s">
        <v>645</v>
      </c>
      <c r="P150" s="225">
        <v>120</v>
      </c>
      <c r="Q150" s="225" t="s">
        <v>1498</v>
      </c>
      <c r="R150" s="252"/>
      <c r="S150" s="224" t="s">
        <v>1154</v>
      </c>
      <c r="T150" s="217"/>
      <c r="U150" s="253">
        <v>800549091664</v>
      </c>
    </row>
    <row r="151" spans="1:21" x14ac:dyDescent="0.2">
      <c r="A151" s="181"/>
      <c r="B151" s="370" t="s">
        <v>1571</v>
      </c>
      <c r="C151" s="219" t="s">
        <v>588</v>
      </c>
      <c r="D151" s="221" t="s">
        <v>587</v>
      </c>
      <c r="E151" s="222" t="s">
        <v>1572</v>
      </c>
      <c r="F151" s="223" t="s">
        <v>705</v>
      </c>
      <c r="G151" s="206">
        <v>164.92349999999999</v>
      </c>
      <c r="H151" s="442">
        <v>5.0001970610616508E-2</v>
      </c>
      <c r="I151" s="206">
        <v>173.17</v>
      </c>
      <c r="J151" s="208">
        <f t="shared" si="7"/>
        <v>831</v>
      </c>
      <c r="K151" s="224" t="s">
        <v>236</v>
      </c>
      <c r="L151" s="224" t="s">
        <v>3</v>
      </c>
      <c r="M151" s="222" t="s">
        <v>852</v>
      </c>
      <c r="N151" s="225">
        <v>8531103000</v>
      </c>
      <c r="O151" s="224" t="s">
        <v>645</v>
      </c>
      <c r="P151" s="225">
        <v>5</v>
      </c>
      <c r="Q151" s="225" t="s">
        <v>1498</v>
      </c>
      <c r="R151" s="252"/>
      <c r="S151" s="224" t="s">
        <v>1154</v>
      </c>
      <c r="T151" s="217"/>
      <c r="U151" s="253">
        <v>800549091718</v>
      </c>
    </row>
    <row r="152" spans="1:21" x14ac:dyDescent="0.2">
      <c r="A152" s="181"/>
      <c r="B152" s="370" t="s">
        <v>1573</v>
      </c>
      <c r="C152" s="219" t="s">
        <v>590</v>
      </c>
      <c r="D152" s="221" t="s">
        <v>589</v>
      </c>
      <c r="E152" s="222" t="s">
        <v>1574</v>
      </c>
      <c r="F152" s="223" t="s">
        <v>705</v>
      </c>
      <c r="G152" s="206">
        <v>64.522500000000008</v>
      </c>
      <c r="H152" s="442">
        <v>5.0021310395598206E-2</v>
      </c>
      <c r="I152" s="206">
        <v>67.75</v>
      </c>
      <c r="J152" s="208">
        <f t="shared" si="7"/>
        <v>325</v>
      </c>
      <c r="K152" s="224" t="s">
        <v>236</v>
      </c>
      <c r="L152" s="224" t="s">
        <v>3</v>
      </c>
      <c r="M152" s="222" t="s">
        <v>852</v>
      </c>
      <c r="N152" s="225">
        <v>8531103000</v>
      </c>
      <c r="O152" s="224" t="s">
        <v>645</v>
      </c>
      <c r="P152" s="225">
        <v>15</v>
      </c>
      <c r="Q152" s="225" t="s">
        <v>1575</v>
      </c>
      <c r="R152" s="252"/>
      <c r="S152" s="224" t="s">
        <v>1154</v>
      </c>
      <c r="T152" s="217"/>
      <c r="U152" s="253">
        <v>800549091701</v>
      </c>
    </row>
    <row r="153" spans="1:21" x14ac:dyDescent="0.2">
      <c r="A153" s="181"/>
      <c r="B153" s="370" t="s">
        <v>1576</v>
      </c>
      <c r="C153" s="219" t="s">
        <v>592</v>
      </c>
      <c r="D153" s="221" t="s">
        <v>591</v>
      </c>
      <c r="E153" s="222" t="s">
        <v>1577</v>
      </c>
      <c r="F153" s="223" t="s">
        <v>705</v>
      </c>
      <c r="G153" s="206">
        <v>28.633500000000002</v>
      </c>
      <c r="H153" s="442">
        <v>5.0168508914383514E-2</v>
      </c>
      <c r="I153" s="206">
        <v>30.07</v>
      </c>
      <c r="J153" s="208">
        <f t="shared" si="7"/>
        <v>144</v>
      </c>
      <c r="K153" s="224" t="s">
        <v>236</v>
      </c>
      <c r="L153" s="224" t="s">
        <v>3</v>
      </c>
      <c r="M153" s="222" t="s">
        <v>852</v>
      </c>
      <c r="N153" s="225">
        <v>8531103000</v>
      </c>
      <c r="O153" s="224" t="s">
        <v>645</v>
      </c>
      <c r="P153" s="225">
        <v>25</v>
      </c>
      <c r="Q153" s="225" t="s">
        <v>1578</v>
      </c>
      <c r="R153" s="252"/>
      <c r="S153" s="224" t="s">
        <v>1154</v>
      </c>
      <c r="T153" s="217"/>
      <c r="U153" s="253">
        <v>800549091695</v>
      </c>
    </row>
    <row r="154" spans="1:21" x14ac:dyDescent="0.2">
      <c r="A154" s="181"/>
      <c r="B154" s="371" t="s">
        <v>1579</v>
      </c>
      <c r="C154" s="219" t="s">
        <v>1580</v>
      </c>
      <c r="D154" s="372" t="s">
        <v>1581</v>
      </c>
      <c r="E154" s="250" t="s">
        <v>1582</v>
      </c>
      <c r="F154" s="223" t="s">
        <v>705</v>
      </c>
      <c r="G154" s="206">
        <v>31.3215</v>
      </c>
      <c r="H154" s="442">
        <v>5.0077422856504406E-2</v>
      </c>
      <c r="I154" s="206">
        <v>32.89</v>
      </c>
      <c r="J154" s="208">
        <f t="shared" si="7"/>
        <v>158</v>
      </c>
      <c r="K154" s="252" t="s">
        <v>236</v>
      </c>
      <c r="L154" s="354" t="s">
        <v>3</v>
      </c>
      <c r="M154" s="250" t="s">
        <v>1185</v>
      </c>
      <c r="N154" s="225">
        <v>8537109199</v>
      </c>
      <c r="O154" s="354" t="s">
        <v>645</v>
      </c>
      <c r="P154" s="373">
        <v>72</v>
      </c>
      <c r="Q154" s="373" t="s">
        <v>1481</v>
      </c>
      <c r="R154" s="289"/>
      <c r="S154" s="224" t="s">
        <v>1154</v>
      </c>
      <c r="T154" s="374"/>
      <c r="U154" s="253">
        <v>800549189309</v>
      </c>
    </row>
    <row r="155" spans="1:21" x14ac:dyDescent="0.2">
      <c r="A155" s="181"/>
      <c r="B155" s="370">
        <v>705000083620</v>
      </c>
      <c r="C155" s="219" t="s">
        <v>1583</v>
      </c>
      <c r="D155" s="221" t="s">
        <v>1584</v>
      </c>
      <c r="E155" s="219" t="s">
        <v>1585</v>
      </c>
      <c r="F155" s="223" t="s">
        <v>705</v>
      </c>
      <c r="G155" s="206">
        <v>137.79149999999998</v>
      </c>
      <c r="H155" s="442">
        <v>4.9992198357663664E-2</v>
      </c>
      <c r="I155" s="206">
        <v>144.68</v>
      </c>
      <c r="J155" s="208">
        <f t="shared" si="7"/>
        <v>694</v>
      </c>
      <c r="K155" s="252" t="s">
        <v>236</v>
      </c>
      <c r="L155" s="224" t="s">
        <v>3</v>
      </c>
      <c r="M155" s="219" t="s">
        <v>847</v>
      </c>
      <c r="N155" s="225">
        <v>8536501999</v>
      </c>
      <c r="O155" s="224" t="s">
        <v>645</v>
      </c>
      <c r="P155" s="225">
        <v>50</v>
      </c>
      <c r="Q155" s="225" t="s">
        <v>1586</v>
      </c>
      <c r="R155" s="252"/>
      <c r="S155" s="273" t="s">
        <v>1154</v>
      </c>
      <c r="T155" s="217"/>
      <c r="U155" s="253">
        <v>8717332361120</v>
      </c>
    </row>
    <row r="156" spans="1:21" x14ac:dyDescent="0.2">
      <c r="A156" s="181"/>
      <c r="B156" s="236" t="s">
        <v>1429</v>
      </c>
      <c r="C156" s="237"/>
      <c r="D156" s="238" t="s">
        <v>1198</v>
      </c>
      <c r="E156" s="237"/>
      <c r="F156" s="239"/>
      <c r="G156" s="240" t="s">
        <v>1198</v>
      </c>
      <c r="H156" s="241"/>
      <c r="I156" s="241"/>
      <c r="J156" s="241"/>
      <c r="K156" s="242"/>
      <c r="L156" s="242"/>
      <c r="M156" s="237" t="s">
        <v>1198</v>
      </c>
      <c r="N156" s="242"/>
      <c r="O156" s="242"/>
      <c r="P156" s="242"/>
      <c r="Q156" s="242" t="s">
        <v>1198</v>
      </c>
      <c r="R156" s="245"/>
      <c r="S156" s="242"/>
      <c r="T156" s="247"/>
      <c r="U156" s="253"/>
    </row>
    <row r="157" spans="1:21" x14ac:dyDescent="0.2">
      <c r="A157" s="181"/>
      <c r="B157" s="219" t="s">
        <v>1587</v>
      </c>
      <c r="C157" s="220" t="s">
        <v>1588</v>
      </c>
      <c r="D157" s="221" t="s">
        <v>1589</v>
      </c>
      <c r="E157" s="222" t="s">
        <v>1590</v>
      </c>
      <c r="F157" s="223" t="s">
        <v>705</v>
      </c>
      <c r="G157" s="206">
        <v>58.054500000000004</v>
      </c>
      <c r="H157" s="442">
        <v>5.0047799912151358E-2</v>
      </c>
      <c r="I157" s="206">
        <v>60.96</v>
      </c>
      <c r="J157" s="208">
        <f t="shared" si="7"/>
        <v>293</v>
      </c>
      <c r="K157" s="224" t="s">
        <v>236</v>
      </c>
      <c r="L157" s="224" t="s">
        <v>3</v>
      </c>
      <c r="M157" s="222" t="s">
        <v>1185</v>
      </c>
      <c r="N157" s="225">
        <v>8536909599</v>
      </c>
      <c r="O157" s="224" t="s">
        <v>645</v>
      </c>
      <c r="P157" s="225">
        <v>48</v>
      </c>
      <c r="Q157" s="225" t="s">
        <v>1591</v>
      </c>
      <c r="R157" s="375"/>
      <c r="S157" s="224" t="s">
        <v>1154</v>
      </c>
      <c r="T157" s="357"/>
      <c r="U157" s="253">
        <v>8717332251490</v>
      </c>
    </row>
    <row r="158" spans="1:21" x14ac:dyDescent="0.2">
      <c r="A158" s="181"/>
      <c r="B158" s="219" t="s">
        <v>1592</v>
      </c>
      <c r="C158" s="220" t="s">
        <v>1593</v>
      </c>
      <c r="D158" s="221" t="s">
        <v>1594</v>
      </c>
      <c r="E158" s="222" t="s">
        <v>1595</v>
      </c>
      <c r="F158" s="223" t="s">
        <v>705</v>
      </c>
      <c r="G158" s="206">
        <v>70.959000000000003</v>
      </c>
      <c r="H158" s="442">
        <v>5.0042982567398031E-2</v>
      </c>
      <c r="I158" s="206">
        <v>74.510000000000005</v>
      </c>
      <c r="J158" s="208">
        <f t="shared" si="7"/>
        <v>358</v>
      </c>
      <c r="K158" s="224" t="s">
        <v>236</v>
      </c>
      <c r="L158" s="224" t="s">
        <v>3</v>
      </c>
      <c r="M158" s="222" t="s">
        <v>1185</v>
      </c>
      <c r="N158" s="225">
        <v>8536909599</v>
      </c>
      <c r="O158" s="224" t="s">
        <v>645</v>
      </c>
      <c r="P158" s="225">
        <v>12</v>
      </c>
      <c r="Q158" s="225" t="s">
        <v>1472</v>
      </c>
      <c r="R158" s="375"/>
      <c r="S158" s="224" t="s">
        <v>1154</v>
      </c>
      <c r="T158" s="357"/>
      <c r="U158" s="253">
        <v>8717332256228</v>
      </c>
    </row>
    <row r="159" spans="1:21" x14ac:dyDescent="0.2">
      <c r="A159" s="181"/>
      <c r="B159" s="219" t="s">
        <v>1596</v>
      </c>
      <c r="C159" s="220" t="s">
        <v>1597</v>
      </c>
      <c r="D159" s="221" t="s">
        <v>1598</v>
      </c>
      <c r="E159" s="222" t="s">
        <v>1599</v>
      </c>
      <c r="F159" s="223" t="s">
        <v>705</v>
      </c>
      <c r="G159" s="206">
        <v>290.31450000000001</v>
      </c>
      <c r="H159" s="442">
        <v>4.9999224978428458E-2</v>
      </c>
      <c r="I159" s="206">
        <v>304.83</v>
      </c>
      <c r="J159" s="208">
        <f t="shared" si="7"/>
        <v>1463</v>
      </c>
      <c r="K159" s="224" t="s">
        <v>236</v>
      </c>
      <c r="L159" s="225">
        <v>1</v>
      </c>
      <c r="M159" s="222" t="s">
        <v>1600</v>
      </c>
      <c r="N159" s="225">
        <v>8531103000</v>
      </c>
      <c r="O159" s="224" t="s">
        <v>645</v>
      </c>
      <c r="P159" s="225">
        <v>35</v>
      </c>
      <c r="Q159" s="225" t="s">
        <v>1601</v>
      </c>
      <c r="R159" s="375"/>
      <c r="S159" s="224" t="s">
        <v>1154</v>
      </c>
      <c r="T159" s="357"/>
      <c r="U159" s="253">
        <v>8717332251445</v>
      </c>
    </row>
    <row r="160" spans="1:21" x14ac:dyDescent="0.2">
      <c r="A160" s="181"/>
      <c r="B160" s="219" t="s">
        <v>1602</v>
      </c>
      <c r="C160" s="220" t="s">
        <v>1603</v>
      </c>
      <c r="D160" s="221" t="s">
        <v>1604</v>
      </c>
      <c r="E160" s="222" t="s">
        <v>1605</v>
      </c>
      <c r="F160" s="223" t="s">
        <v>705</v>
      </c>
      <c r="G160" s="206">
        <v>419.33850000000001</v>
      </c>
      <c r="H160" s="442">
        <v>5.0010910040456658E-2</v>
      </c>
      <c r="I160" s="206">
        <v>440.31</v>
      </c>
      <c r="J160" s="208">
        <f t="shared" si="7"/>
        <v>2113</v>
      </c>
      <c r="K160" s="224" t="s">
        <v>236</v>
      </c>
      <c r="L160" s="224" t="s">
        <v>3</v>
      </c>
      <c r="M160" s="222" t="s">
        <v>1600</v>
      </c>
      <c r="N160" s="225">
        <v>8531103000</v>
      </c>
      <c r="O160" s="224" t="s">
        <v>645</v>
      </c>
      <c r="P160" s="225">
        <v>25</v>
      </c>
      <c r="Q160" s="225" t="s">
        <v>1606</v>
      </c>
      <c r="R160" s="375"/>
      <c r="S160" s="224" t="s">
        <v>1154</v>
      </c>
      <c r="T160" s="357"/>
      <c r="U160" s="253">
        <v>8717332251469</v>
      </c>
    </row>
    <row r="161" spans="1:16304" x14ac:dyDescent="0.2">
      <c r="A161" s="181"/>
      <c r="B161" s="219" t="s">
        <v>1607</v>
      </c>
      <c r="C161" s="220" t="s">
        <v>1608</v>
      </c>
      <c r="D161" s="221" t="s">
        <v>1609</v>
      </c>
      <c r="E161" s="222" t="s">
        <v>1610</v>
      </c>
      <c r="F161" s="223" t="s">
        <v>705</v>
      </c>
      <c r="G161" s="206">
        <v>303.21899999999999</v>
      </c>
      <c r="H161" s="442">
        <v>5.0000164897318511E-2</v>
      </c>
      <c r="I161" s="206">
        <v>318.38</v>
      </c>
      <c r="J161" s="208">
        <f t="shared" si="7"/>
        <v>1528</v>
      </c>
      <c r="K161" s="224" t="s">
        <v>236</v>
      </c>
      <c r="L161" s="224" t="s">
        <v>3</v>
      </c>
      <c r="M161" s="222" t="s">
        <v>1600</v>
      </c>
      <c r="N161" s="225">
        <v>8531103000</v>
      </c>
      <c r="O161" s="224" t="s">
        <v>645</v>
      </c>
      <c r="P161" s="225">
        <v>15</v>
      </c>
      <c r="Q161" s="225" t="s">
        <v>1611</v>
      </c>
      <c r="R161" s="375"/>
      <c r="S161" s="224" t="s">
        <v>1154</v>
      </c>
      <c r="T161" s="357"/>
      <c r="U161" s="253">
        <v>8717332251476</v>
      </c>
    </row>
    <row r="162" spans="1:16304" x14ac:dyDescent="0.2">
      <c r="A162" s="181"/>
      <c r="B162" s="219" t="s">
        <v>1612</v>
      </c>
      <c r="C162" s="220" t="s">
        <v>1613</v>
      </c>
      <c r="D162" s="221" t="s">
        <v>1614</v>
      </c>
      <c r="E162" s="222" t="s">
        <v>1615</v>
      </c>
      <c r="F162" s="223" t="s">
        <v>705</v>
      </c>
      <c r="G162" s="206">
        <v>432.24300000000005</v>
      </c>
      <c r="H162" s="442">
        <v>5.0011220540297829E-2</v>
      </c>
      <c r="I162" s="206">
        <v>453.86</v>
      </c>
      <c r="J162" s="208">
        <f t="shared" si="7"/>
        <v>2179</v>
      </c>
      <c r="K162" s="224" t="s">
        <v>236</v>
      </c>
      <c r="L162" s="224" t="s">
        <v>3</v>
      </c>
      <c r="M162" s="222" t="s">
        <v>1600</v>
      </c>
      <c r="N162" s="225">
        <v>8531103000</v>
      </c>
      <c r="O162" s="224" t="s">
        <v>645</v>
      </c>
      <c r="P162" s="225">
        <v>5</v>
      </c>
      <c r="Q162" s="225" t="s">
        <v>1616</v>
      </c>
      <c r="R162" s="375"/>
      <c r="S162" s="224" t="s">
        <v>1154</v>
      </c>
      <c r="T162" s="357"/>
      <c r="U162" s="253">
        <v>8717332251483</v>
      </c>
    </row>
    <row r="163" spans="1:16304" x14ac:dyDescent="0.2">
      <c r="A163" s="181"/>
      <c r="B163" s="236" t="s">
        <v>1617</v>
      </c>
      <c r="C163" s="237"/>
      <c r="D163" s="238" t="s">
        <v>1198</v>
      </c>
      <c r="E163" s="237"/>
      <c r="F163" s="239"/>
      <c r="G163" s="240" t="s">
        <v>1198</v>
      </c>
      <c r="H163" s="241"/>
      <c r="I163" s="241"/>
      <c r="J163" s="241"/>
      <c r="K163" s="242"/>
      <c r="L163" s="242"/>
      <c r="M163" s="237" t="s">
        <v>1198</v>
      </c>
      <c r="N163" s="242"/>
      <c r="O163" s="242"/>
      <c r="P163" s="242"/>
      <c r="Q163" s="242" t="s">
        <v>1198</v>
      </c>
      <c r="R163" s="245"/>
      <c r="S163" s="242"/>
      <c r="T163" s="247"/>
      <c r="U163" s="253"/>
    </row>
    <row r="164" spans="1:16304" x14ac:dyDescent="0.2">
      <c r="A164" s="181"/>
      <c r="B164" s="219" t="s">
        <v>1618</v>
      </c>
      <c r="C164" s="376" t="s">
        <v>699</v>
      </c>
      <c r="D164" s="251" t="s">
        <v>268</v>
      </c>
      <c r="E164" s="377" t="s">
        <v>1619</v>
      </c>
      <c r="F164" s="223" t="s">
        <v>705</v>
      </c>
      <c r="G164" s="206">
        <v>5050.7520000000004</v>
      </c>
      <c r="H164" s="442">
        <v>5.0000079196127478E-2</v>
      </c>
      <c r="I164" s="206">
        <v>5303.29</v>
      </c>
      <c r="J164" s="208">
        <f t="shared" si="7"/>
        <v>25456</v>
      </c>
      <c r="K164" s="378" t="s">
        <v>236</v>
      </c>
      <c r="L164" s="224" t="s">
        <v>3</v>
      </c>
      <c r="M164" s="377" t="s">
        <v>1185</v>
      </c>
      <c r="N164" s="225">
        <v>8531103000</v>
      </c>
      <c r="O164" s="379" t="s">
        <v>689</v>
      </c>
      <c r="P164" s="357">
        <v>1</v>
      </c>
      <c r="Q164" s="357" t="s">
        <v>1620</v>
      </c>
      <c r="R164" s="380"/>
      <c r="S164" s="357" t="s">
        <v>1154</v>
      </c>
      <c r="T164" s="357"/>
      <c r="U164" s="253">
        <v>8717332906369</v>
      </c>
    </row>
    <row r="165" spans="1:16304" x14ac:dyDescent="0.2">
      <c r="A165" s="218"/>
      <c r="B165" s="219">
        <v>705000332582</v>
      </c>
      <c r="C165" s="220" t="s">
        <v>756</v>
      </c>
      <c r="D165" s="221" t="s">
        <v>755</v>
      </c>
      <c r="E165" s="381" t="s">
        <v>1621</v>
      </c>
      <c r="F165" s="223" t="s">
        <v>705</v>
      </c>
      <c r="G165" s="206">
        <v>521.23050000000001</v>
      </c>
      <c r="H165" s="442">
        <v>4.9996114962574056E-2</v>
      </c>
      <c r="I165" s="206">
        <v>547.29</v>
      </c>
      <c r="J165" s="208">
        <f t="shared" si="7"/>
        <v>2627</v>
      </c>
      <c r="K165" s="378" t="s">
        <v>236</v>
      </c>
      <c r="L165" s="224" t="s">
        <v>3</v>
      </c>
      <c r="M165" s="381" t="s">
        <v>1185</v>
      </c>
      <c r="N165" s="225">
        <v>85311030000</v>
      </c>
      <c r="O165" s="224" t="s">
        <v>691</v>
      </c>
      <c r="P165" s="225">
        <v>15</v>
      </c>
      <c r="Q165" s="225" t="s">
        <v>1622</v>
      </c>
      <c r="R165" s="368"/>
      <c r="S165" s="224" t="s">
        <v>1154</v>
      </c>
      <c r="T165" s="357" t="s">
        <v>1623</v>
      </c>
      <c r="U165" s="253">
        <v>4260451081447</v>
      </c>
    </row>
    <row r="166" spans="1:16304" x14ac:dyDescent="0.2">
      <c r="A166" s="218"/>
      <c r="B166" s="219">
        <v>705000332583</v>
      </c>
      <c r="C166" s="220" t="s">
        <v>757</v>
      </c>
      <c r="D166" s="221" t="s">
        <v>758</v>
      </c>
      <c r="E166" s="222" t="s">
        <v>1624</v>
      </c>
      <c r="F166" s="223" t="s">
        <v>705</v>
      </c>
      <c r="G166" s="206">
        <v>31.269000000000002</v>
      </c>
      <c r="H166" s="442">
        <v>4.9921647638235811E-2</v>
      </c>
      <c r="I166" s="206">
        <v>32.83</v>
      </c>
      <c r="J166" s="208">
        <f t="shared" si="7"/>
        <v>158</v>
      </c>
      <c r="K166" s="378" t="s">
        <v>236</v>
      </c>
      <c r="L166" s="224" t="s">
        <v>3</v>
      </c>
      <c r="M166" s="222" t="s">
        <v>1185</v>
      </c>
      <c r="N166" s="225">
        <v>85319085900</v>
      </c>
      <c r="O166" s="224" t="s">
        <v>691</v>
      </c>
      <c r="P166" s="225">
        <v>15</v>
      </c>
      <c r="Q166" s="225" t="s">
        <v>1625</v>
      </c>
      <c r="R166" s="368"/>
      <c r="S166" s="224" t="s">
        <v>1154</v>
      </c>
      <c r="T166" s="357" t="s">
        <v>1623</v>
      </c>
      <c r="U166" s="253">
        <v>4260451081454</v>
      </c>
    </row>
    <row r="167" spans="1:16304" x14ac:dyDescent="0.2">
      <c r="A167" s="218"/>
      <c r="B167" s="219">
        <v>705000335165</v>
      </c>
      <c r="C167" s="220" t="s">
        <v>760</v>
      </c>
      <c r="D167" s="221" t="s">
        <v>761</v>
      </c>
      <c r="E167" s="222" t="s">
        <v>1626</v>
      </c>
      <c r="F167" s="223" t="s">
        <v>705</v>
      </c>
      <c r="G167" s="206">
        <v>23.163</v>
      </c>
      <c r="H167" s="442">
        <v>4.9950351854250341E-2</v>
      </c>
      <c r="I167" s="206">
        <v>24.32</v>
      </c>
      <c r="J167" s="208">
        <f t="shared" si="7"/>
        <v>117</v>
      </c>
      <c r="K167" s="378" t="s">
        <v>236</v>
      </c>
      <c r="L167" s="224" t="s">
        <v>3</v>
      </c>
      <c r="M167" s="222" t="s">
        <v>1185</v>
      </c>
      <c r="N167" s="225">
        <v>85319000000</v>
      </c>
      <c r="O167" s="224" t="s">
        <v>691</v>
      </c>
      <c r="P167" s="225">
        <v>10</v>
      </c>
      <c r="Q167" s="225" t="s">
        <v>1627</v>
      </c>
      <c r="R167" s="368"/>
      <c r="S167" s="224" t="s">
        <v>1154</v>
      </c>
      <c r="T167" s="357" t="s">
        <v>1623</v>
      </c>
      <c r="U167" s="253">
        <v>4260451089573</v>
      </c>
    </row>
    <row r="168" spans="1:16304" x14ac:dyDescent="0.2">
      <c r="A168" s="218"/>
      <c r="B168" s="219">
        <v>705000335589</v>
      </c>
      <c r="C168" s="220" t="s">
        <v>762</v>
      </c>
      <c r="D168" s="221" t="s">
        <v>763</v>
      </c>
      <c r="E168" s="222" t="s">
        <v>1628</v>
      </c>
      <c r="F168" s="223" t="s">
        <v>705</v>
      </c>
      <c r="G168" s="206">
        <v>89.186999999999998</v>
      </c>
      <c r="H168" s="442">
        <v>5.0040925246953138E-2</v>
      </c>
      <c r="I168" s="206">
        <v>93.65</v>
      </c>
      <c r="J168" s="208">
        <f t="shared" si="7"/>
        <v>450</v>
      </c>
      <c r="K168" s="378" t="s">
        <v>236</v>
      </c>
      <c r="L168" s="224" t="s">
        <v>3</v>
      </c>
      <c r="M168" s="222" t="s">
        <v>1185</v>
      </c>
      <c r="N168" s="225">
        <v>85319000000</v>
      </c>
      <c r="O168" s="224" t="s">
        <v>645</v>
      </c>
      <c r="P168" s="225">
        <v>5</v>
      </c>
      <c r="Q168" s="225" t="s">
        <v>1629</v>
      </c>
      <c r="R168" s="368"/>
      <c r="S168" s="224" t="s">
        <v>1154</v>
      </c>
      <c r="T168" s="357" t="s">
        <v>1623</v>
      </c>
      <c r="U168" s="253">
        <v>4060039000002</v>
      </c>
    </row>
    <row r="169" spans="1:16304" x14ac:dyDescent="0.2">
      <c r="A169" s="218"/>
      <c r="B169" s="219">
        <v>705000335595</v>
      </c>
      <c r="C169" s="220" t="s">
        <v>764</v>
      </c>
      <c r="D169" s="221" t="s">
        <v>765</v>
      </c>
      <c r="E169" s="222" t="s">
        <v>1630</v>
      </c>
      <c r="F169" s="223" t="s">
        <v>705</v>
      </c>
      <c r="G169" s="206">
        <v>50.966999999999999</v>
      </c>
      <c r="H169" s="442">
        <v>5.0091235505327125E-2</v>
      </c>
      <c r="I169" s="206">
        <v>53.52</v>
      </c>
      <c r="J169" s="208">
        <f t="shared" si="7"/>
        <v>257</v>
      </c>
      <c r="K169" s="378" t="s">
        <v>236</v>
      </c>
      <c r="L169" s="224" t="s">
        <v>3</v>
      </c>
      <c r="M169" s="222" t="s">
        <v>1185</v>
      </c>
      <c r="N169" s="225">
        <v>90269000900</v>
      </c>
      <c r="O169" s="224" t="s">
        <v>691</v>
      </c>
      <c r="P169" s="225">
        <v>10</v>
      </c>
      <c r="Q169" s="225" t="s">
        <v>1631</v>
      </c>
      <c r="R169" s="368" t="s">
        <v>1632</v>
      </c>
      <c r="S169" s="224" t="s">
        <v>1154</v>
      </c>
      <c r="T169" s="357" t="s">
        <v>1623</v>
      </c>
      <c r="U169" s="253">
        <v>4060039000064</v>
      </c>
    </row>
    <row r="170" spans="1:16304" x14ac:dyDescent="0.2">
      <c r="A170" s="218"/>
      <c r="B170" s="219">
        <v>705000335593</v>
      </c>
      <c r="C170" s="220" t="s">
        <v>788</v>
      </c>
      <c r="D170" s="221" t="s">
        <v>787</v>
      </c>
      <c r="E170" s="222" t="s">
        <v>1633</v>
      </c>
      <c r="F170" s="223" t="s">
        <v>705</v>
      </c>
      <c r="G170" s="206">
        <v>1992.2490000000003</v>
      </c>
      <c r="H170" s="442">
        <v>4.9999272179330978E-2</v>
      </c>
      <c r="I170" s="206">
        <v>2091.86</v>
      </c>
      <c r="J170" s="208">
        <f t="shared" si="7"/>
        <v>10041</v>
      </c>
      <c r="K170" s="378" t="s">
        <v>236</v>
      </c>
      <c r="L170" s="224" t="s">
        <v>3</v>
      </c>
      <c r="M170" s="222" t="s">
        <v>1185</v>
      </c>
      <c r="N170" s="225">
        <v>90318080000</v>
      </c>
      <c r="O170" s="224" t="s">
        <v>691</v>
      </c>
      <c r="P170" s="225">
        <v>2</v>
      </c>
      <c r="Q170" s="225" t="s">
        <v>1634</v>
      </c>
      <c r="R170" s="368"/>
      <c r="S170" s="224" t="s">
        <v>1154</v>
      </c>
      <c r="T170" s="357" t="s">
        <v>1623</v>
      </c>
      <c r="U170" s="253">
        <v>4060039000040</v>
      </c>
    </row>
    <row r="171" spans="1:16304" x14ac:dyDescent="0.2">
      <c r="A171" s="218"/>
      <c r="B171" s="219">
        <v>705000335590</v>
      </c>
      <c r="C171" s="220" t="s">
        <v>766</v>
      </c>
      <c r="D171" s="221" t="s">
        <v>767</v>
      </c>
      <c r="E171" s="222" t="s">
        <v>1635</v>
      </c>
      <c r="F171" s="223" t="s">
        <v>705</v>
      </c>
      <c r="G171" s="206">
        <v>2.3205</v>
      </c>
      <c r="H171" s="442">
        <v>5.1497522085757419E-2</v>
      </c>
      <c r="I171" s="206">
        <v>2.44</v>
      </c>
      <c r="J171" s="208">
        <f t="shared" si="7"/>
        <v>12</v>
      </c>
      <c r="K171" s="378" t="s">
        <v>236</v>
      </c>
      <c r="L171" s="224" t="s">
        <v>3</v>
      </c>
      <c r="M171" s="222" t="s">
        <v>1185</v>
      </c>
      <c r="N171" s="225">
        <v>85319000000</v>
      </c>
      <c r="O171" s="224" t="s">
        <v>691</v>
      </c>
      <c r="P171" s="225">
        <v>10</v>
      </c>
      <c r="Q171" s="225" t="s">
        <v>1636</v>
      </c>
      <c r="R171" s="368" t="s">
        <v>1632</v>
      </c>
      <c r="S171" s="224" t="s">
        <v>1154</v>
      </c>
      <c r="T171" s="357" t="s">
        <v>1623</v>
      </c>
      <c r="U171" s="253">
        <v>4060039000019</v>
      </c>
    </row>
    <row r="172" spans="1:16304" x14ac:dyDescent="0.2">
      <c r="A172" s="218"/>
      <c r="B172" s="219">
        <v>705000335591</v>
      </c>
      <c r="C172" s="220" t="s">
        <v>772</v>
      </c>
      <c r="D172" s="221" t="s">
        <v>773</v>
      </c>
      <c r="E172" s="222" t="s">
        <v>1637</v>
      </c>
      <c r="F172" s="223" t="s">
        <v>705</v>
      </c>
      <c r="G172" s="206">
        <v>0.91349999999999998</v>
      </c>
      <c r="H172" s="442">
        <v>5.0903119868637159E-2</v>
      </c>
      <c r="I172" s="206">
        <v>0.96</v>
      </c>
      <c r="J172" s="208">
        <f t="shared" si="7"/>
        <v>5</v>
      </c>
      <c r="K172" s="378" t="s">
        <v>236</v>
      </c>
      <c r="L172" s="224" t="s">
        <v>3</v>
      </c>
      <c r="M172" s="222" t="s">
        <v>1185</v>
      </c>
      <c r="N172" s="225">
        <v>85319000000</v>
      </c>
      <c r="O172" s="224" t="s">
        <v>691</v>
      </c>
      <c r="P172" s="225">
        <v>2</v>
      </c>
      <c r="Q172" s="225" t="s">
        <v>1638</v>
      </c>
      <c r="R172" s="368" t="s">
        <v>1639</v>
      </c>
      <c r="S172" s="224" t="s">
        <v>1154</v>
      </c>
      <c r="T172" s="357" t="s">
        <v>1623</v>
      </c>
      <c r="U172" s="253">
        <v>4060039000026</v>
      </c>
    </row>
    <row r="173" spans="1:16304" x14ac:dyDescent="0.2">
      <c r="A173" s="218"/>
      <c r="B173" s="219">
        <v>705000335592</v>
      </c>
      <c r="C173" s="220" t="s">
        <v>778</v>
      </c>
      <c r="D173" s="221" t="s">
        <v>777</v>
      </c>
      <c r="E173" s="222" t="s">
        <v>1640</v>
      </c>
      <c r="F173" s="223" t="s">
        <v>705</v>
      </c>
      <c r="G173" s="206">
        <v>18.532499999999999</v>
      </c>
      <c r="H173" s="442">
        <v>5.0047214353163394E-2</v>
      </c>
      <c r="I173" s="206">
        <v>19.46</v>
      </c>
      <c r="J173" s="208">
        <f t="shared" si="7"/>
        <v>93</v>
      </c>
      <c r="K173" s="378" t="s">
        <v>236</v>
      </c>
      <c r="L173" s="224" t="s">
        <v>3</v>
      </c>
      <c r="M173" s="222" t="s">
        <v>1185</v>
      </c>
      <c r="N173" s="225">
        <v>40169300900</v>
      </c>
      <c r="O173" s="224" t="s">
        <v>691</v>
      </c>
      <c r="P173" s="225">
        <v>5</v>
      </c>
      <c r="Q173" s="225" t="s">
        <v>1641</v>
      </c>
      <c r="R173" s="368"/>
      <c r="S173" s="224" t="s">
        <v>1154</v>
      </c>
      <c r="T173" s="357" t="s">
        <v>1623</v>
      </c>
      <c r="U173" s="253">
        <v>4060039000033</v>
      </c>
    </row>
    <row r="174" spans="1:16304" x14ac:dyDescent="0.2">
      <c r="A174" s="218"/>
      <c r="B174" s="219">
        <v>705000335594</v>
      </c>
      <c r="C174" s="220" t="s">
        <v>779</v>
      </c>
      <c r="D174" s="221" t="s">
        <v>780</v>
      </c>
      <c r="E174" s="222" t="s">
        <v>1642</v>
      </c>
      <c r="F174" s="223" t="s">
        <v>705</v>
      </c>
      <c r="G174" s="206">
        <v>3.4755000000000003</v>
      </c>
      <c r="H174" s="442">
        <v>5.0208603078693681E-2</v>
      </c>
      <c r="I174" s="206">
        <v>3.65</v>
      </c>
      <c r="J174" s="208">
        <f t="shared" si="7"/>
        <v>18</v>
      </c>
      <c r="K174" s="378" t="s">
        <v>236</v>
      </c>
      <c r="L174" s="224" t="s">
        <v>3</v>
      </c>
      <c r="M174" s="222" t="s">
        <v>1185</v>
      </c>
      <c r="N174" s="225">
        <v>85319000000</v>
      </c>
      <c r="O174" s="224" t="s">
        <v>691</v>
      </c>
      <c r="P174" s="225">
        <v>20</v>
      </c>
      <c r="Q174" s="225" t="s">
        <v>1643</v>
      </c>
      <c r="R174" s="368" t="s">
        <v>1632</v>
      </c>
      <c r="S174" s="224" t="s">
        <v>1154</v>
      </c>
      <c r="T174" s="357" t="s">
        <v>1623</v>
      </c>
      <c r="U174" s="253">
        <v>4060039000057</v>
      </c>
    </row>
    <row r="175" spans="1:16304" ht="16.5" x14ac:dyDescent="0.2">
      <c r="A175" s="181"/>
      <c r="B175" s="219" t="s">
        <v>1644</v>
      </c>
      <c r="C175" s="220" t="s">
        <v>273</v>
      </c>
      <c r="D175" s="221" t="s">
        <v>272</v>
      </c>
      <c r="E175" s="222" t="s">
        <v>1645</v>
      </c>
      <c r="F175" s="223" t="s">
        <v>705</v>
      </c>
      <c r="G175" s="206">
        <v>857.13600000000008</v>
      </c>
      <c r="H175" s="442">
        <v>4.9996733307199781E-2</v>
      </c>
      <c r="I175" s="206">
        <v>899.99</v>
      </c>
      <c r="J175" s="208">
        <f t="shared" si="7"/>
        <v>4320</v>
      </c>
      <c r="K175" s="224" t="s">
        <v>236</v>
      </c>
      <c r="L175" s="224" t="s">
        <v>3</v>
      </c>
      <c r="M175" s="222" t="s">
        <v>1185</v>
      </c>
      <c r="N175" s="225">
        <v>8536909599</v>
      </c>
      <c r="O175" s="224" t="s">
        <v>688</v>
      </c>
      <c r="P175" s="225">
        <v>20</v>
      </c>
      <c r="Q175" s="225" t="s">
        <v>1646</v>
      </c>
      <c r="R175" s="368"/>
      <c r="S175" s="224" t="s">
        <v>1154</v>
      </c>
      <c r="T175" s="357"/>
      <c r="U175" s="253">
        <v>8717332003655</v>
      </c>
    </row>
    <row r="176" spans="1:16304" s="217" customFormat="1" ht="13.5" thickBot="1" x14ac:dyDescent="0.25">
      <c r="A176" s="181"/>
      <c r="B176" s="220" t="s">
        <v>1647</v>
      </c>
      <c r="C176" s="283" t="s">
        <v>1648</v>
      </c>
      <c r="D176" s="251" t="s">
        <v>2722</v>
      </c>
      <c r="E176" s="382" t="s">
        <v>1649</v>
      </c>
      <c r="F176" s="223" t="s">
        <v>705</v>
      </c>
      <c r="G176" s="206">
        <v>1.764</v>
      </c>
      <c r="H176" s="442">
        <v>4.8752834467120199E-2</v>
      </c>
      <c r="I176" s="206">
        <v>1.85</v>
      </c>
      <c r="J176" s="208">
        <f t="shared" si="7"/>
        <v>9</v>
      </c>
      <c r="K176" s="224" t="s">
        <v>236</v>
      </c>
      <c r="L176" s="224" t="s">
        <v>3</v>
      </c>
      <c r="M176" s="382" t="s">
        <v>1185</v>
      </c>
      <c r="N176" s="224">
        <v>8310000000</v>
      </c>
      <c r="O176" s="225" t="s">
        <v>691</v>
      </c>
      <c r="P176" s="225">
        <v>100</v>
      </c>
      <c r="Q176" s="383">
        <v>0</v>
      </c>
      <c r="R176" s="227" t="s">
        <v>1650</v>
      </c>
      <c r="S176" s="357" t="s">
        <v>1154</v>
      </c>
      <c r="T176" s="253"/>
      <c r="U176" s="275">
        <v>8717332020478</v>
      </c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  <c r="DZ176" s="172"/>
      <c r="EA176" s="172"/>
      <c r="EB176" s="172"/>
      <c r="EC176" s="172"/>
      <c r="ED176" s="172"/>
      <c r="EE176" s="172"/>
      <c r="EF176" s="172"/>
      <c r="EG176" s="172"/>
      <c r="EH176" s="172"/>
      <c r="EI176" s="172"/>
      <c r="EJ176" s="172"/>
      <c r="EK176" s="172"/>
      <c r="EL176" s="172"/>
      <c r="EM176" s="172"/>
      <c r="EN176" s="172"/>
      <c r="EO176" s="172"/>
      <c r="EP176" s="172"/>
      <c r="EQ176" s="172"/>
      <c r="ER176" s="172"/>
      <c r="ES176" s="172"/>
      <c r="ET176" s="172"/>
      <c r="EU176" s="172"/>
      <c r="EV176" s="172"/>
      <c r="EW176" s="172"/>
      <c r="EX176" s="172"/>
      <c r="EY176" s="172"/>
      <c r="EZ176" s="172"/>
      <c r="FA176" s="172"/>
      <c r="FB176" s="172"/>
      <c r="FC176" s="172"/>
      <c r="FD176" s="172"/>
      <c r="FE176" s="172"/>
      <c r="FF176" s="172"/>
      <c r="FG176" s="172"/>
      <c r="FH176" s="172"/>
      <c r="FI176" s="172"/>
      <c r="FJ176" s="172"/>
      <c r="FK176" s="172"/>
      <c r="FL176" s="172"/>
      <c r="FM176" s="172"/>
      <c r="FN176" s="172"/>
      <c r="FO176" s="172"/>
      <c r="FP176" s="172"/>
      <c r="FQ176" s="172"/>
      <c r="FR176" s="172"/>
      <c r="FS176" s="172"/>
      <c r="FT176" s="172"/>
      <c r="FU176" s="172"/>
      <c r="FV176" s="172"/>
      <c r="FW176" s="172"/>
      <c r="FX176" s="172"/>
      <c r="FY176" s="172"/>
      <c r="FZ176" s="172"/>
      <c r="GA176" s="172"/>
      <c r="GB176" s="172"/>
      <c r="GC176" s="172"/>
      <c r="GD176" s="172"/>
      <c r="GE176" s="172"/>
      <c r="GF176" s="172"/>
      <c r="GG176" s="172"/>
      <c r="GH176" s="172"/>
      <c r="GI176" s="172"/>
      <c r="GJ176" s="172"/>
      <c r="GK176" s="172"/>
      <c r="GL176" s="172"/>
      <c r="GM176" s="172"/>
      <c r="GN176" s="172"/>
      <c r="GO176" s="172"/>
      <c r="GP176" s="172"/>
      <c r="GQ176" s="172"/>
      <c r="GR176" s="172"/>
      <c r="GS176" s="172"/>
      <c r="GT176" s="172"/>
      <c r="GU176" s="172"/>
      <c r="GV176" s="172"/>
      <c r="GW176" s="172"/>
      <c r="GX176" s="172"/>
      <c r="GY176" s="172"/>
      <c r="GZ176" s="172"/>
      <c r="HA176" s="172"/>
      <c r="HB176" s="172"/>
      <c r="HC176" s="172"/>
      <c r="HD176" s="172"/>
      <c r="HE176" s="172"/>
      <c r="HF176" s="172"/>
      <c r="HG176" s="172"/>
      <c r="HH176" s="172"/>
      <c r="HI176" s="172"/>
      <c r="HJ176" s="172"/>
      <c r="HK176" s="172"/>
      <c r="HL176" s="172"/>
      <c r="HM176" s="172"/>
      <c r="HN176" s="172"/>
      <c r="HO176" s="172"/>
      <c r="HP176" s="172"/>
      <c r="HQ176" s="172"/>
      <c r="HR176" s="172"/>
      <c r="HS176" s="172"/>
      <c r="HT176" s="172"/>
      <c r="HU176" s="172"/>
      <c r="HV176" s="172"/>
      <c r="HW176" s="172"/>
      <c r="HX176" s="172"/>
      <c r="HY176" s="172"/>
      <c r="HZ176" s="172"/>
      <c r="IA176" s="172"/>
      <c r="IB176" s="172"/>
      <c r="IC176" s="172"/>
      <c r="ID176" s="172"/>
      <c r="IE176" s="172"/>
      <c r="IF176" s="172"/>
      <c r="IG176" s="172"/>
      <c r="IH176" s="172"/>
      <c r="II176" s="172"/>
      <c r="IJ176" s="172"/>
      <c r="IK176" s="172"/>
      <c r="IL176" s="172"/>
      <c r="IM176" s="172"/>
      <c r="IN176" s="172"/>
      <c r="IO176" s="172"/>
      <c r="IP176" s="172"/>
      <c r="IQ176" s="172"/>
      <c r="IR176" s="172"/>
      <c r="IS176" s="172"/>
      <c r="IT176" s="172"/>
      <c r="IU176" s="172"/>
      <c r="IV176" s="172"/>
      <c r="IW176" s="172"/>
      <c r="IX176" s="172"/>
      <c r="IY176" s="172"/>
      <c r="IZ176" s="172"/>
      <c r="JA176" s="172"/>
      <c r="JB176" s="172"/>
      <c r="JC176" s="172"/>
      <c r="JD176" s="172"/>
      <c r="JE176" s="172"/>
      <c r="JF176" s="172"/>
      <c r="JG176" s="172"/>
      <c r="JH176" s="172"/>
      <c r="JI176" s="172"/>
      <c r="JJ176" s="172"/>
      <c r="JK176" s="172"/>
      <c r="JL176" s="172"/>
      <c r="JM176" s="172"/>
      <c r="JN176" s="172"/>
      <c r="JO176" s="172"/>
      <c r="JP176" s="172"/>
      <c r="JQ176" s="172"/>
      <c r="JR176" s="172"/>
      <c r="JS176" s="172"/>
      <c r="JT176" s="172"/>
      <c r="JU176" s="172"/>
      <c r="JV176" s="172"/>
      <c r="JW176" s="172"/>
      <c r="JX176" s="172"/>
      <c r="JY176" s="172"/>
      <c r="JZ176" s="172"/>
      <c r="KA176" s="172"/>
      <c r="KB176" s="172"/>
      <c r="KC176" s="172"/>
      <c r="KD176" s="172"/>
      <c r="KE176" s="172"/>
      <c r="KF176" s="172"/>
      <c r="KG176" s="172"/>
      <c r="KH176" s="172"/>
      <c r="KI176" s="172"/>
      <c r="KJ176" s="172"/>
      <c r="KK176" s="172"/>
      <c r="KL176" s="172"/>
      <c r="KM176" s="172"/>
      <c r="KN176" s="172"/>
      <c r="KO176" s="172"/>
      <c r="KP176" s="172"/>
      <c r="KQ176" s="172"/>
      <c r="KR176" s="172"/>
      <c r="KS176" s="172"/>
      <c r="KT176" s="172"/>
      <c r="KU176" s="172"/>
      <c r="KV176" s="172"/>
      <c r="KW176" s="172"/>
      <c r="KX176" s="172"/>
      <c r="KY176" s="172"/>
      <c r="KZ176" s="172"/>
      <c r="LA176" s="172"/>
      <c r="LB176" s="172"/>
      <c r="LC176" s="172"/>
      <c r="LD176" s="172"/>
      <c r="LE176" s="172"/>
      <c r="LF176" s="172"/>
      <c r="LG176" s="172"/>
      <c r="LH176" s="172"/>
      <c r="LI176" s="172"/>
      <c r="LJ176" s="172"/>
      <c r="LK176" s="172"/>
      <c r="LL176" s="172"/>
      <c r="LM176" s="172"/>
      <c r="LN176" s="172"/>
      <c r="LO176" s="172"/>
      <c r="LP176" s="172"/>
      <c r="LQ176" s="172"/>
      <c r="LR176" s="172"/>
      <c r="LS176" s="172"/>
      <c r="LT176" s="172"/>
      <c r="LU176" s="172"/>
      <c r="LV176" s="172"/>
      <c r="LW176" s="172"/>
      <c r="LX176" s="172"/>
      <c r="LY176" s="172"/>
      <c r="LZ176" s="172"/>
      <c r="MA176" s="172"/>
      <c r="MB176" s="172"/>
      <c r="MC176" s="172"/>
      <c r="MD176" s="172"/>
      <c r="ME176" s="172"/>
      <c r="MF176" s="172"/>
      <c r="MG176" s="172"/>
      <c r="MH176" s="172"/>
      <c r="MI176" s="172"/>
      <c r="MJ176" s="172"/>
      <c r="MK176" s="172"/>
      <c r="ML176" s="172"/>
      <c r="MM176" s="172"/>
      <c r="MN176" s="172"/>
      <c r="MO176" s="172"/>
      <c r="MP176" s="172"/>
      <c r="MQ176" s="172"/>
      <c r="MR176" s="172"/>
      <c r="MS176" s="172"/>
      <c r="MT176" s="172"/>
      <c r="MU176" s="172"/>
      <c r="MV176" s="172"/>
      <c r="MW176" s="172"/>
      <c r="MX176" s="172"/>
      <c r="MY176" s="172"/>
      <c r="MZ176" s="172"/>
      <c r="NA176" s="172"/>
      <c r="NB176" s="172"/>
      <c r="NC176" s="172"/>
      <c r="ND176" s="172"/>
      <c r="NE176" s="172"/>
      <c r="NF176" s="172"/>
      <c r="NG176" s="172"/>
      <c r="NH176" s="172"/>
      <c r="NI176" s="172"/>
      <c r="NJ176" s="172"/>
      <c r="NK176" s="172"/>
      <c r="NL176" s="172"/>
      <c r="NM176" s="172"/>
      <c r="NN176" s="172"/>
      <c r="NO176" s="172"/>
      <c r="NP176" s="172"/>
      <c r="NQ176" s="172"/>
      <c r="NR176" s="172"/>
      <c r="NS176" s="172"/>
      <c r="NT176" s="172"/>
      <c r="NU176" s="172"/>
      <c r="NV176" s="172"/>
      <c r="NW176" s="172"/>
      <c r="NX176" s="172"/>
      <c r="NY176" s="172"/>
      <c r="NZ176" s="172"/>
      <c r="OA176" s="172"/>
      <c r="OB176" s="172"/>
      <c r="OC176" s="172"/>
      <c r="OD176" s="172"/>
      <c r="OE176" s="172"/>
      <c r="OF176" s="172"/>
      <c r="OG176" s="172"/>
      <c r="OH176" s="172"/>
      <c r="OI176" s="172"/>
      <c r="OJ176" s="172"/>
      <c r="OK176" s="172"/>
      <c r="OL176" s="172"/>
      <c r="OM176" s="172"/>
      <c r="ON176" s="172"/>
      <c r="OO176" s="172"/>
      <c r="OP176" s="172"/>
      <c r="OQ176" s="172"/>
      <c r="OR176" s="172"/>
      <c r="OS176" s="172"/>
      <c r="OT176" s="172"/>
      <c r="OU176" s="172"/>
      <c r="OV176" s="172"/>
      <c r="OW176" s="172"/>
      <c r="OX176" s="172"/>
      <c r="OY176" s="172"/>
      <c r="OZ176" s="172"/>
      <c r="PA176" s="172"/>
      <c r="PB176" s="172"/>
      <c r="PC176" s="172"/>
      <c r="PD176" s="172"/>
      <c r="PE176" s="172"/>
      <c r="PF176" s="172"/>
      <c r="PG176" s="172"/>
      <c r="PH176" s="172"/>
      <c r="PI176" s="172"/>
      <c r="PJ176" s="172"/>
      <c r="PK176" s="172"/>
      <c r="PL176" s="172"/>
      <c r="PM176" s="172"/>
      <c r="PN176" s="172"/>
      <c r="PO176" s="172"/>
      <c r="PP176" s="172"/>
      <c r="PQ176" s="172"/>
      <c r="PR176" s="172"/>
      <c r="PS176" s="172"/>
      <c r="PT176" s="172"/>
      <c r="PU176" s="172"/>
      <c r="PV176" s="172"/>
      <c r="PW176" s="172"/>
      <c r="PX176" s="172"/>
      <c r="PY176" s="172"/>
      <c r="PZ176" s="172"/>
      <c r="QA176" s="172"/>
      <c r="QB176" s="172"/>
      <c r="QC176" s="172"/>
      <c r="QD176" s="172"/>
      <c r="QE176" s="172"/>
      <c r="QF176" s="172"/>
      <c r="QG176" s="172"/>
      <c r="QH176" s="172"/>
      <c r="QI176" s="172"/>
      <c r="QJ176" s="172"/>
      <c r="QK176" s="172"/>
      <c r="QL176" s="172"/>
      <c r="QM176" s="172"/>
      <c r="QN176" s="172"/>
      <c r="QO176" s="172"/>
      <c r="QP176" s="172"/>
      <c r="QQ176" s="172"/>
      <c r="QR176" s="172"/>
      <c r="QS176" s="172"/>
      <c r="QT176" s="172"/>
      <c r="QU176" s="172"/>
      <c r="QV176" s="172"/>
      <c r="QW176" s="172"/>
      <c r="QX176" s="172"/>
      <c r="QY176" s="172"/>
      <c r="QZ176" s="172"/>
      <c r="RA176" s="172"/>
      <c r="RB176" s="172"/>
      <c r="RC176" s="172"/>
      <c r="RD176" s="172"/>
      <c r="RE176" s="172"/>
      <c r="RF176" s="172"/>
      <c r="RG176" s="172"/>
      <c r="RH176" s="172"/>
      <c r="RI176" s="172"/>
      <c r="RJ176" s="172"/>
      <c r="RK176" s="172"/>
      <c r="RL176" s="172"/>
      <c r="RM176" s="172"/>
      <c r="RN176" s="172"/>
      <c r="RO176" s="172"/>
      <c r="RP176" s="172"/>
      <c r="RQ176" s="172"/>
      <c r="RR176" s="172"/>
      <c r="RS176" s="172"/>
      <c r="RT176" s="172"/>
      <c r="RU176" s="172"/>
      <c r="RV176" s="172"/>
      <c r="RW176" s="172"/>
      <c r="RX176" s="172"/>
      <c r="RY176" s="172"/>
      <c r="RZ176" s="172"/>
      <c r="SA176" s="172"/>
      <c r="SB176" s="172"/>
      <c r="SC176" s="172"/>
      <c r="SD176" s="172"/>
      <c r="SE176" s="172"/>
      <c r="SF176" s="172"/>
      <c r="SG176" s="172"/>
      <c r="SH176" s="172"/>
      <c r="SI176" s="172"/>
      <c r="SJ176" s="172"/>
      <c r="SK176" s="172"/>
      <c r="SL176" s="172"/>
      <c r="SM176" s="172"/>
      <c r="SN176" s="172"/>
      <c r="SO176" s="172"/>
      <c r="SP176" s="172"/>
      <c r="SQ176" s="172"/>
      <c r="SR176" s="172"/>
      <c r="SS176" s="172"/>
      <c r="ST176" s="172"/>
      <c r="SU176" s="172"/>
      <c r="SV176" s="172"/>
      <c r="SW176" s="172"/>
      <c r="SX176" s="172"/>
      <c r="SY176" s="172"/>
      <c r="SZ176" s="172"/>
      <c r="TA176" s="172"/>
      <c r="TB176" s="172"/>
      <c r="TC176" s="172"/>
      <c r="TD176" s="172"/>
      <c r="TE176" s="172"/>
      <c r="TF176" s="172"/>
      <c r="TG176" s="172"/>
      <c r="TH176" s="172"/>
      <c r="TI176" s="172"/>
      <c r="TJ176" s="172"/>
      <c r="TK176" s="172"/>
      <c r="TL176" s="172"/>
      <c r="TM176" s="172"/>
      <c r="TN176" s="172"/>
      <c r="TO176" s="172"/>
      <c r="TP176" s="172"/>
      <c r="TQ176" s="172"/>
      <c r="TR176" s="172"/>
      <c r="TS176" s="172"/>
      <c r="TT176" s="172"/>
      <c r="TU176" s="172"/>
      <c r="TV176" s="172"/>
      <c r="TW176" s="172"/>
      <c r="TX176" s="172"/>
      <c r="TY176" s="172"/>
      <c r="TZ176" s="172"/>
      <c r="UA176" s="172"/>
      <c r="UB176" s="172"/>
      <c r="UC176" s="172"/>
      <c r="UD176" s="172"/>
      <c r="UE176" s="172"/>
      <c r="UF176" s="172"/>
      <c r="UG176" s="172"/>
      <c r="UH176" s="172"/>
      <c r="UI176" s="172"/>
      <c r="UJ176" s="172"/>
      <c r="UK176" s="172"/>
      <c r="UL176" s="172"/>
      <c r="UM176" s="172"/>
      <c r="UN176" s="172"/>
      <c r="UO176" s="172"/>
      <c r="UP176" s="172"/>
      <c r="UQ176" s="172"/>
      <c r="UR176" s="172"/>
      <c r="US176" s="172"/>
      <c r="UT176" s="172"/>
      <c r="UU176" s="172"/>
      <c r="UV176" s="172"/>
      <c r="UW176" s="172"/>
      <c r="UX176" s="172"/>
      <c r="UY176" s="172"/>
      <c r="UZ176" s="172"/>
      <c r="VA176" s="172"/>
      <c r="VB176" s="172"/>
      <c r="VC176" s="172"/>
      <c r="VD176" s="172"/>
      <c r="VE176" s="172"/>
      <c r="VF176" s="172"/>
      <c r="VG176" s="172"/>
      <c r="VH176" s="172"/>
      <c r="VI176" s="172"/>
      <c r="VJ176" s="172"/>
      <c r="VK176" s="172"/>
      <c r="VL176" s="172"/>
      <c r="VM176" s="172"/>
      <c r="VN176" s="172"/>
      <c r="VO176" s="172"/>
      <c r="VP176" s="172"/>
      <c r="VQ176" s="172"/>
      <c r="VR176" s="172"/>
      <c r="VS176" s="172"/>
      <c r="VT176" s="172"/>
      <c r="VU176" s="172"/>
      <c r="VV176" s="172"/>
      <c r="VW176" s="172"/>
      <c r="VX176" s="172"/>
      <c r="VY176" s="172"/>
      <c r="VZ176" s="172"/>
      <c r="WA176" s="172"/>
      <c r="WB176" s="172"/>
      <c r="WC176" s="172"/>
      <c r="WD176" s="172"/>
      <c r="WE176" s="172"/>
      <c r="WF176" s="172"/>
      <c r="WG176" s="172"/>
      <c r="WH176" s="172"/>
      <c r="WI176" s="172"/>
      <c r="WJ176" s="172"/>
      <c r="WK176" s="172"/>
      <c r="WL176" s="172"/>
      <c r="WM176" s="172"/>
      <c r="WN176" s="172"/>
      <c r="WO176" s="172"/>
      <c r="WP176" s="172"/>
      <c r="WQ176" s="172"/>
      <c r="WR176" s="172"/>
      <c r="WS176" s="172"/>
      <c r="WT176" s="172"/>
      <c r="WU176" s="172"/>
      <c r="WV176" s="172"/>
      <c r="WW176" s="172"/>
      <c r="WX176" s="172"/>
      <c r="WY176" s="172"/>
      <c r="WZ176" s="172"/>
      <c r="XA176" s="172"/>
      <c r="XB176" s="172"/>
      <c r="XC176" s="172"/>
      <c r="XD176" s="172"/>
      <c r="XE176" s="172"/>
      <c r="XF176" s="172"/>
      <c r="XG176" s="172"/>
      <c r="XH176" s="172"/>
      <c r="XI176" s="172"/>
      <c r="XJ176" s="172"/>
      <c r="XK176" s="172"/>
      <c r="XL176" s="172"/>
      <c r="XM176" s="172"/>
      <c r="XN176" s="172"/>
      <c r="XO176" s="172"/>
      <c r="XP176" s="172"/>
      <c r="XQ176" s="172"/>
      <c r="XR176" s="172"/>
      <c r="XS176" s="172"/>
      <c r="XT176" s="172"/>
      <c r="XU176" s="172"/>
      <c r="XV176" s="172"/>
      <c r="XW176" s="172"/>
      <c r="XX176" s="172"/>
      <c r="XY176" s="172"/>
      <c r="XZ176" s="172"/>
      <c r="YA176" s="172"/>
      <c r="YB176" s="172"/>
      <c r="YC176" s="172"/>
      <c r="YD176" s="172"/>
      <c r="YE176" s="172"/>
      <c r="YF176" s="172"/>
      <c r="YG176" s="172"/>
      <c r="YH176" s="172"/>
      <c r="YI176" s="172"/>
      <c r="YJ176" s="172"/>
      <c r="YK176" s="172"/>
      <c r="YL176" s="172"/>
      <c r="YM176" s="172"/>
      <c r="YN176" s="172"/>
      <c r="YO176" s="172"/>
      <c r="YP176" s="172"/>
      <c r="YQ176" s="172"/>
      <c r="YR176" s="172"/>
      <c r="YS176" s="172"/>
      <c r="YT176" s="172"/>
      <c r="YU176" s="172"/>
      <c r="YV176" s="172"/>
      <c r="YW176" s="172"/>
      <c r="YX176" s="172"/>
      <c r="YY176" s="172"/>
      <c r="YZ176" s="172"/>
      <c r="ZA176" s="172"/>
      <c r="ZB176" s="172"/>
      <c r="ZC176" s="172"/>
      <c r="ZD176" s="172"/>
      <c r="ZE176" s="172"/>
      <c r="ZF176" s="172"/>
      <c r="ZG176" s="172"/>
      <c r="ZH176" s="172"/>
      <c r="ZI176" s="172"/>
      <c r="ZJ176" s="172"/>
      <c r="ZK176" s="172"/>
      <c r="ZL176" s="172"/>
      <c r="ZM176" s="172"/>
      <c r="ZN176" s="172"/>
      <c r="ZO176" s="172"/>
      <c r="ZP176" s="172"/>
      <c r="ZQ176" s="172"/>
      <c r="ZR176" s="172"/>
      <c r="ZS176" s="172"/>
      <c r="ZT176" s="172"/>
      <c r="ZU176" s="172"/>
      <c r="ZV176" s="172"/>
      <c r="ZW176" s="172"/>
      <c r="ZX176" s="172"/>
      <c r="ZY176" s="172"/>
      <c r="ZZ176" s="172"/>
      <c r="AAA176" s="172"/>
      <c r="AAB176" s="172"/>
      <c r="AAC176" s="172"/>
      <c r="AAD176" s="172"/>
      <c r="AAE176" s="172"/>
      <c r="AAF176" s="172"/>
      <c r="AAG176" s="172"/>
      <c r="AAH176" s="172"/>
      <c r="AAI176" s="172"/>
      <c r="AAJ176" s="172"/>
      <c r="AAK176" s="172"/>
      <c r="AAL176" s="172"/>
      <c r="AAM176" s="172"/>
      <c r="AAN176" s="172"/>
      <c r="AAO176" s="172"/>
      <c r="AAP176" s="172"/>
      <c r="AAQ176" s="172"/>
      <c r="AAR176" s="172"/>
      <c r="AAS176" s="172"/>
      <c r="AAT176" s="172"/>
      <c r="AAU176" s="172"/>
      <c r="AAV176" s="172"/>
      <c r="AAW176" s="172"/>
      <c r="AAX176" s="172"/>
      <c r="AAY176" s="172"/>
      <c r="AAZ176" s="172"/>
      <c r="ABA176" s="172"/>
      <c r="ABB176" s="172"/>
      <c r="ABC176" s="172"/>
      <c r="ABD176" s="172"/>
      <c r="ABE176" s="172"/>
      <c r="ABF176" s="172"/>
      <c r="ABG176" s="172"/>
      <c r="ABH176" s="172"/>
      <c r="ABI176" s="172"/>
      <c r="ABJ176" s="172"/>
      <c r="ABK176" s="172"/>
      <c r="ABL176" s="172"/>
      <c r="ABM176" s="172"/>
      <c r="ABN176" s="172"/>
      <c r="ABO176" s="172"/>
      <c r="ABP176" s="172"/>
      <c r="ABQ176" s="172"/>
      <c r="ABR176" s="172"/>
      <c r="ABS176" s="172"/>
      <c r="ABT176" s="172"/>
      <c r="ABU176" s="172"/>
      <c r="ABV176" s="172"/>
      <c r="ABW176" s="172"/>
      <c r="ABX176" s="172"/>
      <c r="ABY176" s="172"/>
      <c r="ABZ176" s="172"/>
      <c r="ACA176" s="172"/>
      <c r="ACB176" s="172"/>
      <c r="ACC176" s="172"/>
      <c r="ACD176" s="172"/>
      <c r="ACE176" s="172"/>
      <c r="ACF176" s="172"/>
      <c r="ACG176" s="172"/>
      <c r="ACH176" s="172"/>
      <c r="ACI176" s="172"/>
      <c r="ACJ176" s="172"/>
      <c r="ACK176" s="172"/>
      <c r="ACL176" s="172"/>
      <c r="ACM176" s="172"/>
      <c r="ACN176" s="172"/>
      <c r="ACO176" s="172"/>
      <c r="ACP176" s="172"/>
      <c r="ACQ176" s="172"/>
      <c r="ACR176" s="172"/>
      <c r="ACS176" s="172"/>
      <c r="ACT176" s="172"/>
      <c r="ACU176" s="172"/>
      <c r="ACV176" s="172"/>
      <c r="ACW176" s="172"/>
      <c r="ACX176" s="172"/>
      <c r="ACY176" s="172"/>
      <c r="ACZ176" s="172"/>
      <c r="ADA176" s="172"/>
      <c r="ADB176" s="172"/>
      <c r="ADC176" s="172"/>
      <c r="ADD176" s="172"/>
      <c r="ADE176" s="172"/>
      <c r="ADF176" s="172"/>
      <c r="ADG176" s="172"/>
      <c r="ADH176" s="172"/>
      <c r="ADI176" s="172"/>
      <c r="ADJ176" s="172"/>
      <c r="ADK176" s="172"/>
      <c r="ADL176" s="172"/>
      <c r="ADM176" s="172"/>
      <c r="ADN176" s="172"/>
      <c r="ADO176" s="172"/>
      <c r="ADP176" s="172"/>
      <c r="ADQ176" s="172"/>
      <c r="ADR176" s="172"/>
      <c r="ADS176" s="172"/>
      <c r="ADT176" s="172"/>
      <c r="ADU176" s="172"/>
      <c r="ADV176" s="172"/>
      <c r="ADW176" s="172"/>
      <c r="ADX176" s="172"/>
      <c r="ADY176" s="172"/>
      <c r="ADZ176" s="172"/>
      <c r="AEA176" s="172"/>
      <c r="AEB176" s="172"/>
      <c r="AEC176" s="172"/>
      <c r="AED176" s="172"/>
      <c r="AEE176" s="172"/>
      <c r="AEF176" s="172"/>
      <c r="AEG176" s="172"/>
      <c r="AEH176" s="172"/>
      <c r="AEI176" s="172"/>
      <c r="AEJ176" s="172"/>
      <c r="AEK176" s="172"/>
      <c r="AEL176" s="172"/>
      <c r="AEM176" s="172"/>
      <c r="AEN176" s="172"/>
      <c r="AEO176" s="172"/>
      <c r="AEP176" s="172"/>
      <c r="AEQ176" s="172"/>
      <c r="AER176" s="172"/>
      <c r="AES176" s="172"/>
      <c r="AET176" s="172"/>
      <c r="AEU176" s="172"/>
      <c r="AEV176" s="172"/>
      <c r="AEW176" s="172"/>
      <c r="AEX176" s="172"/>
      <c r="AEY176" s="172"/>
      <c r="AEZ176" s="172"/>
      <c r="AFA176" s="172"/>
      <c r="AFB176" s="172"/>
      <c r="AFC176" s="172"/>
      <c r="AFD176" s="172"/>
      <c r="AFE176" s="172"/>
      <c r="AFF176" s="172"/>
      <c r="AFG176" s="172"/>
      <c r="AFH176" s="172"/>
      <c r="AFI176" s="172"/>
      <c r="AFJ176" s="172"/>
      <c r="AFK176" s="172"/>
      <c r="AFL176" s="172"/>
      <c r="AFM176" s="172"/>
      <c r="AFN176" s="172"/>
      <c r="AFO176" s="172"/>
      <c r="AFP176" s="172"/>
      <c r="AFQ176" s="172"/>
      <c r="AFR176" s="172"/>
      <c r="AFS176" s="172"/>
      <c r="AFT176" s="172"/>
      <c r="AFU176" s="172"/>
      <c r="AFV176" s="172"/>
      <c r="AFW176" s="172"/>
      <c r="AFX176" s="172"/>
      <c r="AFY176" s="172"/>
      <c r="AFZ176" s="172"/>
      <c r="AGA176" s="172"/>
      <c r="AGB176" s="172"/>
      <c r="AGC176" s="172"/>
      <c r="AGD176" s="172"/>
      <c r="AGE176" s="172"/>
      <c r="AGF176" s="172"/>
      <c r="AGG176" s="172"/>
      <c r="AGH176" s="172"/>
      <c r="AGI176" s="172"/>
      <c r="AGJ176" s="172"/>
      <c r="AGK176" s="172"/>
      <c r="AGL176" s="172"/>
      <c r="AGM176" s="172"/>
      <c r="AGN176" s="172"/>
      <c r="AGO176" s="172"/>
      <c r="AGP176" s="172"/>
      <c r="AGQ176" s="172"/>
      <c r="AGR176" s="172"/>
      <c r="AGS176" s="172"/>
      <c r="AGT176" s="172"/>
      <c r="AGU176" s="172"/>
      <c r="AGV176" s="172"/>
      <c r="AGW176" s="172"/>
      <c r="AGX176" s="172"/>
      <c r="AGY176" s="172"/>
      <c r="AGZ176" s="172"/>
      <c r="AHA176" s="172"/>
      <c r="AHB176" s="172"/>
      <c r="AHC176" s="172"/>
      <c r="AHD176" s="172"/>
      <c r="AHE176" s="172"/>
      <c r="AHF176" s="172"/>
      <c r="AHG176" s="172"/>
      <c r="AHH176" s="172"/>
      <c r="AHI176" s="172"/>
      <c r="AHJ176" s="172"/>
      <c r="AHK176" s="172"/>
      <c r="AHL176" s="172"/>
      <c r="AHM176" s="172"/>
      <c r="AHN176" s="172"/>
      <c r="AHO176" s="172"/>
      <c r="AHP176" s="172"/>
      <c r="AHQ176" s="172"/>
      <c r="AHR176" s="172"/>
      <c r="AHS176" s="172"/>
      <c r="AHT176" s="172"/>
      <c r="AHU176" s="172"/>
      <c r="AHV176" s="172"/>
      <c r="AHW176" s="172"/>
      <c r="AHX176" s="172"/>
      <c r="AHY176" s="172"/>
      <c r="AHZ176" s="172"/>
      <c r="AIA176" s="172"/>
      <c r="AIB176" s="172"/>
      <c r="AIC176" s="172"/>
      <c r="AID176" s="172"/>
      <c r="AIE176" s="172"/>
      <c r="AIF176" s="172"/>
      <c r="AIG176" s="172"/>
      <c r="AIH176" s="172"/>
      <c r="AII176" s="172"/>
      <c r="AIJ176" s="172"/>
      <c r="AIK176" s="172"/>
      <c r="AIL176" s="172"/>
      <c r="AIM176" s="172"/>
      <c r="AIN176" s="172"/>
      <c r="AIO176" s="172"/>
      <c r="AIP176" s="172"/>
      <c r="AIQ176" s="172"/>
      <c r="AIR176" s="172"/>
      <c r="AIS176" s="172"/>
      <c r="AIT176" s="172"/>
      <c r="AIU176" s="172"/>
      <c r="AIV176" s="172"/>
      <c r="AIW176" s="172"/>
      <c r="AIX176" s="172"/>
      <c r="AIY176" s="172"/>
      <c r="AIZ176" s="172"/>
      <c r="AJA176" s="172"/>
      <c r="AJB176" s="172"/>
      <c r="AJC176" s="172"/>
      <c r="AJD176" s="172"/>
      <c r="AJE176" s="172"/>
      <c r="AJF176" s="172"/>
      <c r="AJG176" s="172"/>
      <c r="AJH176" s="172"/>
      <c r="AJI176" s="172"/>
      <c r="AJJ176" s="172"/>
      <c r="AJK176" s="172"/>
      <c r="AJL176" s="172"/>
      <c r="AJM176" s="172"/>
      <c r="AJN176" s="172"/>
      <c r="AJO176" s="172"/>
      <c r="AJP176" s="172"/>
      <c r="AJQ176" s="172"/>
      <c r="AJR176" s="172"/>
      <c r="AJS176" s="172"/>
      <c r="AJT176" s="172"/>
      <c r="AJU176" s="172"/>
      <c r="AJV176" s="172"/>
      <c r="AJW176" s="172"/>
      <c r="AJX176" s="172"/>
      <c r="AJY176" s="172"/>
      <c r="AJZ176" s="172"/>
      <c r="AKA176" s="172"/>
      <c r="AKB176" s="172"/>
      <c r="AKC176" s="172"/>
      <c r="AKD176" s="172"/>
      <c r="AKE176" s="172"/>
      <c r="AKF176" s="172"/>
      <c r="AKG176" s="172"/>
      <c r="AKH176" s="172"/>
      <c r="AKI176" s="172"/>
      <c r="AKJ176" s="172"/>
      <c r="AKK176" s="172"/>
      <c r="AKL176" s="172"/>
      <c r="AKM176" s="172"/>
      <c r="AKN176" s="172"/>
      <c r="AKO176" s="172"/>
      <c r="AKP176" s="172"/>
      <c r="AKQ176" s="172"/>
      <c r="AKR176" s="172"/>
      <c r="AKS176" s="172"/>
      <c r="AKT176" s="172"/>
      <c r="AKU176" s="172"/>
      <c r="AKV176" s="172"/>
      <c r="AKW176" s="172"/>
      <c r="AKX176" s="172"/>
      <c r="AKY176" s="172"/>
      <c r="AKZ176" s="172"/>
      <c r="ALA176" s="172"/>
      <c r="ALB176" s="172"/>
      <c r="ALC176" s="172"/>
      <c r="ALD176" s="172"/>
      <c r="ALE176" s="172"/>
      <c r="ALF176" s="172"/>
      <c r="ALG176" s="172"/>
      <c r="ALH176" s="172"/>
      <c r="ALI176" s="172"/>
      <c r="ALJ176" s="172"/>
      <c r="ALK176" s="172"/>
      <c r="ALL176" s="172"/>
      <c r="ALM176" s="172"/>
      <c r="ALN176" s="172"/>
      <c r="ALO176" s="172"/>
      <c r="ALP176" s="172"/>
      <c r="ALQ176" s="172"/>
      <c r="ALR176" s="172"/>
      <c r="ALS176" s="172"/>
      <c r="ALT176" s="172"/>
      <c r="ALU176" s="172"/>
      <c r="ALV176" s="172"/>
      <c r="ALW176" s="172"/>
      <c r="ALX176" s="172"/>
      <c r="ALY176" s="172"/>
      <c r="ALZ176" s="172"/>
      <c r="AMA176" s="172"/>
      <c r="AMB176" s="172"/>
      <c r="AMC176" s="172"/>
      <c r="AMD176" s="172"/>
      <c r="AME176" s="172"/>
      <c r="AMF176" s="172"/>
      <c r="AMG176" s="172"/>
      <c r="AMH176" s="172"/>
      <c r="AMI176" s="172"/>
      <c r="AMJ176" s="172"/>
      <c r="AMK176" s="172"/>
      <c r="AML176" s="172"/>
      <c r="AMM176" s="172"/>
      <c r="AMN176" s="172"/>
      <c r="AMO176" s="172"/>
      <c r="AMP176" s="172"/>
      <c r="AMQ176" s="172"/>
      <c r="AMR176" s="172"/>
      <c r="AMS176" s="172"/>
      <c r="AMT176" s="172"/>
      <c r="AMU176" s="172"/>
      <c r="AMV176" s="172"/>
      <c r="AMW176" s="172"/>
      <c r="AMX176" s="172"/>
      <c r="AMY176" s="172"/>
      <c r="AMZ176" s="172"/>
      <c r="ANA176" s="172"/>
      <c r="ANB176" s="172"/>
      <c r="ANC176" s="172"/>
      <c r="AND176" s="172"/>
      <c r="ANE176" s="172"/>
      <c r="ANF176" s="172"/>
      <c r="ANG176" s="172"/>
      <c r="ANH176" s="172"/>
      <c r="ANI176" s="172"/>
      <c r="ANJ176" s="172"/>
      <c r="ANK176" s="172"/>
      <c r="ANL176" s="172"/>
      <c r="ANM176" s="172"/>
      <c r="ANN176" s="172"/>
      <c r="ANO176" s="172"/>
      <c r="ANP176" s="172"/>
      <c r="ANQ176" s="172"/>
      <c r="ANR176" s="172"/>
      <c r="ANS176" s="172"/>
      <c r="ANT176" s="172"/>
      <c r="ANU176" s="172"/>
      <c r="ANV176" s="172"/>
      <c r="ANW176" s="172"/>
      <c r="ANX176" s="172"/>
      <c r="ANY176" s="172"/>
      <c r="ANZ176" s="172"/>
      <c r="AOA176" s="172"/>
      <c r="AOB176" s="172"/>
      <c r="AOC176" s="172"/>
      <c r="AOD176" s="172"/>
      <c r="AOE176" s="172"/>
      <c r="AOF176" s="172"/>
      <c r="AOG176" s="172"/>
      <c r="AOH176" s="172"/>
      <c r="AOI176" s="172"/>
      <c r="AOJ176" s="172"/>
      <c r="AOK176" s="172"/>
      <c r="AOL176" s="172"/>
      <c r="AOM176" s="172"/>
      <c r="AON176" s="172"/>
      <c r="AOO176" s="172"/>
      <c r="AOP176" s="172"/>
      <c r="AOQ176" s="172"/>
      <c r="AOR176" s="172"/>
      <c r="AOS176" s="172"/>
      <c r="AOT176" s="172"/>
      <c r="AOU176" s="172"/>
      <c r="AOV176" s="172"/>
      <c r="AOW176" s="172"/>
      <c r="AOX176" s="172"/>
      <c r="AOY176" s="172"/>
      <c r="AOZ176" s="172"/>
      <c r="APA176" s="172"/>
      <c r="APB176" s="172"/>
      <c r="APC176" s="172"/>
      <c r="APD176" s="172"/>
      <c r="APE176" s="172"/>
      <c r="APF176" s="172"/>
      <c r="APG176" s="172"/>
      <c r="APH176" s="172"/>
      <c r="API176" s="172"/>
      <c r="APJ176" s="172"/>
      <c r="APK176" s="172"/>
      <c r="APL176" s="172"/>
      <c r="APM176" s="172"/>
      <c r="APN176" s="172"/>
      <c r="APO176" s="172"/>
      <c r="APP176" s="172"/>
      <c r="APQ176" s="172"/>
      <c r="APR176" s="172"/>
      <c r="APS176" s="172"/>
      <c r="APT176" s="172"/>
      <c r="APU176" s="172"/>
      <c r="APV176" s="172"/>
      <c r="APW176" s="172"/>
      <c r="APX176" s="172"/>
      <c r="APY176" s="172"/>
      <c r="APZ176" s="172"/>
      <c r="AQA176" s="172"/>
      <c r="AQB176" s="172"/>
      <c r="AQC176" s="172"/>
      <c r="AQD176" s="172"/>
      <c r="AQE176" s="172"/>
      <c r="AQF176" s="172"/>
      <c r="AQG176" s="172"/>
      <c r="AQH176" s="172"/>
      <c r="AQI176" s="172"/>
      <c r="AQJ176" s="172"/>
      <c r="AQK176" s="172"/>
      <c r="AQL176" s="172"/>
      <c r="AQM176" s="172"/>
      <c r="AQN176" s="172"/>
      <c r="AQO176" s="172"/>
      <c r="AQP176" s="172"/>
      <c r="AQQ176" s="172"/>
      <c r="AQR176" s="172"/>
      <c r="AQS176" s="172"/>
      <c r="AQT176" s="172"/>
      <c r="AQU176" s="172"/>
      <c r="AQV176" s="172"/>
      <c r="AQW176" s="172"/>
      <c r="AQX176" s="172"/>
      <c r="AQY176" s="172"/>
      <c r="AQZ176" s="172"/>
      <c r="ARA176" s="172"/>
      <c r="ARB176" s="172"/>
      <c r="ARC176" s="172"/>
      <c r="ARD176" s="172"/>
      <c r="ARE176" s="172"/>
      <c r="ARF176" s="172"/>
      <c r="ARG176" s="172"/>
      <c r="ARH176" s="172"/>
      <c r="ARI176" s="172"/>
      <c r="ARJ176" s="172"/>
      <c r="ARK176" s="172"/>
      <c r="ARL176" s="172"/>
      <c r="ARM176" s="172"/>
      <c r="ARN176" s="172"/>
      <c r="ARO176" s="172"/>
      <c r="ARP176" s="172"/>
      <c r="ARQ176" s="172"/>
      <c r="ARR176" s="172"/>
      <c r="ARS176" s="172"/>
      <c r="ART176" s="172"/>
      <c r="ARU176" s="172"/>
      <c r="ARV176" s="172"/>
      <c r="ARW176" s="172"/>
      <c r="ARX176" s="172"/>
      <c r="ARY176" s="172"/>
      <c r="ARZ176" s="172"/>
      <c r="ASA176" s="172"/>
      <c r="ASB176" s="172"/>
      <c r="ASC176" s="172"/>
      <c r="ASD176" s="172"/>
      <c r="ASE176" s="172"/>
      <c r="ASF176" s="172"/>
      <c r="ASG176" s="172"/>
      <c r="ASH176" s="172"/>
      <c r="ASI176" s="172"/>
      <c r="ASJ176" s="172"/>
      <c r="ASK176" s="172"/>
      <c r="ASL176" s="172"/>
      <c r="ASM176" s="172"/>
      <c r="ASN176" s="172"/>
      <c r="ASO176" s="172"/>
      <c r="ASP176" s="172"/>
      <c r="ASQ176" s="172"/>
      <c r="ASR176" s="172"/>
      <c r="ASS176" s="172"/>
      <c r="AST176" s="172"/>
      <c r="ASU176" s="172"/>
      <c r="ASV176" s="172"/>
      <c r="ASW176" s="172"/>
      <c r="ASX176" s="172"/>
      <c r="ASY176" s="172"/>
      <c r="ASZ176" s="172"/>
      <c r="ATA176" s="172"/>
      <c r="ATB176" s="172"/>
      <c r="ATC176" s="172"/>
      <c r="ATD176" s="172"/>
      <c r="ATE176" s="172"/>
      <c r="ATF176" s="172"/>
      <c r="ATG176" s="172"/>
      <c r="ATH176" s="172"/>
      <c r="ATI176" s="172"/>
      <c r="ATJ176" s="172"/>
      <c r="ATK176" s="172"/>
      <c r="ATL176" s="172"/>
      <c r="ATM176" s="172"/>
      <c r="ATN176" s="172"/>
      <c r="ATO176" s="172"/>
      <c r="ATP176" s="172"/>
      <c r="ATQ176" s="172"/>
      <c r="ATR176" s="172"/>
      <c r="ATS176" s="172"/>
      <c r="ATT176" s="172"/>
      <c r="ATU176" s="172"/>
      <c r="ATV176" s="172"/>
      <c r="ATW176" s="172"/>
      <c r="ATX176" s="172"/>
      <c r="ATY176" s="172"/>
      <c r="ATZ176" s="172"/>
      <c r="AUA176" s="172"/>
      <c r="AUB176" s="172"/>
      <c r="AUC176" s="172"/>
      <c r="AUD176" s="172"/>
      <c r="AUE176" s="172"/>
      <c r="AUF176" s="172"/>
      <c r="AUG176" s="172"/>
      <c r="AUH176" s="172"/>
      <c r="AUI176" s="172"/>
      <c r="AUJ176" s="172"/>
      <c r="AUK176" s="172"/>
      <c r="AUL176" s="172"/>
      <c r="AUM176" s="172"/>
      <c r="AUN176" s="172"/>
      <c r="AUO176" s="172"/>
      <c r="AUP176" s="172"/>
      <c r="AUQ176" s="172"/>
      <c r="AUR176" s="172"/>
      <c r="AUS176" s="172"/>
      <c r="AUT176" s="172"/>
      <c r="AUU176" s="172"/>
      <c r="AUV176" s="172"/>
      <c r="AUW176" s="172"/>
      <c r="AUX176" s="172"/>
      <c r="AUY176" s="172"/>
      <c r="AUZ176" s="172"/>
      <c r="AVA176" s="172"/>
      <c r="AVB176" s="172"/>
      <c r="AVC176" s="172"/>
      <c r="AVD176" s="172"/>
      <c r="AVE176" s="172"/>
      <c r="AVF176" s="172"/>
      <c r="AVG176" s="172"/>
      <c r="AVH176" s="172"/>
      <c r="AVI176" s="172"/>
      <c r="AVJ176" s="172"/>
      <c r="AVK176" s="172"/>
      <c r="AVL176" s="172"/>
      <c r="AVM176" s="172"/>
      <c r="AVN176" s="172"/>
      <c r="AVO176" s="172"/>
      <c r="AVP176" s="172"/>
      <c r="AVQ176" s="172"/>
      <c r="AVR176" s="172"/>
      <c r="AVS176" s="172"/>
      <c r="AVT176" s="172"/>
      <c r="AVU176" s="172"/>
      <c r="AVV176" s="172"/>
      <c r="AVW176" s="172"/>
      <c r="AVX176" s="172"/>
      <c r="AVY176" s="172"/>
      <c r="AVZ176" s="172"/>
      <c r="AWA176" s="172"/>
      <c r="AWB176" s="172"/>
      <c r="AWC176" s="172"/>
      <c r="AWD176" s="172"/>
      <c r="AWE176" s="172"/>
      <c r="AWF176" s="172"/>
      <c r="AWG176" s="172"/>
      <c r="AWH176" s="172"/>
      <c r="AWI176" s="172"/>
      <c r="AWJ176" s="172"/>
      <c r="AWK176" s="172"/>
      <c r="AWL176" s="172"/>
      <c r="AWM176" s="172"/>
      <c r="AWN176" s="172"/>
      <c r="AWO176" s="172"/>
      <c r="AWP176" s="172"/>
      <c r="AWQ176" s="172"/>
      <c r="AWR176" s="172"/>
      <c r="AWS176" s="172"/>
      <c r="AWT176" s="172"/>
      <c r="AWU176" s="172"/>
      <c r="AWV176" s="172"/>
      <c r="AWW176" s="172"/>
      <c r="AWX176" s="172"/>
      <c r="AWY176" s="172"/>
      <c r="AWZ176" s="172"/>
      <c r="AXA176" s="172"/>
      <c r="AXB176" s="172"/>
      <c r="AXC176" s="172"/>
      <c r="AXD176" s="172"/>
      <c r="AXE176" s="172"/>
      <c r="AXF176" s="172"/>
      <c r="AXG176" s="172"/>
      <c r="AXH176" s="172"/>
      <c r="AXI176" s="172"/>
      <c r="AXJ176" s="172"/>
      <c r="AXK176" s="172"/>
      <c r="AXL176" s="172"/>
      <c r="AXM176" s="172"/>
      <c r="AXN176" s="172"/>
      <c r="AXO176" s="172"/>
      <c r="AXP176" s="172"/>
      <c r="AXQ176" s="172"/>
      <c r="AXR176" s="172"/>
      <c r="AXS176" s="172"/>
      <c r="AXT176" s="172"/>
      <c r="AXU176" s="172"/>
      <c r="AXV176" s="172"/>
      <c r="AXW176" s="172"/>
      <c r="AXX176" s="172"/>
      <c r="AXY176" s="172"/>
      <c r="AXZ176" s="172"/>
      <c r="AYA176" s="172"/>
      <c r="AYB176" s="172"/>
      <c r="AYC176" s="172"/>
      <c r="AYD176" s="172"/>
      <c r="AYE176" s="172"/>
      <c r="AYF176" s="172"/>
      <c r="AYG176" s="172"/>
      <c r="AYH176" s="172"/>
      <c r="AYI176" s="172"/>
      <c r="AYJ176" s="172"/>
      <c r="AYK176" s="172"/>
      <c r="AYL176" s="172"/>
      <c r="AYM176" s="172"/>
      <c r="AYN176" s="172"/>
      <c r="AYO176" s="172"/>
      <c r="AYP176" s="172"/>
      <c r="AYQ176" s="172"/>
      <c r="AYR176" s="172"/>
      <c r="AYS176" s="172"/>
      <c r="AYT176" s="172"/>
      <c r="AYU176" s="172"/>
      <c r="AYV176" s="172"/>
      <c r="AYW176" s="172"/>
      <c r="AYX176" s="172"/>
      <c r="AYY176" s="172"/>
      <c r="AYZ176" s="172"/>
      <c r="AZA176" s="172"/>
      <c r="AZB176" s="172"/>
      <c r="AZC176" s="172"/>
      <c r="AZD176" s="172"/>
      <c r="AZE176" s="172"/>
      <c r="AZF176" s="172"/>
      <c r="AZG176" s="172"/>
      <c r="AZH176" s="172"/>
      <c r="AZI176" s="172"/>
      <c r="AZJ176" s="172"/>
      <c r="AZK176" s="172"/>
      <c r="AZL176" s="172"/>
      <c r="AZM176" s="172"/>
      <c r="AZN176" s="172"/>
      <c r="AZO176" s="172"/>
      <c r="AZP176" s="172"/>
      <c r="AZQ176" s="172"/>
      <c r="AZR176" s="172"/>
      <c r="AZS176" s="172"/>
      <c r="AZT176" s="172"/>
      <c r="AZU176" s="172"/>
      <c r="AZV176" s="172"/>
      <c r="AZW176" s="172"/>
      <c r="AZX176" s="172"/>
      <c r="AZY176" s="172"/>
      <c r="AZZ176" s="172"/>
      <c r="BAA176" s="172"/>
      <c r="BAB176" s="172"/>
      <c r="BAC176" s="172"/>
      <c r="BAD176" s="172"/>
      <c r="BAE176" s="172"/>
      <c r="BAF176" s="172"/>
      <c r="BAG176" s="172"/>
      <c r="BAH176" s="172"/>
      <c r="BAI176" s="172"/>
      <c r="BAJ176" s="172"/>
      <c r="BAK176" s="172"/>
      <c r="BAL176" s="172"/>
      <c r="BAM176" s="172"/>
      <c r="BAN176" s="172"/>
      <c r="BAO176" s="172"/>
      <c r="BAP176" s="172"/>
      <c r="BAQ176" s="172"/>
      <c r="BAR176" s="172"/>
      <c r="BAS176" s="172"/>
      <c r="BAT176" s="172"/>
      <c r="BAU176" s="172"/>
      <c r="BAV176" s="172"/>
      <c r="BAW176" s="172"/>
      <c r="BAX176" s="172"/>
      <c r="BAY176" s="172"/>
      <c r="BAZ176" s="172"/>
      <c r="BBA176" s="172"/>
      <c r="BBB176" s="172"/>
      <c r="BBC176" s="172"/>
      <c r="BBD176" s="172"/>
      <c r="BBE176" s="172"/>
      <c r="BBF176" s="172"/>
      <c r="BBG176" s="172"/>
      <c r="BBH176" s="172"/>
      <c r="BBI176" s="172"/>
      <c r="BBJ176" s="172"/>
      <c r="BBK176" s="172"/>
      <c r="BBL176" s="172"/>
      <c r="BBM176" s="172"/>
      <c r="BBN176" s="172"/>
      <c r="BBO176" s="172"/>
      <c r="BBP176" s="172"/>
      <c r="BBQ176" s="172"/>
      <c r="BBR176" s="172"/>
      <c r="BBS176" s="172"/>
      <c r="BBT176" s="172"/>
      <c r="BBU176" s="172"/>
      <c r="BBV176" s="172"/>
      <c r="BBW176" s="172"/>
      <c r="BBX176" s="172"/>
      <c r="BBY176" s="172"/>
      <c r="BBZ176" s="172"/>
      <c r="BCA176" s="172"/>
      <c r="BCB176" s="172"/>
      <c r="BCC176" s="172"/>
      <c r="BCD176" s="172"/>
      <c r="BCE176" s="172"/>
      <c r="BCF176" s="172"/>
      <c r="BCG176" s="172"/>
      <c r="BCH176" s="172"/>
      <c r="BCI176" s="172"/>
      <c r="BCJ176" s="172"/>
      <c r="BCK176" s="172"/>
      <c r="BCL176" s="172"/>
      <c r="BCM176" s="172"/>
      <c r="BCN176" s="172"/>
      <c r="BCO176" s="172"/>
      <c r="BCP176" s="172"/>
      <c r="BCQ176" s="172"/>
      <c r="BCR176" s="172"/>
      <c r="BCS176" s="172"/>
      <c r="BCT176" s="172"/>
      <c r="BCU176" s="172"/>
      <c r="BCV176" s="172"/>
      <c r="BCW176" s="172"/>
      <c r="BCX176" s="172"/>
      <c r="BCY176" s="172"/>
      <c r="BCZ176" s="172"/>
      <c r="BDA176" s="172"/>
      <c r="BDB176" s="172"/>
      <c r="BDC176" s="172"/>
      <c r="BDD176" s="172"/>
      <c r="BDE176" s="172"/>
      <c r="BDF176" s="172"/>
      <c r="BDG176" s="172"/>
      <c r="BDH176" s="172"/>
      <c r="BDI176" s="172"/>
      <c r="BDJ176" s="172"/>
      <c r="BDK176" s="172"/>
      <c r="BDL176" s="172"/>
      <c r="BDM176" s="172"/>
      <c r="BDN176" s="172"/>
      <c r="BDO176" s="172"/>
      <c r="BDP176" s="172"/>
      <c r="BDQ176" s="172"/>
      <c r="BDR176" s="172"/>
      <c r="BDS176" s="172"/>
      <c r="BDT176" s="172"/>
      <c r="BDU176" s="172"/>
      <c r="BDV176" s="172"/>
      <c r="BDW176" s="172"/>
      <c r="BDX176" s="172"/>
      <c r="BDY176" s="172"/>
      <c r="BDZ176" s="172"/>
      <c r="BEA176" s="172"/>
      <c r="BEB176" s="172"/>
      <c r="BEC176" s="172"/>
      <c r="BED176" s="172"/>
      <c r="BEE176" s="172"/>
      <c r="BEF176" s="172"/>
      <c r="BEG176" s="172"/>
      <c r="BEH176" s="172"/>
      <c r="BEI176" s="172"/>
      <c r="BEJ176" s="172"/>
      <c r="BEK176" s="172"/>
      <c r="BEL176" s="172"/>
      <c r="BEM176" s="172"/>
      <c r="BEN176" s="172"/>
      <c r="BEO176" s="172"/>
      <c r="BEP176" s="172"/>
      <c r="BEQ176" s="172"/>
      <c r="BER176" s="172"/>
      <c r="BES176" s="172"/>
      <c r="BET176" s="172"/>
      <c r="BEU176" s="172"/>
      <c r="BEV176" s="172"/>
      <c r="BEW176" s="172"/>
      <c r="BEX176" s="172"/>
      <c r="BEY176" s="172"/>
      <c r="BEZ176" s="172"/>
      <c r="BFA176" s="172"/>
      <c r="BFB176" s="172"/>
      <c r="BFC176" s="172"/>
      <c r="BFD176" s="172"/>
      <c r="BFE176" s="172"/>
      <c r="BFF176" s="172"/>
      <c r="BFG176" s="172"/>
      <c r="BFH176" s="172"/>
      <c r="BFI176" s="172"/>
      <c r="BFJ176" s="172"/>
      <c r="BFK176" s="172"/>
      <c r="BFL176" s="172"/>
      <c r="BFM176" s="172"/>
      <c r="BFN176" s="172"/>
      <c r="BFO176" s="172"/>
      <c r="BFP176" s="172"/>
      <c r="BFQ176" s="172"/>
      <c r="BFR176" s="172"/>
      <c r="BFS176" s="172"/>
      <c r="BFT176" s="172"/>
      <c r="BFU176" s="172"/>
      <c r="BFV176" s="172"/>
      <c r="BFW176" s="172"/>
      <c r="BFX176" s="172"/>
      <c r="BFY176" s="172"/>
      <c r="BFZ176" s="172"/>
      <c r="BGA176" s="172"/>
      <c r="BGB176" s="172"/>
      <c r="BGC176" s="172"/>
      <c r="BGD176" s="172"/>
      <c r="BGE176" s="172"/>
      <c r="BGF176" s="172"/>
      <c r="BGG176" s="172"/>
      <c r="BGH176" s="172"/>
      <c r="BGI176" s="172"/>
      <c r="BGJ176" s="172"/>
      <c r="BGK176" s="172"/>
      <c r="BGL176" s="172"/>
      <c r="BGM176" s="172"/>
      <c r="BGN176" s="172"/>
      <c r="BGO176" s="172"/>
      <c r="BGP176" s="172"/>
      <c r="BGQ176" s="172"/>
      <c r="BGR176" s="172"/>
      <c r="BGS176" s="172"/>
      <c r="BGT176" s="172"/>
      <c r="BGU176" s="172"/>
      <c r="BGV176" s="172"/>
      <c r="BGW176" s="172"/>
      <c r="BGX176" s="172"/>
      <c r="BGY176" s="172"/>
      <c r="BGZ176" s="172"/>
      <c r="BHA176" s="172"/>
      <c r="BHB176" s="172"/>
      <c r="BHC176" s="172"/>
      <c r="BHD176" s="172"/>
      <c r="BHE176" s="172"/>
      <c r="BHF176" s="172"/>
      <c r="BHG176" s="172"/>
      <c r="BHH176" s="172"/>
      <c r="BHI176" s="172"/>
      <c r="BHJ176" s="172"/>
      <c r="BHK176" s="172"/>
      <c r="BHL176" s="172"/>
      <c r="BHM176" s="172"/>
      <c r="BHN176" s="172"/>
      <c r="BHO176" s="172"/>
      <c r="BHP176" s="172"/>
      <c r="BHQ176" s="172"/>
      <c r="BHR176" s="172"/>
      <c r="BHS176" s="172"/>
      <c r="BHT176" s="172"/>
      <c r="BHU176" s="172"/>
      <c r="BHV176" s="172"/>
      <c r="BHW176" s="172"/>
      <c r="BHX176" s="172"/>
      <c r="BHY176" s="172"/>
      <c r="BHZ176" s="172"/>
      <c r="BIA176" s="172"/>
      <c r="BIB176" s="172"/>
      <c r="BIC176" s="172"/>
      <c r="BID176" s="172"/>
      <c r="BIE176" s="172"/>
      <c r="BIF176" s="172"/>
      <c r="BIG176" s="172"/>
      <c r="BIH176" s="172"/>
      <c r="BII176" s="172"/>
      <c r="BIJ176" s="172"/>
      <c r="BIK176" s="172"/>
      <c r="BIL176" s="172"/>
      <c r="BIM176" s="172"/>
      <c r="BIN176" s="172"/>
      <c r="BIO176" s="172"/>
      <c r="BIP176" s="172"/>
      <c r="BIQ176" s="172"/>
      <c r="BIR176" s="172"/>
      <c r="BIS176" s="172"/>
      <c r="BIT176" s="172"/>
      <c r="BIU176" s="172"/>
      <c r="BIV176" s="172"/>
      <c r="BIW176" s="172"/>
      <c r="BIX176" s="172"/>
      <c r="BIY176" s="172"/>
      <c r="BIZ176" s="172"/>
      <c r="BJA176" s="172"/>
      <c r="BJB176" s="172"/>
      <c r="BJC176" s="172"/>
      <c r="BJD176" s="172"/>
      <c r="BJE176" s="172"/>
      <c r="BJF176" s="172"/>
      <c r="BJG176" s="172"/>
      <c r="BJH176" s="172"/>
      <c r="BJI176" s="172"/>
      <c r="BJJ176" s="172"/>
      <c r="BJK176" s="172"/>
      <c r="BJL176" s="172"/>
      <c r="BJM176" s="172"/>
      <c r="BJN176" s="172"/>
      <c r="BJO176" s="172"/>
      <c r="BJP176" s="172"/>
      <c r="BJQ176" s="172"/>
      <c r="BJR176" s="172"/>
      <c r="BJS176" s="172"/>
      <c r="BJT176" s="172"/>
      <c r="BJU176" s="172"/>
      <c r="BJV176" s="172"/>
      <c r="BJW176" s="172"/>
      <c r="BJX176" s="172"/>
      <c r="BJY176" s="172"/>
      <c r="BJZ176" s="172"/>
      <c r="BKA176" s="172"/>
      <c r="BKB176" s="172"/>
      <c r="BKC176" s="172"/>
      <c r="BKD176" s="172"/>
      <c r="BKE176" s="172"/>
      <c r="BKF176" s="172"/>
      <c r="BKG176" s="172"/>
      <c r="BKH176" s="172"/>
      <c r="BKI176" s="172"/>
      <c r="BKJ176" s="172"/>
      <c r="BKK176" s="172"/>
      <c r="BKL176" s="172"/>
      <c r="BKM176" s="172"/>
      <c r="BKN176" s="172"/>
      <c r="BKO176" s="172"/>
      <c r="BKP176" s="172"/>
      <c r="BKQ176" s="172"/>
      <c r="BKR176" s="172"/>
      <c r="BKS176" s="172"/>
      <c r="BKT176" s="172"/>
      <c r="BKU176" s="172"/>
      <c r="BKV176" s="172"/>
      <c r="BKW176" s="172"/>
      <c r="BKX176" s="172"/>
      <c r="BKY176" s="172"/>
      <c r="BKZ176" s="172"/>
      <c r="BLA176" s="172"/>
      <c r="BLB176" s="172"/>
      <c r="BLC176" s="172"/>
      <c r="BLD176" s="172"/>
      <c r="BLE176" s="172"/>
      <c r="BLF176" s="172"/>
      <c r="BLG176" s="172"/>
      <c r="BLH176" s="172"/>
      <c r="BLI176" s="172"/>
      <c r="BLJ176" s="172"/>
      <c r="BLK176" s="172"/>
      <c r="BLL176" s="172"/>
      <c r="BLM176" s="172"/>
      <c r="BLN176" s="172"/>
      <c r="BLO176" s="172"/>
      <c r="BLP176" s="172"/>
      <c r="BLQ176" s="172"/>
      <c r="BLR176" s="172"/>
      <c r="BLS176" s="172"/>
      <c r="BLT176" s="172"/>
      <c r="BLU176" s="172"/>
      <c r="BLV176" s="172"/>
      <c r="BLW176" s="172"/>
      <c r="BLX176" s="172"/>
      <c r="BLY176" s="172"/>
      <c r="BLZ176" s="172"/>
      <c r="BMA176" s="172"/>
      <c r="BMB176" s="172"/>
      <c r="BMC176" s="172"/>
      <c r="BMD176" s="172"/>
      <c r="BME176" s="172"/>
      <c r="BMF176" s="172"/>
      <c r="BMG176" s="172"/>
      <c r="BMH176" s="172"/>
      <c r="BMI176" s="172"/>
      <c r="BMJ176" s="172"/>
      <c r="BMK176" s="172"/>
      <c r="BML176" s="172"/>
      <c r="BMM176" s="172"/>
      <c r="BMN176" s="172"/>
      <c r="BMO176" s="172"/>
      <c r="BMP176" s="172"/>
      <c r="BMQ176" s="172"/>
      <c r="BMR176" s="172"/>
      <c r="BMS176" s="172"/>
      <c r="BMT176" s="172"/>
      <c r="BMU176" s="172"/>
      <c r="BMV176" s="172"/>
      <c r="BMW176" s="172"/>
      <c r="BMX176" s="172"/>
      <c r="BMY176" s="172"/>
      <c r="BMZ176" s="172"/>
      <c r="BNA176" s="172"/>
      <c r="BNB176" s="172"/>
      <c r="BNC176" s="172"/>
      <c r="BND176" s="172"/>
      <c r="BNE176" s="172"/>
      <c r="BNF176" s="172"/>
      <c r="BNG176" s="172"/>
      <c r="BNH176" s="172"/>
      <c r="BNI176" s="172"/>
      <c r="BNJ176" s="172"/>
      <c r="BNK176" s="172"/>
      <c r="BNL176" s="172"/>
      <c r="BNM176" s="172"/>
      <c r="BNN176" s="172"/>
      <c r="BNO176" s="172"/>
      <c r="BNP176" s="172"/>
      <c r="BNQ176" s="172"/>
      <c r="BNR176" s="172"/>
      <c r="BNS176" s="172"/>
      <c r="BNT176" s="172"/>
      <c r="BNU176" s="172"/>
      <c r="BNV176" s="172"/>
      <c r="BNW176" s="172"/>
      <c r="BNX176" s="172"/>
      <c r="BNY176" s="172"/>
      <c r="BNZ176" s="172"/>
      <c r="BOA176" s="172"/>
      <c r="BOB176" s="172"/>
      <c r="BOC176" s="172"/>
      <c r="BOD176" s="172"/>
      <c r="BOE176" s="172"/>
      <c r="BOF176" s="172"/>
      <c r="BOG176" s="172"/>
      <c r="BOH176" s="172"/>
      <c r="BOI176" s="172"/>
      <c r="BOJ176" s="172"/>
      <c r="BOK176" s="172"/>
      <c r="BOL176" s="172"/>
      <c r="BOM176" s="172"/>
      <c r="BON176" s="172"/>
      <c r="BOO176" s="172"/>
      <c r="BOP176" s="172"/>
      <c r="BOQ176" s="172"/>
      <c r="BOR176" s="172"/>
      <c r="BOS176" s="172"/>
      <c r="BOT176" s="172"/>
      <c r="BOU176" s="172"/>
      <c r="BOV176" s="172"/>
      <c r="BOW176" s="172"/>
      <c r="BOX176" s="172"/>
      <c r="BOY176" s="172"/>
      <c r="BOZ176" s="172"/>
      <c r="BPA176" s="172"/>
      <c r="BPB176" s="172"/>
      <c r="BPC176" s="172"/>
      <c r="BPD176" s="172"/>
      <c r="BPE176" s="172"/>
      <c r="BPF176" s="172"/>
      <c r="BPG176" s="172"/>
      <c r="BPH176" s="172"/>
      <c r="BPI176" s="172"/>
      <c r="BPJ176" s="172"/>
      <c r="BPK176" s="172"/>
      <c r="BPL176" s="172"/>
      <c r="BPM176" s="172"/>
      <c r="BPN176" s="172"/>
      <c r="BPO176" s="172"/>
      <c r="BPP176" s="172"/>
      <c r="BPQ176" s="172"/>
      <c r="BPR176" s="172"/>
      <c r="BPS176" s="172"/>
      <c r="BPT176" s="172"/>
      <c r="BPU176" s="172"/>
      <c r="BPV176" s="172"/>
      <c r="BPW176" s="172"/>
      <c r="BPX176" s="172"/>
      <c r="BPY176" s="172"/>
      <c r="BPZ176" s="172"/>
      <c r="BQA176" s="172"/>
      <c r="BQB176" s="172"/>
      <c r="BQC176" s="172"/>
      <c r="BQD176" s="172"/>
      <c r="BQE176" s="172"/>
      <c r="BQF176" s="172"/>
      <c r="BQG176" s="172"/>
      <c r="BQH176" s="172"/>
      <c r="BQI176" s="172"/>
      <c r="BQJ176" s="172"/>
      <c r="BQK176" s="172"/>
      <c r="BQL176" s="172"/>
      <c r="BQM176" s="172"/>
      <c r="BQN176" s="172"/>
      <c r="BQO176" s="172"/>
      <c r="BQP176" s="172"/>
      <c r="BQQ176" s="172"/>
      <c r="BQR176" s="172"/>
      <c r="BQS176" s="172"/>
      <c r="BQT176" s="172"/>
      <c r="BQU176" s="172"/>
      <c r="BQV176" s="172"/>
      <c r="BQW176" s="172"/>
      <c r="BQX176" s="172"/>
      <c r="BQY176" s="172"/>
      <c r="BQZ176" s="172"/>
      <c r="BRA176" s="172"/>
      <c r="BRB176" s="172"/>
      <c r="BRC176" s="172"/>
      <c r="BRD176" s="172"/>
      <c r="BRE176" s="172"/>
      <c r="BRF176" s="172"/>
      <c r="BRG176" s="172"/>
      <c r="BRH176" s="172"/>
      <c r="BRI176" s="172"/>
      <c r="BRJ176" s="172"/>
      <c r="BRK176" s="172"/>
      <c r="BRL176" s="172"/>
      <c r="BRM176" s="172"/>
      <c r="BRN176" s="172"/>
      <c r="BRO176" s="172"/>
      <c r="BRP176" s="172"/>
      <c r="BRQ176" s="172"/>
      <c r="BRR176" s="172"/>
      <c r="BRS176" s="172"/>
      <c r="BRT176" s="172"/>
      <c r="BRU176" s="172"/>
      <c r="BRV176" s="172"/>
      <c r="BRW176" s="172"/>
      <c r="BRX176" s="172"/>
      <c r="BRY176" s="172"/>
      <c r="BRZ176" s="172"/>
      <c r="BSA176" s="172"/>
      <c r="BSB176" s="172"/>
      <c r="BSC176" s="172"/>
      <c r="BSD176" s="172"/>
      <c r="BSE176" s="172"/>
      <c r="BSF176" s="172"/>
      <c r="BSG176" s="172"/>
      <c r="BSH176" s="172"/>
      <c r="BSI176" s="172"/>
      <c r="BSJ176" s="172"/>
      <c r="BSK176" s="172"/>
      <c r="BSL176" s="172"/>
      <c r="BSM176" s="172"/>
      <c r="BSN176" s="172"/>
      <c r="BSO176" s="172"/>
      <c r="BSP176" s="172"/>
      <c r="BSQ176" s="172"/>
      <c r="BSR176" s="172"/>
      <c r="BSS176" s="172"/>
      <c r="BST176" s="172"/>
      <c r="BSU176" s="172"/>
      <c r="BSV176" s="172"/>
      <c r="BSW176" s="172"/>
      <c r="BSX176" s="172"/>
      <c r="BSY176" s="172"/>
      <c r="BSZ176" s="172"/>
      <c r="BTA176" s="172"/>
      <c r="BTB176" s="172"/>
      <c r="BTC176" s="172"/>
      <c r="BTD176" s="172"/>
      <c r="BTE176" s="172"/>
      <c r="BTF176" s="172"/>
      <c r="BTG176" s="172"/>
      <c r="BTH176" s="172"/>
      <c r="BTI176" s="172"/>
      <c r="BTJ176" s="172"/>
      <c r="BTK176" s="172"/>
      <c r="BTL176" s="172"/>
      <c r="BTM176" s="172"/>
      <c r="BTN176" s="172"/>
      <c r="BTO176" s="172"/>
      <c r="BTP176" s="172"/>
      <c r="BTQ176" s="172"/>
      <c r="BTR176" s="172"/>
      <c r="BTS176" s="172"/>
      <c r="BTT176" s="172"/>
      <c r="BTU176" s="172"/>
      <c r="BTV176" s="172"/>
      <c r="BTW176" s="172"/>
      <c r="BTX176" s="172"/>
      <c r="BTY176" s="172"/>
      <c r="BTZ176" s="172"/>
      <c r="BUA176" s="172"/>
      <c r="BUB176" s="172"/>
      <c r="BUC176" s="172"/>
      <c r="BUD176" s="172"/>
      <c r="BUE176" s="172"/>
      <c r="BUF176" s="172"/>
      <c r="BUG176" s="172"/>
      <c r="BUH176" s="172"/>
      <c r="BUI176" s="172"/>
      <c r="BUJ176" s="172"/>
      <c r="BUK176" s="172"/>
      <c r="BUL176" s="172"/>
      <c r="BUM176" s="172"/>
      <c r="BUN176" s="172"/>
      <c r="BUO176" s="172"/>
      <c r="BUP176" s="172"/>
      <c r="BUQ176" s="172"/>
      <c r="BUR176" s="172"/>
      <c r="BUS176" s="172"/>
      <c r="BUT176" s="172"/>
      <c r="BUU176" s="172"/>
      <c r="BUV176" s="172"/>
      <c r="BUW176" s="172"/>
      <c r="BUX176" s="172"/>
      <c r="BUY176" s="172"/>
      <c r="BUZ176" s="172"/>
      <c r="BVA176" s="172"/>
      <c r="BVB176" s="172"/>
      <c r="BVC176" s="172"/>
      <c r="BVD176" s="172"/>
      <c r="BVE176" s="172"/>
      <c r="BVF176" s="172"/>
      <c r="BVG176" s="172"/>
      <c r="BVH176" s="172"/>
      <c r="BVI176" s="172"/>
      <c r="BVJ176" s="172"/>
      <c r="BVK176" s="172"/>
      <c r="BVL176" s="172"/>
      <c r="BVM176" s="172"/>
      <c r="BVN176" s="172"/>
      <c r="BVO176" s="172"/>
      <c r="BVP176" s="172"/>
      <c r="BVQ176" s="172"/>
      <c r="BVR176" s="172"/>
      <c r="BVS176" s="172"/>
      <c r="BVT176" s="172"/>
      <c r="BVU176" s="172"/>
      <c r="BVV176" s="172"/>
      <c r="BVW176" s="172"/>
      <c r="BVX176" s="172"/>
      <c r="BVY176" s="172"/>
      <c r="BVZ176" s="172"/>
      <c r="BWA176" s="172"/>
      <c r="BWB176" s="172"/>
      <c r="BWC176" s="172"/>
      <c r="BWD176" s="172"/>
      <c r="BWE176" s="172"/>
      <c r="BWF176" s="172"/>
      <c r="BWG176" s="172"/>
      <c r="BWH176" s="172"/>
      <c r="BWI176" s="172"/>
      <c r="BWJ176" s="172"/>
      <c r="BWK176" s="172"/>
      <c r="BWL176" s="172"/>
      <c r="BWM176" s="172"/>
      <c r="BWN176" s="172"/>
      <c r="BWO176" s="172"/>
      <c r="BWP176" s="172"/>
      <c r="BWQ176" s="172"/>
      <c r="BWR176" s="172"/>
      <c r="BWS176" s="172"/>
      <c r="BWT176" s="172"/>
      <c r="BWU176" s="172"/>
      <c r="BWV176" s="172"/>
      <c r="BWW176" s="172"/>
      <c r="BWX176" s="172"/>
      <c r="BWY176" s="172"/>
      <c r="BWZ176" s="172"/>
      <c r="BXA176" s="172"/>
      <c r="BXB176" s="172"/>
      <c r="BXC176" s="172"/>
      <c r="BXD176" s="172"/>
      <c r="BXE176" s="172"/>
      <c r="BXF176" s="172"/>
      <c r="BXG176" s="172"/>
      <c r="BXH176" s="172"/>
      <c r="BXI176" s="172"/>
      <c r="BXJ176" s="172"/>
      <c r="BXK176" s="172"/>
      <c r="BXL176" s="172"/>
      <c r="BXM176" s="172"/>
      <c r="BXN176" s="172"/>
      <c r="BXO176" s="172"/>
      <c r="BXP176" s="172"/>
      <c r="BXQ176" s="172"/>
      <c r="BXR176" s="172"/>
      <c r="BXS176" s="172"/>
      <c r="BXT176" s="172"/>
      <c r="BXU176" s="172"/>
      <c r="BXV176" s="172"/>
      <c r="BXW176" s="172"/>
      <c r="BXX176" s="172"/>
      <c r="BXY176" s="172"/>
      <c r="BXZ176" s="172"/>
      <c r="BYA176" s="172"/>
      <c r="BYB176" s="172"/>
      <c r="BYC176" s="172"/>
      <c r="BYD176" s="172"/>
      <c r="BYE176" s="172"/>
      <c r="BYF176" s="172"/>
      <c r="BYG176" s="172"/>
      <c r="BYH176" s="172"/>
      <c r="BYI176" s="172"/>
      <c r="BYJ176" s="172"/>
      <c r="BYK176" s="172"/>
      <c r="BYL176" s="172"/>
      <c r="BYM176" s="172"/>
      <c r="BYN176" s="172"/>
      <c r="BYO176" s="172"/>
      <c r="BYP176" s="172"/>
      <c r="BYQ176" s="172"/>
      <c r="BYR176" s="172"/>
      <c r="BYS176" s="172"/>
      <c r="BYT176" s="172"/>
      <c r="BYU176" s="172"/>
      <c r="BYV176" s="172"/>
      <c r="BYW176" s="172"/>
      <c r="BYX176" s="172"/>
      <c r="BYY176" s="172"/>
      <c r="BYZ176" s="172"/>
      <c r="BZA176" s="172"/>
      <c r="BZB176" s="172"/>
      <c r="BZC176" s="172"/>
      <c r="BZD176" s="172"/>
      <c r="BZE176" s="172"/>
      <c r="BZF176" s="172"/>
      <c r="BZG176" s="172"/>
      <c r="BZH176" s="172"/>
      <c r="BZI176" s="172"/>
      <c r="BZJ176" s="172"/>
      <c r="BZK176" s="172"/>
      <c r="BZL176" s="172"/>
      <c r="BZM176" s="172"/>
      <c r="BZN176" s="172"/>
      <c r="BZO176" s="172"/>
      <c r="BZP176" s="172"/>
      <c r="BZQ176" s="172"/>
      <c r="BZR176" s="172"/>
      <c r="BZS176" s="172"/>
      <c r="BZT176" s="172"/>
      <c r="BZU176" s="172"/>
      <c r="BZV176" s="172"/>
      <c r="BZW176" s="172"/>
      <c r="BZX176" s="172"/>
      <c r="BZY176" s="172"/>
      <c r="BZZ176" s="172"/>
      <c r="CAA176" s="172"/>
      <c r="CAB176" s="172"/>
      <c r="CAC176" s="172"/>
      <c r="CAD176" s="172"/>
      <c r="CAE176" s="172"/>
      <c r="CAF176" s="172"/>
      <c r="CAG176" s="172"/>
      <c r="CAH176" s="172"/>
      <c r="CAI176" s="172"/>
      <c r="CAJ176" s="172"/>
      <c r="CAK176" s="172"/>
      <c r="CAL176" s="172"/>
      <c r="CAM176" s="172"/>
      <c r="CAN176" s="172"/>
      <c r="CAO176" s="172"/>
      <c r="CAP176" s="172"/>
      <c r="CAQ176" s="172"/>
      <c r="CAR176" s="172"/>
      <c r="CAS176" s="172"/>
      <c r="CAT176" s="172"/>
      <c r="CAU176" s="172"/>
      <c r="CAV176" s="172"/>
      <c r="CAW176" s="172"/>
      <c r="CAX176" s="172"/>
      <c r="CAY176" s="172"/>
      <c r="CAZ176" s="172"/>
      <c r="CBA176" s="172"/>
      <c r="CBB176" s="172"/>
      <c r="CBC176" s="172"/>
      <c r="CBD176" s="172"/>
      <c r="CBE176" s="172"/>
      <c r="CBF176" s="172"/>
      <c r="CBG176" s="172"/>
      <c r="CBH176" s="172"/>
      <c r="CBI176" s="172"/>
      <c r="CBJ176" s="172"/>
      <c r="CBK176" s="172"/>
      <c r="CBL176" s="172"/>
      <c r="CBM176" s="172"/>
      <c r="CBN176" s="172"/>
      <c r="CBO176" s="172"/>
      <c r="CBP176" s="172"/>
      <c r="CBQ176" s="172"/>
      <c r="CBR176" s="172"/>
      <c r="CBS176" s="172"/>
      <c r="CBT176" s="172"/>
      <c r="CBU176" s="172"/>
      <c r="CBV176" s="172"/>
      <c r="CBW176" s="172"/>
      <c r="CBX176" s="172"/>
      <c r="CBY176" s="172"/>
      <c r="CBZ176" s="172"/>
      <c r="CCA176" s="172"/>
      <c r="CCB176" s="172"/>
      <c r="CCC176" s="172"/>
      <c r="CCD176" s="172"/>
      <c r="CCE176" s="172"/>
      <c r="CCF176" s="172"/>
      <c r="CCG176" s="172"/>
      <c r="CCH176" s="172"/>
      <c r="CCI176" s="172"/>
      <c r="CCJ176" s="172"/>
      <c r="CCK176" s="172"/>
      <c r="CCL176" s="172"/>
      <c r="CCM176" s="172"/>
      <c r="CCN176" s="172"/>
      <c r="CCO176" s="172"/>
      <c r="CCP176" s="172"/>
      <c r="CCQ176" s="172"/>
      <c r="CCR176" s="172"/>
      <c r="CCS176" s="172"/>
      <c r="CCT176" s="172"/>
      <c r="CCU176" s="172"/>
      <c r="CCV176" s="172"/>
      <c r="CCW176" s="172"/>
      <c r="CCX176" s="172"/>
      <c r="CCY176" s="172"/>
      <c r="CCZ176" s="172"/>
      <c r="CDA176" s="172"/>
      <c r="CDB176" s="172"/>
      <c r="CDC176" s="172"/>
      <c r="CDD176" s="172"/>
      <c r="CDE176" s="172"/>
      <c r="CDF176" s="172"/>
      <c r="CDG176" s="172"/>
      <c r="CDH176" s="172"/>
      <c r="CDI176" s="172"/>
      <c r="CDJ176" s="172"/>
      <c r="CDK176" s="172"/>
      <c r="CDL176" s="172"/>
      <c r="CDM176" s="172"/>
      <c r="CDN176" s="172"/>
      <c r="CDO176" s="172"/>
      <c r="CDP176" s="172"/>
      <c r="CDQ176" s="172"/>
      <c r="CDR176" s="172"/>
      <c r="CDS176" s="172"/>
      <c r="CDT176" s="172"/>
      <c r="CDU176" s="172"/>
      <c r="CDV176" s="172"/>
      <c r="CDW176" s="172"/>
      <c r="CDX176" s="172"/>
      <c r="CDY176" s="172"/>
      <c r="CDZ176" s="172"/>
      <c r="CEA176" s="172"/>
      <c r="CEB176" s="172"/>
      <c r="CEC176" s="172"/>
      <c r="CED176" s="172"/>
      <c r="CEE176" s="172"/>
      <c r="CEF176" s="172"/>
      <c r="CEG176" s="172"/>
      <c r="CEH176" s="172"/>
      <c r="CEI176" s="172"/>
      <c r="CEJ176" s="172"/>
      <c r="CEK176" s="172"/>
      <c r="CEL176" s="172"/>
      <c r="CEM176" s="172"/>
      <c r="CEN176" s="172"/>
      <c r="CEO176" s="172"/>
      <c r="CEP176" s="172"/>
      <c r="CEQ176" s="172"/>
      <c r="CER176" s="172"/>
      <c r="CES176" s="172"/>
      <c r="CET176" s="172"/>
      <c r="CEU176" s="172"/>
      <c r="CEV176" s="172"/>
      <c r="CEW176" s="172"/>
      <c r="CEX176" s="172"/>
      <c r="CEY176" s="172"/>
      <c r="CEZ176" s="172"/>
      <c r="CFA176" s="172"/>
      <c r="CFB176" s="172"/>
      <c r="CFC176" s="172"/>
      <c r="CFD176" s="172"/>
      <c r="CFE176" s="172"/>
      <c r="CFF176" s="172"/>
      <c r="CFG176" s="172"/>
      <c r="CFH176" s="172"/>
      <c r="CFI176" s="172"/>
      <c r="CFJ176" s="172"/>
      <c r="CFK176" s="172"/>
      <c r="CFL176" s="172"/>
      <c r="CFM176" s="172"/>
      <c r="CFN176" s="172"/>
      <c r="CFO176" s="172"/>
      <c r="CFP176" s="172"/>
      <c r="CFQ176" s="172"/>
      <c r="CFR176" s="172"/>
      <c r="CFS176" s="172"/>
      <c r="CFT176" s="172"/>
      <c r="CFU176" s="172"/>
      <c r="CFV176" s="172"/>
      <c r="CFW176" s="172"/>
      <c r="CFX176" s="172"/>
      <c r="CFY176" s="172"/>
      <c r="CFZ176" s="172"/>
      <c r="CGA176" s="172"/>
      <c r="CGB176" s="172"/>
      <c r="CGC176" s="172"/>
      <c r="CGD176" s="172"/>
      <c r="CGE176" s="172"/>
      <c r="CGF176" s="172"/>
      <c r="CGG176" s="172"/>
      <c r="CGH176" s="172"/>
      <c r="CGI176" s="172"/>
      <c r="CGJ176" s="172"/>
      <c r="CGK176" s="172"/>
      <c r="CGL176" s="172"/>
      <c r="CGM176" s="172"/>
      <c r="CGN176" s="172"/>
      <c r="CGO176" s="172"/>
      <c r="CGP176" s="172"/>
      <c r="CGQ176" s="172"/>
      <c r="CGR176" s="172"/>
      <c r="CGS176" s="172"/>
      <c r="CGT176" s="172"/>
      <c r="CGU176" s="172"/>
      <c r="CGV176" s="172"/>
      <c r="CGW176" s="172"/>
      <c r="CGX176" s="172"/>
      <c r="CGY176" s="172"/>
      <c r="CGZ176" s="172"/>
      <c r="CHA176" s="172"/>
      <c r="CHB176" s="172"/>
      <c r="CHC176" s="172"/>
      <c r="CHD176" s="172"/>
      <c r="CHE176" s="172"/>
      <c r="CHF176" s="172"/>
      <c r="CHG176" s="172"/>
      <c r="CHH176" s="172"/>
      <c r="CHI176" s="172"/>
      <c r="CHJ176" s="172"/>
      <c r="CHK176" s="172"/>
      <c r="CHL176" s="172"/>
      <c r="CHM176" s="172"/>
      <c r="CHN176" s="172"/>
      <c r="CHO176" s="172"/>
      <c r="CHP176" s="172"/>
      <c r="CHQ176" s="172"/>
      <c r="CHR176" s="172"/>
      <c r="CHS176" s="172"/>
      <c r="CHT176" s="172"/>
      <c r="CHU176" s="172"/>
      <c r="CHV176" s="172"/>
      <c r="CHW176" s="172"/>
      <c r="CHX176" s="172"/>
      <c r="CHY176" s="172"/>
      <c r="CHZ176" s="172"/>
      <c r="CIA176" s="172"/>
      <c r="CIB176" s="172"/>
      <c r="CIC176" s="172"/>
      <c r="CID176" s="172"/>
      <c r="CIE176" s="172"/>
      <c r="CIF176" s="172"/>
      <c r="CIG176" s="172"/>
      <c r="CIH176" s="172"/>
      <c r="CII176" s="172"/>
      <c r="CIJ176" s="172"/>
      <c r="CIK176" s="172"/>
      <c r="CIL176" s="172"/>
      <c r="CIM176" s="172"/>
      <c r="CIN176" s="172"/>
      <c r="CIO176" s="172"/>
      <c r="CIP176" s="172"/>
      <c r="CIQ176" s="172"/>
      <c r="CIR176" s="172"/>
      <c r="CIS176" s="172"/>
      <c r="CIT176" s="172"/>
      <c r="CIU176" s="172"/>
      <c r="CIV176" s="172"/>
      <c r="CIW176" s="172"/>
      <c r="CIX176" s="172"/>
      <c r="CIY176" s="172"/>
      <c r="CIZ176" s="172"/>
      <c r="CJA176" s="172"/>
      <c r="CJB176" s="172"/>
      <c r="CJC176" s="172"/>
      <c r="CJD176" s="172"/>
      <c r="CJE176" s="172"/>
      <c r="CJF176" s="172"/>
      <c r="CJG176" s="172"/>
      <c r="CJH176" s="172"/>
      <c r="CJI176" s="172"/>
      <c r="CJJ176" s="172"/>
      <c r="CJK176" s="172"/>
      <c r="CJL176" s="172"/>
      <c r="CJM176" s="172"/>
      <c r="CJN176" s="172"/>
      <c r="CJO176" s="172"/>
      <c r="CJP176" s="172"/>
      <c r="CJQ176" s="172"/>
      <c r="CJR176" s="172"/>
      <c r="CJS176" s="172"/>
      <c r="CJT176" s="172"/>
      <c r="CJU176" s="172"/>
      <c r="CJV176" s="172"/>
      <c r="CJW176" s="172"/>
      <c r="CJX176" s="172"/>
      <c r="CJY176" s="172"/>
      <c r="CJZ176" s="172"/>
      <c r="CKA176" s="172"/>
      <c r="CKB176" s="172"/>
      <c r="CKC176" s="172"/>
      <c r="CKD176" s="172"/>
      <c r="CKE176" s="172"/>
      <c r="CKF176" s="172"/>
      <c r="CKG176" s="172"/>
      <c r="CKH176" s="172"/>
      <c r="CKI176" s="172"/>
      <c r="CKJ176" s="172"/>
      <c r="CKK176" s="172"/>
      <c r="CKL176" s="172"/>
      <c r="CKM176" s="172"/>
      <c r="CKN176" s="172"/>
      <c r="CKO176" s="172"/>
      <c r="CKP176" s="172"/>
      <c r="CKQ176" s="172"/>
      <c r="CKR176" s="172"/>
      <c r="CKS176" s="172"/>
      <c r="CKT176" s="172"/>
      <c r="CKU176" s="172"/>
      <c r="CKV176" s="172"/>
      <c r="CKW176" s="172"/>
      <c r="CKX176" s="172"/>
      <c r="CKY176" s="172"/>
      <c r="CKZ176" s="172"/>
      <c r="CLA176" s="172"/>
      <c r="CLB176" s="172"/>
      <c r="CLC176" s="172"/>
      <c r="CLD176" s="172"/>
      <c r="CLE176" s="172"/>
      <c r="CLF176" s="172"/>
      <c r="CLG176" s="172"/>
      <c r="CLH176" s="172"/>
      <c r="CLI176" s="172"/>
      <c r="CLJ176" s="172"/>
      <c r="CLK176" s="172"/>
      <c r="CLL176" s="172"/>
      <c r="CLM176" s="172"/>
      <c r="CLN176" s="172"/>
      <c r="CLO176" s="172"/>
      <c r="CLP176" s="172"/>
      <c r="CLQ176" s="172"/>
      <c r="CLR176" s="172"/>
      <c r="CLS176" s="172"/>
      <c r="CLT176" s="172"/>
      <c r="CLU176" s="172"/>
      <c r="CLV176" s="172"/>
      <c r="CLW176" s="172"/>
      <c r="CLX176" s="172"/>
      <c r="CLY176" s="172"/>
      <c r="CLZ176" s="172"/>
      <c r="CMA176" s="172"/>
      <c r="CMB176" s="172"/>
      <c r="CMC176" s="172"/>
      <c r="CMD176" s="172"/>
      <c r="CME176" s="172"/>
      <c r="CMF176" s="172"/>
      <c r="CMG176" s="172"/>
      <c r="CMH176" s="172"/>
      <c r="CMI176" s="172"/>
      <c r="CMJ176" s="172"/>
      <c r="CMK176" s="172"/>
      <c r="CML176" s="172"/>
      <c r="CMM176" s="172"/>
      <c r="CMN176" s="172"/>
      <c r="CMO176" s="172"/>
      <c r="CMP176" s="172"/>
      <c r="CMQ176" s="172"/>
      <c r="CMR176" s="172"/>
      <c r="CMS176" s="172"/>
      <c r="CMT176" s="172"/>
      <c r="CMU176" s="172"/>
      <c r="CMV176" s="172"/>
      <c r="CMW176" s="172"/>
      <c r="CMX176" s="172"/>
      <c r="CMY176" s="172"/>
      <c r="CMZ176" s="172"/>
      <c r="CNA176" s="172"/>
      <c r="CNB176" s="172"/>
      <c r="CNC176" s="172"/>
      <c r="CND176" s="172"/>
      <c r="CNE176" s="172"/>
      <c r="CNF176" s="172"/>
      <c r="CNG176" s="172"/>
      <c r="CNH176" s="172"/>
      <c r="CNI176" s="172"/>
      <c r="CNJ176" s="172"/>
      <c r="CNK176" s="172"/>
      <c r="CNL176" s="172"/>
      <c r="CNM176" s="172"/>
      <c r="CNN176" s="172"/>
      <c r="CNO176" s="172"/>
      <c r="CNP176" s="172"/>
      <c r="CNQ176" s="172"/>
      <c r="CNR176" s="172"/>
      <c r="CNS176" s="172"/>
      <c r="CNT176" s="172"/>
      <c r="CNU176" s="172"/>
      <c r="CNV176" s="172"/>
      <c r="CNW176" s="172"/>
      <c r="CNX176" s="172"/>
      <c r="CNY176" s="172"/>
      <c r="CNZ176" s="172"/>
      <c r="COA176" s="172"/>
      <c r="COB176" s="172"/>
      <c r="COC176" s="172"/>
      <c r="COD176" s="172"/>
      <c r="COE176" s="172"/>
      <c r="COF176" s="172"/>
      <c r="COG176" s="172"/>
      <c r="COH176" s="172"/>
      <c r="COI176" s="172"/>
      <c r="COJ176" s="172"/>
      <c r="COK176" s="172"/>
      <c r="COL176" s="172"/>
      <c r="COM176" s="172"/>
      <c r="CON176" s="172"/>
      <c r="COO176" s="172"/>
      <c r="COP176" s="172"/>
      <c r="COQ176" s="172"/>
      <c r="COR176" s="172"/>
      <c r="COS176" s="172"/>
      <c r="COT176" s="172"/>
      <c r="COU176" s="172"/>
      <c r="COV176" s="172"/>
      <c r="COW176" s="172"/>
      <c r="COX176" s="172"/>
      <c r="COY176" s="172"/>
      <c r="COZ176" s="172"/>
      <c r="CPA176" s="172"/>
      <c r="CPB176" s="172"/>
      <c r="CPC176" s="172"/>
      <c r="CPD176" s="172"/>
      <c r="CPE176" s="172"/>
      <c r="CPF176" s="172"/>
      <c r="CPG176" s="172"/>
      <c r="CPH176" s="172"/>
      <c r="CPI176" s="172"/>
      <c r="CPJ176" s="172"/>
      <c r="CPK176" s="172"/>
      <c r="CPL176" s="172"/>
      <c r="CPM176" s="172"/>
      <c r="CPN176" s="172"/>
      <c r="CPO176" s="172"/>
      <c r="CPP176" s="172"/>
      <c r="CPQ176" s="172"/>
      <c r="CPR176" s="172"/>
      <c r="CPS176" s="172"/>
      <c r="CPT176" s="172"/>
      <c r="CPU176" s="172"/>
      <c r="CPV176" s="172"/>
      <c r="CPW176" s="172"/>
      <c r="CPX176" s="172"/>
      <c r="CPY176" s="172"/>
      <c r="CPZ176" s="172"/>
      <c r="CQA176" s="172"/>
      <c r="CQB176" s="172"/>
      <c r="CQC176" s="172"/>
      <c r="CQD176" s="172"/>
      <c r="CQE176" s="172"/>
      <c r="CQF176" s="172"/>
      <c r="CQG176" s="172"/>
      <c r="CQH176" s="172"/>
      <c r="CQI176" s="172"/>
      <c r="CQJ176" s="172"/>
      <c r="CQK176" s="172"/>
      <c r="CQL176" s="172"/>
      <c r="CQM176" s="172"/>
      <c r="CQN176" s="172"/>
      <c r="CQO176" s="172"/>
      <c r="CQP176" s="172"/>
      <c r="CQQ176" s="172"/>
      <c r="CQR176" s="172"/>
      <c r="CQS176" s="172"/>
      <c r="CQT176" s="172"/>
      <c r="CQU176" s="172"/>
      <c r="CQV176" s="172"/>
      <c r="CQW176" s="172"/>
      <c r="CQX176" s="172"/>
      <c r="CQY176" s="172"/>
      <c r="CQZ176" s="172"/>
      <c r="CRA176" s="172"/>
      <c r="CRB176" s="172"/>
      <c r="CRC176" s="172"/>
      <c r="CRD176" s="172"/>
      <c r="CRE176" s="172"/>
      <c r="CRF176" s="172"/>
      <c r="CRG176" s="172"/>
      <c r="CRH176" s="172"/>
      <c r="CRI176" s="172"/>
      <c r="CRJ176" s="172"/>
      <c r="CRK176" s="172"/>
      <c r="CRL176" s="172"/>
      <c r="CRM176" s="172"/>
      <c r="CRN176" s="172"/>
      <c r="CRO176" s="172"/>
      <c r="CRP176" s="172"/>
      <c r="CRQ176" s="172"/>
      <c r="CRR176" s="172"/>
      <c r="CRS176" s="172"/>
      <c r="CRT176" s="172"/>
      <c r="CRU176" s="172"/>
      <c r="CRV176" s="172"/>
      <c r="CRW176" s="172"/>
      <c r="CRX176" s="172"/>
      <c r="CRY176" s="172"/>
      <c r="CRZ176" s="172"/>
      <c r="CSA176" s="172"/>
      <c r="CSB176" s="172"/>
      <c r="CSC176" s="172"/>
      <c r="CSD176" s="172"/>
      <c r="CSE176" s="172"/>
      <c r="CSF176" s="172"/>
      <c r="CSG176" s="172"/>
      <c r="CSH176" s="172"/>
      <c r="CSI176" s="172"/>
      <c r="CSJ176" s="172"/>
      <c r="CSK176" s="172"/>
      <c r="CSL176" s="172"/>
      <c r="CSM176" s="172"/>
      <c r="CSN176" s="172"/>
      <c r="CSO176" s="172"/>
      <c r="CSP176" s="172"/>
      <c r="CSQ176" s="172"/>
      <c r="CSR176" s="172"/>
      <c r="CSS176" s="172"/>
      <c r="CST176" s="172"/>
      <c r="CSU176" s="172"/>
      <c r="CSV176" s="172"/>
      <c r="CSW176" s="172"/>
      <c r="CSX176" s="172"/>
      <c r="CSY176" s="172"/>
      <c r="CSZ176" s="172"/>
      <c r="CTA176" s="172"/>
      <c r="CTB176" s="172"/>
      <c r="CTC176" s="172"/>
      <c r="CTD176" s="172"/>
      <c r="CTE176" s="172"/>
      <c r="CTF176" s="172"/>
      <c r="CTG176" s="172"/>
      <c r="CTH176" s="172"/>
      <c r="CTI176" s="172"/>
      <c r="CTJ176" s="172"/>
      <c r="CTK176" s="172"/>
      <c r="CTL176" s="172"/>
      <c r="CTM176" s="172"/>
      <c r="CTN176" s="172"/>
      <c r="CTO176" s="172"/>
      <c r="CTP176" s="172"/>
      <c r="CTQ176" s="172"/>
      <c r="CTR176" s="172"/>
      <c r="CTS176" s="172"/>
      <c r="CTT176" s="172"/>
      <c r="CTU176" s="172"/>
      <c r="CTV176" s="172"/>
      <c r="CTW176" s="172"/>
      <c r="CTX176" s="172"/>
      <c r="CTY176" s="172"/>
      <c r="CTZ176" s="172"/>
      <c r="CUA176" s="172"/>
      <c r="CUB176" s="172"/>
      <c r="CUC176" s="172"/>
      <c r="CUD176" s="172"/>
      <c r="CUE176" s="172"/>
      <c r="CUF176" s="172"/>
      <c r="CUG176" s="172"/>
      <c r="CUH176" s="172"/>
      <c r="CUI176" s="172"/>
      <c r="CUJ176" s="172"/>
      <c r="CUK176" s="172"/>
      <c r="CUL176" s="172"/>
      <c r="CUM176" s="172"/>
      <c r="CUN176" s="172"/>
      <c r="CUO176" s="172"/>
      <c r="CUP176" s="172"/>
      <c r="CUQ176" s="172"/>
      <c r="CUR176" s="172"/>
      <c r="CUS176" s="172"/>
      <c r="CUT176" s="172"/>
      <c r="CUU176" s="172"/>
      <c r="CUV176" s="172"/>
      <c r="CUW176" s="172"/>
      <c r="CUX176" s="172"/>
      <c r="CUY176" s="172"/>
      <c r="CUZ176" s="172"/>
      <c r="CVA176" s="172"/>
      <c r="CVB176" s="172"/>
      <c r="CVC176" s="172"/>
      <c r="CVD176" s="172"/>
      <c r="CVE176" s="172"/>
      <c r="CVF176" s="172"/>
      <c r="CVG176" s="172"/>
      <c r="CVH176" s="172"/>
      <c r="CVI176" s="172"/>
      <c r="CVJ176" s="172"/>
      <c r="CVK176" s="172"/>
      <c r="CVL176" s="172"/>
      <c r="CVM176" s="172"/>
      <c r="CVN176" s="172"/>
      <c r="CVO176" s="172"/>
      <c r="CVP176" s="172"/>
      <c r="CVQ176" s="172"/>
      <c r="CVR176" s="172"/>
      <c r="CVS176" s="172"/>
      <c r="CVT176" s="172"/>
      <c r="CVU176" s="172"/>
      <c r="CVV176" s="172"/>
      <c r="CVW176" s="172"/>
      <c r="CVX176" s="172"/>
      <c r="CVY176" s="172"/>
      <c r="CVZ176" s="172"/>
      <c r="CWA176" s="172"/>
      <c r="CWB176" s="172"/>
      <c r="CWC176" s="172"/>
      <c r="CWD176" s="172"/>
      <c r="CWE176" s="172"/>
      <c r="CWF176" s="172"/>
      <c r="CWG176" s="172"/>
      <c r="CWH176" s="172"/>
      <c r="CWI176" s="172"/>
      <c r="CWJ176" s="172"/>
      <c r="CWK176" s="172"/>
      <c r="CWL176" s="172"/>
      <c r="CWM176" s="172"/>
      <c r="CWN176" s="172"/>
      <c r="CWO176" s="172"/>
      <c r="CWP176" s="172"/>
      <c r="CWQ176" s="172"/>
      <c r="CWR176" s="172"/>
      <c r="CWS176" s="172"/>
      <c r="CWT176" s="172"/>
      <c r="CWU176" s="172"/>
      <c r="CWV176" s="172"/>
      <c r="CWW176" s="172"/>
      <c r="CWX176" s="172"/>
      <c r="CWY176" s="172"/>
      <c r="CWZ176" s="172"/>
      <c r="CXA176" s="172"/>
      <c r="CXB176" s="172"/>
      <c r="CXC176" s="172"/>
      <c r="CXD176" s="172"/>
      <c r="CXE176" s="172"/>
      <c r="CXF176" s="172"/>
      <c r="CXG176" s="172"/>
      <c r="CXH176" s="172"/>
      <c r="CXI176" s="172"/>
      <c r="CXJ176" s="172"/>
      <c r="CXK176" s="172"/>
      <c r="CXL176" s="172"/>
      <c r="CXM176" s="172"/>
      <c r="CXN176" s="172"/>
      <c r="CXO176" s="172"/>
      <c r="CXP176" s="172"/>
      <c r="CXQ176" s="172"/>
      <c r="CXR176" s="172"/>
      <c r="CXS176" s="172"/>
      <c r="CXT176" s="172"/>
      <c r="CXU176" s="172"/>
      <c r="CXV176" s="172"/>
      <c r="CXW176" s="172"/>
      <c r="CXX176" s="172"/>
      <c r="CXY176" s="172"/>
      <c r="CXZ176" s="172"/>
      <c r="CYA176" s="172"/>
      <c r="CYB176" s="172"/>
      <c r="CYC176" s="172"/>
      <c r="CYD176" s="172"/>
      <c r="CYE176" s="172"/>
      <c r="CYF176" s="172"/>
      <c r="CYG176" s="172"/>
      <c r="CYH176" s="172"/>
      <c r="CYI176" s="172"/>
      <c r="CYJ176" s="172"/>
      <c r="CYK176" s="172"/>
      <c r="CYL176" s="172"/>
      <c r="CYM176" s="172"/>
      <c r="CYN176" s="172"/>
      <c r="CYO176" s="172"/>
      <c r="CYP176" s="172"/>
      <c r="CYQ176" s="172"/>
      <c r="CYR176" s="172"/>
      <c r="CYS176" s="172"/>
      <c r="CYT176" s="172"/>
      <c r="CYU176" s="172"/>
      <c r="CYV176" s="172"/>
      <c r="CYW176" s="172"/>
      <c r="CYX176" s="172"/>
      <c r="CYY176" s="172"/>
      <c r="CYZ176" s="172"/>
      <c r="CZA176" s="172"/>
      <c r="CZB176" s="172"/>
      <c r="CZC176" s="172"/>
      <c r="CZD176" s="172"/>
      <c r="CZE176" s="172"/>
      <c r="CZF176" s="172"/>
      <c r="CZG176" s="172"/>
      <c r="CZH176" s="172"/>
      <c r="CZI176" s="172"/>
      <c r="CZJ176" s="172"/>
      <c r="CZK176" s="172"/>
      <c r="CZL176" s="172"/>
      <c r="CZM176" s="172"/>
      <c r="CZN176" s="172"/>
      <c r="CZO176" s="172"/>
      <c r="CZP176" s="172"/>
      <c r="CZQ176" s="172"/>
      <c r="CZR176" s="172"/>
      <c r="CZS176" s="172"/>
      <c r="CZT176" s="172"/>
      <c r="CZU176" s="172"/>
      <c r="CZV176" s="172"/>
      <c r="CZW176" s="172"/>
      <c r="CZX176" s="172"/>
      <c r="CZY176" s="172"/>
      <c r="CZZ176" s="172"/>
      <c r="DAA176" s="172"/>
      <c r="DAB176" s="172"/>
      <c r="DAC176" s="172"/>
      <c r="DAD176" s="172"/>
      <c r="DAE176" s="172"/>
      <c r="DAF176" s="172"/>
      <c r="DAG176" s="172"/>
      <c r="DAH176" s="172"/>
      <c r="DAI176" s="172"/>
      <c r="DAJ176" s="172"/>
      <c r="DAK176" s="172"/>
      <c r="DAL176" s="172"/>
      <c r="DAM176" s="172"/>
      <c r="DAN176" s="172"/>
      <c r="DAO176" s="172"/>
      <c r="DAP176" s="172"/>
      <c r="DAQ176" s="172"/>
      <c r="DAR176" s="172"/>
      <c r="DAS176" s="172"/>
      <c r="DAT176" s="172"/>
      <c r="DAU176" s="172"/>
      <c r="DAV176" s="172"/>
      <c r="DAW176" s="172"/>
      <c r="DAX176" s="172"/>
      <c r="DAY176" s="172"/>
      <c r="DAZ176" s="172"/>
      <c r="DBA176" s="172"/>
      <c r="DBB176" s="172"/>
      <c r="DBC176" s="172"/>
      <c r="DBD176" s="172"/>
      <c r="DBE176" s="172"/>
      <c r="DBF176" s="172"/>
      <c r="DBG176" s="172"/>
      <c r="DBH176" s="172"/>
      <c r="DBI176" s="172"/>
      <c r="DBJ176" s="172"/>
      <c r="DBK176" s="172"/>
      <c r="DBL176" s="172"/>
      <c r="DBM176" s="172"/>
      <c r="DBN176" s="172"/>
      <c r="DBO176" s="172"/>
      <c r="DBP176" s="172"/>
      <c r="DBQ176" s="172"/>
      <c r="DBR176" s="172"/>
      <c r="DBS176" s="172"/>
      <c r="DBT176" s="172"/>
      <c r="DBU176" s="172"/>
      <c r="DBV176" s="172"/>
      <c r="DBW176" s="172"/>
      <c r="DBX176" s="172"/>
      <c r="DBY176" s="172"/>
      <c r="DBZ176" s="172"/>
      <c r="DCA176" s="172"/>
      <c r="DCB176" s="172"/>
      <c r="DCC176" s="172"/>
      <c r="DCD176" s="172"/>
      <c r="DCE176" s="172"/>
      <c r="DCF176" s="172"/>
      <c r="DCG176" s="172"/>
      <c r="DCH176" s="172"/>
      <c r="DCI176" s="172"/>
      <c r="DCJ176" s="172"/>
      <c r="DCK176" s="172"/>
      <c r="DCL176" s="172"/>
      <c r="DCM176" s="172"/>
      <c r="DCN176" s="172"/>
      <c r="DCO176" s="172"/>
      <c r="DCP176" s="172"/>
      <c r="DCQ176" s="172"/>
      <c r="DCR176" s="172"/>
      <c r="DCS176" s="172"/>
      <c r="DCT176" s="172"/>
      <c r="DCU176" s="172"/>
      <c r="DCV176" s="172"/>
      <c r="DCW176" s="172"/>
      <c r="DCX176" s="172"/>
      <c r="DCY176" s="172"/>
      <c r="DCZ176" s="172"/>
      <c r="DDA176" s="172"/>
      <c r="DDB176" s="172"/>
      <c r="DDC176" s="172"/>
      <c r="DDD176" s="172"/>
      <c r="DDE176" s="172"/>
      <c r="DDF176" s="172"/>
      <c r="DDG176" s="172"/>
      <c r="DDH176" s="172"/>
      <c r="DDI176" s="172"/>
      <c r="DDJ176" s="172"/>
      <c r="DDK176" s="172"/>
      <c r="DDL176" s="172"/>
      <c r="DDM176" s="172"/>
      <c r="DDN176" s="172"/>
      <c r="DDO176" s="172"/>
      <c r="DDP176" s="172"/>
      <c r="DDQ176" s="172"/>
      <c r="DDR176" s="172"/>
      <c r="DDS176" s="172"/>
      <c r="DDT176" s="172"/>
      <c r="DDU176" s="172"/>
      <c r="DDV176" s="172"/>
      <c r="DDW176" s="172"/>
      <c r="DDX176" s="172"/>
      <c r="DDY176" s="172"/>
      <c r="DDZ176" s="172"/>
      <c r="DEA176" s="172"/>
      <c r="DEB176" s="172"/>
      <c r="DEC176" s="172"/>
      <c r="DED176" s="172"/>
      <c r="DEE176" s="172"/>
      <c r="DEF176" s="172"/>
      <c r="DEG176" s="172"/>
      <c r="DEH176" s="172"/>
      <c r="DEI176" s="172"/>
      <c r="DEJ176" s="172"/>
      <c r="DEK176" s="172"/>
      <c r="DEL176" s="172"/>
      <c r="DEM176" s="172"/>
      <c r="DEN176" s="172"/>
      <c r="DEO176" s="172"/>
      <c r="DEP176" s="172"/>
      <c r="DEQ176" s="172"/>
      <c r="DER176" s="172"/>
      <c r="DES176" s="172"/>
      <c r="DET176" s="172"/>
      <c r="DEU176" s="172"/>
      <c r="DEV176" s="172"/>
      <c r="DEW176" s="172"/>
      <c r="DEX176" s="172"/>
      <c r="DEY176" s="172"/>
      <c r="DEZ176" s="172"/>
      <c r="DFA176" s="172"/>
      <c r="DFB176" s="172"/>
      <c r="DFC176" s="172"/>
      <c r="DFD176" s="172"/>
      <c r="DFE176" s="172"/>
      <c r="DFF176" s="172"/>
      <c r="DFG176" s="172"/>
      <c r="DFH176" s="172"/>
      <c r="DFI176" s="172"/>
      <c r="DFJ176" s="172"/>
      <c r="DFK176" s="172"/>
      <c r="DFL176" s="172"/>
      <c r="DFM176" s="172"/>
      <c r="DFN176" s="172"/>
      <c r="DFO176" s="172"/>
      <c r="DFP176" s="172"/>
      <c r="DFQ176" s="172"/>
      <c r="DFR176" s="172"/>
      <c r="DFS176" s="172"/>
      <c r="DFT176" s="172"/>
      <c r="DFU176" s="172"/>
      <c r="DFV176" s="172"/>
      <c r="DFW176" s="172"/>
      <c r="DFX176" s="172"/>
      <c r="DFY176" s="172"/>
      <c r="DFZ176" s="172"/>
      <c r="DGA176" s="172"/>
      <c r="DGB176" s="172"/>
      <c r="DGC176" s="172"/>
      <c r="DGD176" s="172"/>
      <c r="DGE176" s="172"/>
      <c r="DGF176" s="172"/>
      <c r="DGG176" s="172"/>
      <c r="DGH176" s="172"/>
      <c r="DGI176" s="172"/>
      <c r="DGJ176" s="172"/>
      <c r="DGK176" s="172"/>
      <c r="DGL176" s="172"/>
      <c r="DGM176" s="172"/>
      <c r="DGN176" s="172"/>
      <c r="DGO176" s="172"/>
      <c r="DGP176" s="172"/>
      <c r="DGQ176" s="172"/>
      <c r="DGR176" s="172"/>
      <c r="DGS176" s="172"/>
      <c r="DGT176" s="172"/>
      <c r="DGU176" s="172"/>
      <c r="DGV176" s="172"/>
      <c r="DGW176" s="172"/>
      <c r="DGX176" s="172"/>
      <c r="DGY176" s="172"/>
      <c r="DGZ176" s="172"/>
      <c r="DHA176" s="172"/>
      <c r="DHB176" s="172"/>
      <c r="DHC176" s="172"/>
      <c r="DHD176" s="172"/>
      <c r="DHE176" s="172"/>
      <c r="DHF176" s="172"/>
      <c r="DHG176" s="172"/>
      <c r="DHH176" s="172"/>
      <c r="DHI176" s="172"/>
      <c r="DHJ176" s="172"/>
      <c r="DHK176" s="172"/>
      <c r="DHL176" s="172"/>
      <c r="DHM176" s="172"/>
      <c r="DHN176" s="172"/>
      <c r="DHO176" s="172"/>
      <c r="DHP176" s="172"/>
      <c r="DHQ176" s="172"/>
      <c r="DHR176" s="172"/>
      <c r="DHS176" s="172"/>
      <c r="DHT176" s="172"/>
      <c r="DHU176" s="172"/>
      <c r="DHV176" s="172"/>
      <c r="DHW176" s="172"/>
      <c r="DHX176" s="172"/>
      <c r="DHY176" s="172"/>
      <c r="DHZ176" s="172"/>
      <c r="DIA176" s="172"/>
      <c r="DIB176" s="172"/>
      <c r="DIC176" s="172"/>
      <c r="DID176" s="172"/>
      <c r="DIE176" s="172"/>
      <c r="DIF176" s="172"/>
      <c r="DIG176" s="172"/>
      <c r="DIH176" s="172"/>
      <c r="DII176" s="172"/>
      <c r="DIJ176" s="172"/>
      <c r="DIK176" s="172"/>
      <c r="DIL176" s="172"/>
      <c r="DIM176" s="172"/>
      <c r="DIN176" s="172"/>
      <c r="DIO176" s="172"/>
      <c r="DIP176" s="172"/>
      <c r="DIQ176" s="172"/>
      <c r="DIR176" s="172"/>
      <c r="DIS176" s="172"/>
      <c r="DIT176" s="172"/>
      <c r="DIU176" s="172"/>
      <c r="DIV176" s="172"/>
      <c r="DIW176" s="172"/>
      <c r="DIX176" s="172"/>
      <c r="DIY176" s="172"/>
      <c r="DIZ176" s="172"/>
      <c r="DJA176" s="172"/>
      <c r="DJB176" s="172"/>
      <c r="DJC176" s="172"/>
      <c r="DJD176" s="172"/>
      <c r="DJE176" s="172"/>
      <c r="DJF176" s="172"/>
      <c r="DJG176" s="172"/>
      <c r="DJH176" s="172"/>
      <c r="DJI176" s="172"/>
      <c r="DJJ176" s="172"/>
      <c r="DJK176" s="172"/>
      <c r="DJL176" s="172"/>
      <c r="DJM176" s="172"/>
      <c r="DJN176" s="172"/>
      <c r="DJO176" s="172"/>
      <c r="DJP176" s="172"/>
      <c r="DJQ176" s="172"/>
      <c r="DJR176" s="172"/>
      <c r="DJS176" s="172"/>
      <c r="DJT176" s="172"/>
      <c r="DJU176" s="172"/>
      <c r="DJV176" s="172"/>
      <c r="DJW176" s="172"/>
      <c r="DJX176" s="172"/>
      <c r="DJY176" s="172"/>
      <c r="DJZ176" s="172"/>
      <c r="DKA176" s="172"/>
      <c r="DKB176" s="172"/>
      <c r="DKC176" s="172"/>
      <c r="DKD176" s="172"/>
      <c r="DKE176" s="172"/>
      <c r="DKF176" s="172"/>
      <c r="DKG176" s="172"/>
      <c r="DKH176" s="172"/>
      <c r="DKI176" s="172"/>
      <c r="DKJ176" s="172"/>
      <c r="DKK176" s="172"/>
      <c r="DKL176" s="172"/>
      <c r="DKM176" s="172"/>
      <c r="DKN176" s="172"/>
      <c r="DKO176" s="172"/>
      <c r="DKP176" s="172"/>
      <c r="DKQ176" s="172"/>
      <c r="DKR176" s="172"/>
      <c r="DKS176" s="172"/>
      <c r="DKT176" s="172"/>
      <c r="DKU176" s="172"/>
      <c r="DKV176" s="172"/>
      <c r="DKW176" s="172"/>
      <c r="DKX176" s="172"/>
      <c r="DKY176" s="172"/>
      <c r="DKZ176" s="172"/>
      <c r="DLA176" s="172"/>
      <c r="DLB176" s="172"/>
      <c r="DLC176" s="172"/>
      <c r="DLD176" s="172"/>
      <c r="DLE176" s="172"/>
      <c r="DLF176" s="172"/>
      <c r="DLG176" s="172"/>
      <c r="DLH176" s="172"/>
      <c r="DLI176" s="172"/>
      <c r="DLJ176" s="172"/>
      <c r="DLK176" s="172"/>
      <c r="DLL176" s="172"/>
      <c r="DLM176" s="172"/>
      <c r="DLN176" s="172"/>
      <c r="DLO176" s="172"/>
      <c r="DLP176" s="172"/>
      <c r="DLQ176" s="172"/>
      <c r="DLR176" s="172"/>
      <c r="DLS176" s="172"/>
      <c r="DLT176" s="172"/>
      <c r="DLU176" s="172"/>
      <c r="DLV176" s="172"/>
      <c r="DLW176" s="172"/>
      <c r="DLX176" s="172"/>
      <c r="DLY176" s="172"/>
      <c r="DLZ176" s="172"/>
      <c r="DMA176" s="172"/>
      <c r="DMB176" s="172"/>
      <c r="DMC176" s="172"/>
      <c r="DMD176" s="172"/>
      <c r="DME176" s="172"/>
      <c r="DMF176" s="172"/>
      <c r="DMG176" s="172"/>
      <c r="DMH176" s="172"/>
      <c r="DMI176" s="172"/>
      <c r="DMJ176" s="172"/>
      <c r="DMK176" s="172"/>
      <c r="DML176" s="172"/>
      <c r="DMM176" s="172"/>
      <c r="DMN176" s="172"/>
      <c r="DMO176" s="172"/>
      <c r="DMP176" s="172"/>
      <c r="DMQ176" s="172"/>
      <c r="DMR176" s="172"/>
      <c r="DMS176" s="172"/>
      <c r="DMT176" s="172"/>
      <c r="DMU176" s="172"/>
      <c r="DMV176" s="172"/>
      <c r="DMW176" s="172"/>
      <c r="DMX176" s="172"/>
      <c r="DMY176" s="172"/>
      <c r="DMZ176" s="172"/>
      <c r="DNA176" s="172"/>
      <c r="DNB176" s="172"/>
      <c r="DNC176" s="172"/>
      <c r="DND176" s="172"/>
      <c r="DNE176" s="172"/>
      <c r="DNF176" s="172"/>
      <c r="DNG176" s="172"/>
      <c r="DNH176" s="172"/>
      <c r="DNI176" s="172"/>
      <c r="DNJ176" s="172"/>
      <c r="DNK176" s="172"/>
      <c r="DNL176" s="172"/>
      <c r="DNM176" s="172"/>
      <c r="DNN176" s="172"/>
      <c r="DNO176" s="172"/>
      <c r="DNP176" s="172"/>
      <c r="DNQ176" s="172"/>
      <c r="DNR176" s="172"/>
      <c r="DNS176" s="172"/>
      <c r="DNT176" s="172"/>
      <c r="DNU176" s="172"/>
      <c r="DNV176" s="172"/>
      <c r="DNW176" s="172"/>
      <c r="DNX176" s="172"/>
      <c r="DNY176" s="172"/>
      <c r="DNZ176" s="172"/>
      <c r="DOA176" s="172"/>
      <c r="DOB176" s="172"/>
      <c r="DOC176" s="172"/>
      <c r="DOD176" s="172"/>
      <c r="DOE176" s="172"/>
      <c r="DOF176" s="172"/>
      <c r="DOG176" s="172"/>
      <c r="DOH176" s="172"/>
      <c r="DOI176" s="172"/>
      <c r="DOJ176" s="172"/>
      <c r="DOK176" s="172"/>
      <c r="DOL176" s="172"/>
      <c r="DOM176" s="172"/>
      <c r="DON176" s="172"/>
      <c r="DOO176" s="172"/>
      <c r="DOP176" s="172"/>
      <c r="DOQ176" s="172"/>
      <c r="DOR176" s="172"/>
      <c r="DOS176" s="172"/>
      <c r="DOT176" s="172"/>
      <c r="DOU176" s="172"/>
      <c r="DOV176" s="172"/>
      <c r="DOW176" s="172"/>
      <c r="DOX176" s="172"/>
      <c r="DOY176" s="172"/>
      <c r="DOZ176" s="172"/>
      <c r="DPA176" s="172"/>
      <c r="DPB176" s="172"/>
      <c r="DPC176" s="172"/>
      <c r="DPD176" s="172"/>
      <c r="DPE176" s="172"/>
      <c r="DPF176" s="172"/>
      <c r="DPG176" s="172"/>
      <c r="DPH176" s="172"/>
      <c r="DPI176" s="172"/>
      <c r="DPJ176" s="172"/>
      <c r="DPK176" s="172"/>
      <c r="DPL176" s="172"/>
      <c r="DPM176" s="172"/>
      <c r="DPN176" s="172"/>
      <c r="DPO176" s="172"/>
      <c r="DPP176" s="172"/>
      <c r="DPQ176" s="172"/>
      <c r="DPR176" s="172"/>
      <c r="DPS176" s="172"/>
      <c r="DPT176" s="172"/>
      <c r="DPU176" s="172"/>
      <c r="DPV176" s="172"/>
      <c r="DPW176" s="172"/>
      <c r="DPX176" s="172"/>
      <c r="DPY176" s="172"/>
      <c r="DPZ176" s="172"/>
      <c r="DQA176" s="172"/>
      <c r="DQB176" s="172"/>
      <c r="DQC176" s="172"/>
      <c r="DQD176" s="172"/>
      <c r="DQE176" s="172"/>
      <c r="DQF176" s="172"/>
      <c r="DQG176" s="172"/>
      <c r="DQH176" s="172"/>
      <c r="DQI176" s="172"/>
      <c r="DQJ176" s="172"/>
      <c r="DQK176" s="172"/>
      <c r="DQL176" s="172"/>
      <c r="DQM176" s="172"/>
      <c r="DQN176" s="172"/>
      <c r="DQO176" s="172"/>
      <c r="DQP176" s="172"/>
      <c r="DQQ176" s="172"/>
      <c r="DQR176" s="172"/>
      <c r="DQS176" s="172"/>
      <c r="DQT176" s="172"/>
      <c r="DQU176" s="172"/>
      <c r="DQV176" s="172"/>
      <c r="DQW176" s="172"/>
      <c r="DQX176" s="172"/>
      <c r="DQY176" s="172"/>
      <c r="DQZ176" s="172"/>
      <c r="DRA176" s="172"/>
      <c r="DRB176" s="172"/>
      <c r="DRC176" s="172"/>
      <c r="DRD176" s="172"/>
      <c r="DRE176" s="172"/>
      <c r="DRF176" s="172"/>
      <c r="DRG176" s="172"/>
      <c r="DRH176" s="172"/>
      <c r="DRI176" s="172"/>
      <c r="DRJ176" s="172"/>
      <c r="DRK176" s="172"/>
      <c r="DRL176" s="172"/>
      <c r="DRM176" s="172"/>
      <c r="DRN176" s="172"/>
      <c r="DRO176" s="172"/>
      <c r="DRP176" s="172"/>
      <c r="DRQ176" s="172"/>
      <c r="DRR176" s="172"/>
      <c r="DRS176" s="172"/>
      <c r="DRT176" s="172"/>
      <c r="DRU176" s="172"/>
      <c r="DRV176" s="172"/>
      <c r="DRW176" s="172"/>
      <c r="DRX176" s="172"/>
      <c r="DRY176" s="172"/>
      <c r="DRZ176" s="172"/>
      <c r="DSA176" s="172"/>
      <c r="DSB176" s="172"/>
      <c r="DSC176" s="172"/>
      <c r="DSD176" s="172"/>
      <c r="DSE176" s="172"/>
      <c r="DSF176" s="172"/>
      <c r="DSG176" s="172"/>
      <c r="DSH176" s="172"/>
      <c r="DSI176" s="172"/>
      <c r="DSJ176" s="172"/>
      <c r="DSK176" s="172"/>
      <c r="DSL176" s="172"/>
      <c r="DSM176" s="172"/>
      <c r="DSN176" s="172"/>
      <c r="DSO176" s="172"/>
      <c r="DSP176" s="172"/>
      <c r="DSQ176" s="172"/>
      <c r="DSR176" s="172"/>
      <c r="DSS176" s="172"/>
      <c r="DST176" s="172"/>
      <c r="DSU176" s="172"/>
      <c r="DSV176" s="172"/>
      <c r="DSW176" s="172"/>
      <c r="DSX176" s="172"/>
      <c r="DSY176" s="172"/>
      <c r="DSZ176" s="172"/>
      <c r="DTA176" s="172"/>
      <c r="DTB176" s="172"/>
      <c r="DTC176" s="172"/>
      <c r="DTD176" s="172"/>
      <c r="DTE176" s="172"/>
      <c r="DTF176" s="172"/>
      <c r="DTG176" s="172"/>
      <c r="DTH176" s="172"/>
      <c r="DTI176" s="172"/>
      <c r="DTJ176" s="172"/>
      <c r="DTK176" s="172"/>
      <c r="DTL176" s="172"/>
      <c r="DTM176" s="172"/>
      <c r="DTN176" s="172"/>
      <c r="DTO176" s="172"/>
      <c r="DTP176" s="172"/>
      <c r="DTQ176" s="172"/>
      <c r="DTR176" s="172"/>
      <c r="DTS176" s="172"/>
      <c r="DTT176" s="172"/>
      <c r="DTU176" s="172"/>
      <c r="DTV176" s="172"/>
      <c r="DTW176" s="172"/>
      <c r="DTX176" s="172"/>
      <c r="DTY176" s="172"/>
      <c r="DTZ176" s="172"/>
      <c r="DUA176" s="172"/>
      <c r="DUB176" s="172"/>
      <c r="DUC176" s="172"/>
      <c r="DUD176" s="172"/>
      <c r="DUE176" s="172"/>
      <c r="DUF176" s="172"/>
      <c r="DUG176" s="172"/>
      <c r="DUH176" s="172"/>
      <c r="DUI176" s="172"/>
      <c r="DUJ176" s="172"/>
      <c r="DUK176" s="172"/>
      <c r="DUL176" s="172"/>
      <c r="DUM176" s="172"/>
      <c r="DUN176" s="172"/>
      <c r="DUO176" s="172"/>
      <c r="DUP176" s="172"/>
      <c r="DUQ176" s="172"/>
      <c r="DUR176" s="172"/>
      <c r="DUS176" s="172"/>
      <c r="DUT176" s="172"/>
      <c r="DUU176" s="172"/>
      <c r="DUV176" s="172"/>
      <c r="DUW176" s="172"/>
      <c r="DUX176" s="172"/>
      <c r="DUY176" s="172"/>
      <c r="DUZ176" s="172"/>
      <c r="DVA176" s="172"/>
      <c r="DVB176" s="172"/>
      <c r="DVC176" s="172"/>
      <c r="DVD176" s="172"/>
      <c r="DVE176" s="172"/>
      <c r="DVF176" s="172"/>
      <c r="DVG176" s="172"/>
      <c r="DVH176" s="172"/>
      <c r="DVI176" s="172"/>
      <c r="DVJ176" s="172"/>
      <c r="DVK176" s="172"/>
      <c r="DVL176" s="172"/>
      <c r="DVM176" s="172"/>
      <c r="DVN176" s="172"/>
      <c r="DVO176" s="172"/>
      <c r="DVP176" s="172"/>
      <c r="DVQ176" s="172"/>
      <c r="DVR176" s="172"/>
      <c r="DVS176" s="172"/>
      <c r="DVT176" s="172"/>
      <c r="DVU176" s="172"/>
      <c r="DVV176" s="172"/>
      <c r="DVW176" s="172"/>
      <c r="DVX176" s="172"/>
      <c r="DVY176" s="172"/>
      <c r="DVZ176" s="172"/>
      <c r="DWA176" s="172"/>
      <c r="DWB176" s="172"/>
      <c r="DWC176" s="172"/>
      <c r="DWD176" s="172"/>
      <c r="DWE176" s="172"/>
      <c r="DWF176" s="172"/>
      <c r="DWG176" s="172"/>
      <c r="DWH176" s="172"/>
      <c r="DWI176" s="172"/>
      <c r="DWJ176" s="172"/>
      <c r="DWK176" s="172"/>
      <c r="DWL176" s="172"/>
      <c r="DWM176" s="172"/>
      <c r="DWN176" s="172"/>
      <c r="DWO176" s="172"/>
      <c r="DWP176" s="172"/>
      <c r="DWQ176" s="172"/>
      <c r="DWR176" s="172"/>
      <c r="DWS176" s="172"/>
      <c r="DWT176" s="172"/>
      <c r="DWU176" s="172"/>
      <c r="DWV176" s="172"/>
      <c r="DWW176" s="172"/>
      <c r="DWX176" s="172"/>
      <c r="DWY176" s="172"/>
      <c r="DWZ176" s="172"/>
      <c r="DXA176" s="172"/>
      <c r="DXB176" s="172"/>
      <c r="DXC176" s="172"/>
      <c r="DXD176" s="172"/>
      <c r="DXE176" s="172"/>
      <c r="DXF176" s="172"/>
      <c r="DXG176" s="172"/>
      <c r="DXH176" s="172"/>
      <c r="DXI176" s="172"/>
      <c r="DXJ176" s="172"/>
      <c r="DXK176" s="172"/>
      <c r="DXL176" s="172"/>
      <c r="DXM176" s="172"/>
      <c r="DXN176" s="172"/>
      <c r="DXO176" s="172"/>
      <c r="DXP176" s="172"/>
      <c r="DXQ176" s="172"/>
      <c r="DXR176" s="172"/>
      <c r="DXS176" s="172"/>
      <c r="DXT176" s="172"/>
      <c r="DXU176" s="172"/>
      <c r="DXV176" s="172"/>
      <c r="DXW176" s="172"/>
      <c r="DXX176" s="172"/>
      <c r="DXY176" s="172"/>
      <c r="DXZ176" s="172"/>
      <c r="DYA176" s="172"/>
      <c r="DYB176" s="172"/>
      <c r="DYC176" s="172"/>
      <c r="DYD176" s="172"/>
      <c r="DYE176" s="172"/>
      <c r="DYF176" s="172"/>
      <c r="DYG176" s="172"/>
      <c r="DYH176" s="172"/>
      <c r="DYI176" s="172"/>
      <c r="DYJ176" s="172"/>
      <c r="DYK176" s="172"/>
      <c r="DYL176" s="172"/>
      <c r="DYM176" s="172"/>
      <c r="DYN176" s="172"/>
      <c r="DYO176" s="172"/>
      <c r="DYP176" s="172"/>
      <c r="DYQ176" s="172"/>
      <c r="DYR176" s="172"/>
      <c r="DYS176" s="172"/>
      <c r="DYT176" s="172"/>
      <c r="DYU176" s="172"/>
      <c r="DYV176" s="172"/>
      <c r="DYW176" s="172"/>
      <c r="DYX176" s="172"/>
      <c r="DYY176" s="172"/>
      <c r="DYZ176" s="172"/>
      <c r="DZA176" s="172"/>
      <c r="DZB176" s="172"/>
      <c r="DZC176" s="172"/>
      <c r="DZD176" s="172"/>
      <c r="DZE176" s="172"/>
      <c r="DZF176" s="172"/>
      <c r="DZG176" s="172"/>
      <c r="DZH176" s="172"/>
      <c r="DZI176" s="172"/>
      <c r="DZJ176" s="172"/>
      <c r="DZK176" s="172"/>
      <c r="DZL176" s="172"/>
      <c r="DZM176" s="172"/>
      <c r="DZN176" s="172"/>
      <c r="DZO176" s="172"/>
      <c r="DZP176" s="172"/>
      <c r="DZQ176" s="172"/>
      <c r="DZR176" s="172"/>
      <c r="DZS176" s="172"/>
      <c r="DZT176" s="172"/>
      <c r="DZU176" s="172"/>
      <c r="DZV176" s="172"/>
      <c r="DZW176" s="172"/>
      <c r="DZX176" s="172"/>
      <c r="DZY176" s="172"/>
      <c r="DZZ176" s="172"/>
      <c r="EAA176" s="172"/>
      <c r="EAB176" s="172"/>
      <c r="EAC176" s="172"/>
      <c r="EAD176" s="172"/>
      <c r="EAE176" s="172"/>
      <c r="EAF176" s="172"/>
      <c r="EAG176" s="172"/>
      <c r="EAH176" s="172"/>
      <c r="EAI176" s="172"/>
      <c r="EAJ176" s="172"/>
      <c r="EAK176" s="172"/>
      <c r="EAL176" s="172"/>
      <c r="EAM176" s="172"/>
      <c r="EAN176" s="172"/>
      <c r="EAO176" s="172"/>
      <c r="EAP176" s="172"/>
      <c r="EAQ176" s="172"/>
      <c r="EAR176" s="172"/>
      <c r="EAS176" s="172"/>
      <c r="EAT176" s="172"/>
      <c r="EAU176" s="172"/>
      <c r="EAV176" s="172"/>
      <c r="EAW176" s="172"/>
      <c r="EAX176" s="172"/>
      <c r="EAY176" s="172"/>
      <c r="EAZ176" s="172"/>
      <c r="EBA176" s="172"/>
      <c r="EBB176" s="172"/>
      <c r="EBC176" s="172"/>
      <c r="EBD176" s="172"/>
      <c r="EBE176" s="172"/>
      <c r="EBF176" s="172"/>
      <c r="EBG176" s="172"/>
      <c r="EBH176" s="172"/>
      <c r="EBI176" s="172"/>
      <c r="EBJ176" s="172"/>
      <c r="EBK176" s="172"/>
      <c r="EBL176" s="172"/>
      <c r="EBM176" s="172"/>
      <c r="EBN176" s="172"/>
      <c r="EBO176" s="172"/>
      <c r="EBP176" s="172"/>
      <c r="EBQ176" s="172"/>
      <c r="EBR176" s="172"/>
      <c r="EBS176" s="172"/>
      <c r="EBT176" s="172"/>
      <c r="EBU176" s="172"/>
      <c r="EBV176" s="172"/>
      <c r="EBW176" s="172"/>
      <c r="EBX176" s="172"/>
      <c r="EBY176" s="172"/>
      <c r="EBZ176" s="172"/>
      <c r="ECA176" s="172"/>
      <c r="ECB176" s="172"/>
      <c r="ECC176" s="172"/>
      <c r="ECD176" s="172"/>
      <c r="ECE176" s="172"/>
      <c r="ECF176" s="172"/>
      <c r="ECG176" s="172"/>
      <c r="ECH176" s="172"/>
      <c r="ECI176" s="172"/>
      <c r="ECJ176" s="172"/>
      <c r="ECK176" s="172"/>
      <c r="ECL176" s="172"/>
      <c r="ECM176" s="172"/>
      <c r="ECN176" s="172"/>
      <c r="ECO176" s="172"/>
      <c r="ECP176" s="172"/>
      <c r="ECQ176" s="172"/>
      <c r="ECR176" s="172"/>
      <c r="ECS176" s="172"/>
      <c r="ECT176" s="172"/>
      <c r="ECU176" s="172"/>
      <c r="ECV176" s="172"/>
      <c r="ECW176" s="172"/>
      <c r="ECX176" s="172"/>
      <c r="ECY176" s="172"/>
      <c r="ECZ176" s="172"/>
      <c r="EDA176" s="172"/>
      <c r="EDB176" s="172"/>
      <c r="EDC176" s="172"/>
      <c r="EDD176" s="172"/>
      <c r="EDE176" s="172"/>
      <c r="EDF176" s="172"/>
      <c r="EDG176" s="172"/>
      <c r="EDH176" s="172"/>
      <c r="EDI176" s="172"/>
      <c r="EDJ176" s="172"/>
      <c r="EDK176" s="172"/>
      <c r="EDL176" s="172"/>
      <c r="EDM176" s="172"/>
      <c r="EDN176" s="172"/>
      <c r="EDO176" s="172"/>
      <c r="EDP176" s="172"/>
      <c r="EDQ176" s="172"/>
      <c r="EDR176" s="172"/>
      <c r="EDS176" s="172"/>
      <c r="EDT176" s="172"/>
      <c r="EDU176" s="172"/>
      <c r="EDV176" s="172"/>
      <c r="EDW176" s="172"/>
      <c r="EDX176" s="172"/>
      <c r="EDY176" s="172"/>
      <c r="EDZ176" s="172"/>
      <c r="EEA176" s="172"/>
      <c r="EEB176" s="172"/>
      <c r="EEC176" s="172"/>
      <c r="EED176" s="172"/>
      <c r="EEE176" s="172"/>
      <c r="EEF176" s="172"/>
      <c r="EEG176" s="172"/>
      <c r="EEH176" s="172"/>
      <c r="EEI176" s="172"/>
      <c r="EEJ176" s="172"/>
      <c r="EEK176" s="172"/>
      <c r="EEL176" s="172"/>
      <c r="EEM176" s="172"/>
      <c r="EEN176" s="172"/>
      <c r="EEO176" s="172"/>
      <c r="EEP176" s="172"/>
      <c r="EEQ176" s="172"/>
      <c r="EER176" s="172"/>
      <c r="EES176" s="172"/>
      <c r="EET176" s="172"/>
      <c r="EEU176" s="172"/>
      <c r="EEV176" s="172"/>
      <c r="EEW176" s="172"/>
      <c r="EEX176" s="172"/>
      <c r="EEY176" s="172"/>
      <c r="EEZ176" s="172"/>
      <c r="EFA176" s="172"/>
      <c r="EFB176" s="172"/>
      <c r="EFC176" s="172"/>
      <c r="EFD176" s="172"/>
      <c r="EFE176" s="172"/>
      <c r="EFF176" s="172"/>
      <c r="EFG176" s="172"/>
      <c r="EFH176" s="172"/>
      <c r="EFI176" s="172"/>
      <c r="EFJ176" s="172"/>
      <c r="EFK176" s="172"/>
      <c r="EFL176" s="172"/>
      <c r="EFM176" s="172"/>
      <c r="EFN176" s="172"/>
      <c r="EFO176" s="172"/>
      <c r="EFP176" s="172"/>
      <c r="EFQ176" s="172"/>
      <c r="EFR176" s="172"/>
      <c r="EFS176" s="172"/>
      <c r="EFT176" s="172"/>
      <c r="EFU176" s="172"/>
      <c r="EFV176" s="172"/>
      <c r="EFW176" s="172"/>
      <c r="EFX176" s="172"/>
      <c r="EFY176" s="172"/>
      <c r="EFZ176" s="172"/>
      <c r="EGA176" s="172"/>
      <c r="EGB176" s="172"/>
      <c r="EGC176" s="172"/>
      <c r="EGD176" s="172"/>
      <c r="EGE176" s="172"/>
      <c r="EGF176" s="172"/>
      <c r="EGG176" s="172"/>
      <c r="EGH176" s="172"/>
      <c r="EGI176" s="172"/>
      <c r="EGJ176" s="172"/>
      <c r="EGK176" s="172"/>
      <c r="EGL176" s="172"/>
      <c r="EGM176" s="172"/>
      <c r="EGN176" s="172"/>
      <c r="EGO176" s="172"/>
      <c r="EGP176" s="172"/>
      <c r="EGQ176" s="172"/>
      <c r="EGR176" s="172"/>
      <c r="EGS176" s="172"/>
      <c r="EGT176" s="172"/>
      <c r="EGU176" s="172"/>
      <c r="EGV176" s="172"/>
      <c r="EGW176" s="172"/>
      <c r="EGX176" s="172"/>
      <c r="EGY176" s="172"/>
      <c r="EGZ176" s="172"/>
      <c r="EHA176" s="172"/>
      <c r="EHB176" s="172"/>
      <c r="EHC176" s="172"/>
      <c r="EHD176" s="172"/>
      <c r="EHE176" s="172"/>
      <c r="EHF176" s="172"/>
      <c r="EHG176" s="172"/>
      <c r="EHH176" s="172"/>
      <c r="EHI176" s="172"/>
      <c r="EHJ176" s="172"/>
      <c r="EHK176" s="172"/>
      <c r="EHL176" s="172"/>
      <c r="EHM176" s="172"/>
      <c r="EHN176" s="172"/>
      <c r="EHO176" s="172"/>
      <c r="EHP176" s="172"/>
      <c r="EHQ176" s="172"/>
      <c r="EHR176" s="172"/>
      <c r="EHS176" s="172"/>
      <c r="EHT176" s="172"/>
      <c r="EHU176" s="172"/>
      <c r="EHV176" s="172"/>
      <c r="EHW176" s="172"/>
      <c r="EHX176" s="172"/>
      <c r="EHY176" s="172"/>
      <c r="EHZ176" s="172"/>
      <c r="EIA176" s="172"/>
      <c r="EIB176" s="172"/>
      <c r="EIC176" s="172"/>
      <c r="EID176" s="172"/>
      <c r="EIE176" s="172"/>
      <c r="EIF176" s="172"/>
      <c r="EIG176" s="172"/>
      <c r="EIH176" s="172"/>
      <c r="EII176" s="172"/>
      <c r="EIJ176" s="172"/>
      <c r="EIK176" s="172"/>
      <c r="EIL176" s="172"/>
      <c r="EIM176" s="172"/>
      <c r="EIN176" s="172"/>
      <c r="EIO176" s="172"/>
      <c r="EIP176" s="172"/>
      <c r="EIQ176" s="172"/>
      <c r="EIR176" s="172"/>
      <c r="EIS176" s="172"/>
      <c r="EIT176" s="172"/>
      <c r="EIU176" s="172"/>
      <c r="EIV176" s="172"/>
      <c r="EIW176" s="172"/>
      <c r="EIX176" s="172"/>
      <c r="EIY176" s="172"/>
      <c r="EIZ176" s="172"/>
      <c r="EJA176" s="172"/>
      <c r="EJB176" s="172"/>
      <c r="EJC176" s="172"/>
      <c r="EJD176" s="172"/>
      <c r="EJE176" s="172"/>
      <c r="EJF176" s="172"/>
      <c r="EJG176" s="172"/>
      <c r="EJH176" s="172"/>
      <c r="EJI176" s="172"/>
      <c r="EJJ176" s="172"/>
      <c r="EJK176" s="172"/>
      <c r="EJL176" s="172"/>
      <c r="EJM176" s="172"/>
      <c r="EJN176" s="172"/>
      <c r="EJO176" s="172"/>
      <c r="EJP176" s="172"/>
      <c r="EJQ176" s="172"/>
      <c r="EJR176" s="172"/>
      <c r="EJS176" s="172"/>
      <c r="EJT176" s="172"/>
      <c r="EJU176" s="172"/>
      <c r="EJV176" s="172"/>
      <c r="EJW176" s="172"/>
      <c r="EJX176" s="172"/>
      <c r="EJY176" s="172"/>
      <c r="EJZ176" s="172"/>
      <c r="EKA176" s="172"/>
      <c r="EKB176" s="172"/>
      <c r="EKC176" s="172"/>
      <c r="EKD176" s="172"/>
      <c r="EKE176" s="172"/>
      <c r="EKF176" s="172"/>
      <c r="EKG176" s="172"/>
      <c r="EKH176" s="172"/>
      <c r="EKI176" s="172"/>
      <c r="EKJ176" s="172"/>
      <c r="EKK176" s="172"/>
      <c r="EKL176" s="172"/>
      <c r="EKM176" s="172"/>
      <c r="EKN176" s="172"/>
      <c r="EKO176" s="172"/>
      <c r="EKP176" s="172"/>
      <c r="EKQ176" s="172"/>
      <c r="EKR176" s="172"/>
      <c r="EKS176" s="172"/>
      <c r="EKT176" s="172"/>
      <c r="EKU176" s="172"/>
      <c r="EKV176" s="172"/>
      <c r="EKW176" s="172"/>
      <c r="EKX176" s="172"/>
      <c r="EKY176" s="172"/>
      <c r="EKZ176" s="172"/>
      <c r="ELA176" s="172"/>
      <c r="ELB176" s="172"/>
      <c r="ELC176" s="172"/>
      <c r="ELD176" s="172"/>
      <c r="ELE176" s="172"/>
      <c r="ELF176" s="172"/>
      <c r="ELG176" s="172"/>
      <c r="ELH176" s="172"/>
      <c r="ELI176" s="172"/>
      <c r="ELJ176" s="172"/>
      <c r="ELK176" s="172"/>
      <c r="ELL176" s="172"/>
      <c r="ELM176" s="172"/>
      <c r="ELN176" s="172"/>
      <c r="ELO176" s="172"/>
      <c r="ELP176" s="172"/>
      <c r="ELQ176" s="172"/>
      <c r="ELR176" s="172"/>
      <c r="ELS176" s="172"/>
      <c r="ELT176" s="172"/>
      <c r="ELU176" s="172"/>
      <c r="ELV176" s="172"/>
      <c r="ELW176" s="172"/>
      <c r="ELX176" s="172"/>
      <c r="ELY176" s="172"/>
      <c r="ELZ176" s="172"/>
      <c r="EMA176" s="172"/>
      <c r="EMB176" s="172"/>
      <c r="EMC176" s="172"/>
      <c r="EMD176" s="172"/>
      <c r="EME176" s="172"/>
      <c r="EMF176" s="172"/>
      <c r="EMG176" s="172"/>
      <c r="EMH176" s="172"/>
      <c r="EMI176" s="172"/>
      <c r="EMJ176" s="172"/>
      <c r="EMK176" s="172"/>
      <c r="EML176" s="172"/>
      <c r="EMM176" s="172"/>
      <c r="EMN176" s="172"/>
      <c r="EMO176" s="172"/>
      <c r="EMP176" s="172"/>
      <c r="EMQ176" s="172"/>
      <c r="EMR176" s="172"/>
      <c r="EMS176" s="172"/>
      <c r="EMT176" s="172"/>
      <c r="EMU176" s="172"/>
      <c r="EMV176" s="172"/>
      <c r="EMW176" s="172"/>
      <c r="EMX176" s="172"/>
      <c r="EMY176" s="172"/>
      <c r="EMZ176" s="172"/>
      <c r="ENA176" s="172"/>
      <c r="ENB176" s="172"/>
      <c r="ENC176" s="172"/>
      <c r="END176" s="172"/>
      <c r="ENE176" s="172"/>
      <c r="ENF176" s="172"/>
      <c r="ENG176" s="172"/>
      <c r="ENH176" s="172"/>
      <c r="ENI176" s="172"/>
      <c r="ENJ176" s="172"/>
      <c r="ENK176" s="172"/>
      <c r="ENL176" s="172"/>
      <c r="ENM176" s="172"/>
      <c r="ENN176" s="172"/>
      <c r="ENO176" s="172"/>
      <c r="ENP176" s="172"/>
      <c r="ENQ176" s="172"/>
      <c r="ENR176" s="172"/>
      <c r="ENS176" s="172"/>
      <c r="ENT176" s="172"/>
      <c r="ENU176" s="172"/>
      <c r="ENV176" s="172"/>
      <c r="ENW176" s="172"/>
      <c r="ENX176" s="172"/>
      <c r="ENY176" s="172"/>
      <c r="ENZ176" s="172"/>
      <c r="EOA176" s="172"/>
      <c r="EOB176" s="172"/>
      <c r="EOC176" s="172"/>
      <c r="EOD176" s="172"/>
      <c r="EOE176" s="172"/>
      <c r="EOF176" s="172"/>
      <c r="EOG176" s="172"/>
      <c r="EOH176" s="172"/>
      <c r="EOI176" s="172"/>
      <c r="EOJ176" s="172"/>
      <c r="EOK176" s="172"/>
      <c r="EOL176" s="172"/>
      <c r="EOM176" s="172"/>
      <c r="EON176" s="172"/>
      <c r="EOO176" s="172"/>
      <c r="EOP176" s="172"/>
      <c r="EOQ176" s="172"/>
      <c r="EOR176" s="172"/>
      <c r="EOS176" s="172"/>
      <c r="EOT176" s="172"/>
      <c r="EOU176" s="172"/>
      <c r="EOV176" s="172"/>
      <c r="EOW176" s="172"/>
      <c r="EOX176" s="172"/>
      <c r="EOY176" s="172"/>
      <c r="EOZ176" s="172"/>
      <c r="EPA176" s="172"/>
      <c r="EPB176" s="172"/>
      <c r="EPC176" s="172"/>
      <c r="EPD176" s="172"/>
      <c r="EPE176" s="172"/>
      <c r="EPF176" s="172"/>
      <c r="EPG176" s="172"/>
      <c r="EPH176" s="172"/>
      <c r="EPI176" s="172"/>
      <c r="EPJ176" s="172"/>
      <c r="EPK176" s="172"/>
      <c r="EPL176" s="172"/>
      <c r="EPM176" s="172"/>
      <c r="EPN176" s="172"/>
      <c r="EPO176" s="172"/>
      <c r="EPP176" s="172"/>
      <c r="EPQ176" s="172"/>
      <c r="EPR176" s="172"/>
      <c r="EPS176" s="172"/>
      <c r="EPT176" s="172"/>
      <c r="EPU176" s="172"/>
      <c r="EPV176" s="172"/>
      <c r="EPW176" s="172"/>
      <c r="EPX176" s="172"/>
      <c r="EPY176" s="172"/>
      <c r="EPZ176" s="172"/>
      <c r="EQA176" s="172"/>
      <c r="EQB176" s="172"/>
      <c r="EQC176" s="172"/>
      <c r="EQD176" s="172"/>
      <c r="EQE176" s="172"/>
      <c r="EQF176" s="172"/>
      <c r="EQG176" s="172"/>
      <c r="EQH176" s="172"/>
      <c r="EQI176" s="172"/>
      <c r="EQJ176" s="172"/>
      <c r="EQK176" s="172"/>
      <c r="EQL176" s="172"/>
      <c r="EQM176" s="172"/>
      <c r="EQN176" s="172"/>
      <c r="EQO176" s="172"/>
      <c r="EQP176" s="172"/>
      <c r="EQQ176" s="172"/>
      <c r="EQR176" s="172"/>
      <c r="EQS176" s="172"/>
      <c r="EQT176" s="172"/>
      <c r="EQU176" s="172"/>
      <c r="EQV176" s="172"/>
      <c r="EQW176" s="172"/>
      <c r="EQX176" s="172"/>
      <c r="EQY176" s="172"/>
      <c r="EQZ176" s="172"/>
      <c r="ERA176" s="172"/>
      <c r="ERB176" s="172"/>
      <c r="ERC176" s="172"/>
      <c r="ERD176" s="172"/>
      <c r="ERE176" s="172"/>
      <c r="ERF176" s="172"/>
      <c r="ERG176" s="172"/>
      <c r="ERH176" s="172"/>
      <c r="ERI176" s="172"/>
      <c r="ERJ176" s="172"/>
      <c r="ERK176" s="172"/>
      <c r="ERL176" s="172"/>
      <c r="ERM176" s="172"/>
      <c r="ERN176" s="172"/>
      <c r="ERO176" s="172"/>
      <c r="ERP176" s="172"/>
      <c r="ERQ176" s="172"/>
      <c r="ERR176" s="172"/>
      <c r="ERS176" s="172"/>
      <c r="ERT176" s="172"/>
      <c r="ERU176" s="172"/>
      <c r="ERV176" s="172"/>
      <c r="ERW176" s="172"/>
      <c r="ERX176" s="172"/>
      <c r="ERY176" s="172"/>
      <c r="ERZ176" s="172"/>
      <c r="ESA176" s="172"/>
      <c r="ESB176" s="172"/>
      <c r="ESC176" s="172"/>
      <c r="ESD176" s="172"/>
      <c r="ESE176" s="172"/>
      <c r="ESF176" s="172"/>
      <c r="ESG176" s="172"/>
      <c r="ESH176" s="172"/>
      <c r="ESI176" s="172"/>
      <c r="ESJ176" s="172"/>
      <c r="ESK176" s="172"/>
      <c r="ESL176" s="172"/>
      <c r="ESM176" s="172"/>
      <c r="ESN176" s="172"/>
      <c r="ESO176" s="172"/>
      <c r="ESP176" s="172"/>
      <c r="ESQ176" s="172"/>
      <c r="ESR176" s="172"/>
      <c r="ESS176" s="172"/>
      <c r="EST176" s="172"/>
      <c r="ESU176" s="172"/>
      <c r="ESV176" s="172"/>
      <c r="ESW176" s="172"/>
      <c r="ESX176" s="172"/>
      <c r="ESY176" s="172"/>
      <c r="ESZ176" s="172"/>
      <c r="ETA176" s="172"/>
      <c r="ETB176" s="172"/>
      <c r="ETC176" s="172"/>
      <c r="ETD176" s="172"/>
      <c r="ETE176" s="172"/>
      <c r="ETF176" s="172"/>
      <c r="ETG176" s="172"/>
      <c r="ETH176" s="172"/>
      <c r="ETI176" s="172"/>
      <c r="ETJ176" s="172"/>
      <c r="ETK176" s="172"/>
      <c r="ETL176" s="172"/>
      <c r="ETM176" s="172"/>
      <c r="ETN176" s="172"/>
      <c r="ETO176" s="172"/>
      <c r="ETP176" s="172"/>
      <c r="ETQ176" s="172"/>
      <c r="ETR176" s="172"/>
      <c r="ETS176" s="172"/>
      <c r="ETT176" s="172"/>
      <c r="ETU176" s="172"/>
      <c r="ETV176" s="172"/>
      <c r="ETW176" s="172"/>
      <c r="ETX176" s="172"/>
      <c r="ETY176" s="172"/>
      <c r="ETZ176" s="172"/>
      <c r="EUA176" s="172"/>
      <c r="EUB176" s="172"/>
      <c r="EUC176" s="172"/>
      <c r="EUD176" s="172"/>
      <c r="EUE176" s="172"/>
      <c r="EUF176" s="172"/>
      <c r="EUG176" s="172"/>
      <c r="EUH176" s="172"/>
      <c r="EUI176" s="172"/>
      <c r="EUJ176" s="172"/>
      <c r="EUK176" s="172"/>
      <c r="EUL176" s="172"/>
      <c r="EUM176" s="172"/>
      <c r="EUN176" s="172"/>
      <c r="EUO176" s="172"/>
      <c r="EUP176" s="172"/>
      <c r="EUQ176" s="172"/>
      <c r="EUR176" s="172"/>
      <c r="EUS176" s="172"/>
      <c r="EUT176" s="172"/>
      <c r="EUU176" s="172"/>
      <c r="EUV176" s="172"/>
      <c r="EUW176" s="172"/>
      <c r="EUX176" s="172"/>
      <c r="EUY176" s="172"/>
      <c r="EUZ176" s="172"/>
      <c r="EVA176" s="172"/>
      <c r="EVB176" s="172"/>
      <c r="EVC176" s="172"/>
      <c r="EVD176" s="172"/>
      <c r="EVE176" s="172"/>
      <c r="EVF176" s="172"/>
      <c r="EVG176" s="172"/>
      <c r="EVH176" s="172"/>
      <c r="EVI176" s="172"/>
      <c r="EVJ176" s="172"/>
      <c r="EVK176" s="172"/>
      <c r="EVL176" s="172"/>
      <c r="EVM176" s="172"/>
      <c r="EVN176" s="172"/>
      <c r="EVO176" s="172"/>
      <c r="EVP176" s="172"/>
      <c r="EVQ176" s="172"/>
      <c r="EVR176" s="172"/>
      <c r="EVS176" s="172"/>
      <c r="EVT176" s="172"/>
      <c r="EVU176" s="172"/>
      <c r="EVV176" s="172"/>
      <c r="EVW176" s="172"/>
      <c r="EVX176" s="172"/>
      <c r="EVY176" s="172"/>
      <c r="EVZ176" s="172"/>
      <c r="EWA176" s="172"/>
      <c r="EWB176" s="172"/>
      <c r="EWC176" s="172"/>
      <c r="EWD176" s="172"/>
      <c r="EWE176" s="172"/>
      <c r="EWF176" s="172"/>
      <c r="EWG176" s="172"/>
      <c r="EWH176" s="172"/>
      <c r="EWI176" s="172"/>
      <c r="EWJ176" s="172"/>
      <c r="EWK176" s="172"/>
      <c r="EWL176" s="172"/>
      <c r="EWM176" s="172"/>
      <c r="EWN176" s="172"/>
      <c r="EWO176" s="172"/>
      <c r="EWP176" s="172"/>
      <c r="EWQ176" s="172"/>
      <c r="EWR176" s="172"/>
      <c r="EWS176" s="172"/>
      <c r="EWT176" s="172"/>
      <c r="EWU176" s="172"/>
      <c r="EWV176" s="172"/>
      <c r="EWW176" s="172"/>
      <c r="EWX176" s="172"/>
      <c r="EWY176" s="172"/>
      <c r="EWZ176" s="172"/>
      <c r="EXA176" s="172"/>
      <c r="EXB176" s="172"/>
      <c r="EXC176" s="172"/>
      <c r="EXD176" s="172"/>
      <c r="EXE176" s="172"/>
      <c r="EXF176" s="172"/>
      <c r="EXG176" s="172"/>
      <c r="EXH176" s="172"/>
      <c r="EXI176" s="172"/>
      <c r="EXJ176" s="172"/>
      <c r="EXK176" s="172"/>
      <c r="EXL176" s="172"/>
      <c r="EXM176" s="172"/>
      <c r="EXN176" s="172"/>
      <c r="EXO176" s="172"/>
      <c r="EXP176" s="172"/>
      <c r="EXQ176" s="172"/>
      <c r="EXR176" s="172"/>
      <c r="EXS176" s="172"/>
      <c r="EXT176" s="172"/>
      <c r="EXU176" s="172"/>
      <c r="EXV176" s="172"/>
      <c r="EXW176" s="172"/>
      <c r="EXX176" s="172"/>
      <c r="EXY176" s="172"/>
      <c r="EXZ176" s="172"/>
      <c r="EYA176" s="172"/>
      <c r="EYB176" s="172"/>
      <c r="EYC176" s="172"/>
      <c r="EYD176" s="172"/>
      <c r="EYE176" s="172"/>
      <c r="EYF176" s="172"/>
      <c r="EYG176" s="172"/>
      <c r="EYH176" s="172"/>
      <c r="EYI176" s="172"/>
      <c r="EYJ176" s="172"/>
      <c r="EYK176" s="172"/>
      <c r="EYL176" s="172"/>
      <c r="EYM176" s="172"/>
      <c r="EYN176" s="172"/>
      <c r="EYO176" s="172"/>
      <c r="EYP176" s="172"/>
      <c r="EYQ176" s="172"/>
      <c r="EYR176" s="172"/>
      <c r="EYS176" s="172"/>
      <c r="EYT176" s="172"/>
      <c r="EYU176" s="172"/>
      <c r="EYV176" s="172"/>
      <c r="EYW176" s="172"/>
      <c r="EYX176" s="172"/>
      <c r="EYY176" s="172"/>
      <c r="EYZ176" s="172"/>
      <c r="EZA176" s="172"/>
      <c r="EZB176" s="172"/>
      <c r="EZC176" s="172"/>
      <c r="EZD176" s="172"/>
      <c r="EZE176" s="172"/>
      <c r="EZF176" s="172"/>
      <c r="EZG176" s="172"/>
      <c r="EZH176" s="172"/>
      <c r="EZI176" s="172"/>
      <c r="EZJ176" s="172"/>
      <c r="EZK176" s="172"/>
      <c r="EZL176" s="172"/>
      <c r="EZM176" s="172"/>
      <c r="EZN176" s="172"/>
      <c r="EZO176" s="172"/>
      <c r="EZP176" s="172"/>
      <c r="EZQ176" s="172"/>
      <c r="EZR176" s="172"/>
      <c r="EZS176" s="172"/>
      <c r="EZT176" s="172"/>
      <c r="EZU176" s="172"/>
      <c r="EZV176" s="172"/>
      <c r="EZW176" s="172"/>
      <c r="EZX176" s="172"/>
      <c r="EZY176" s="172"/>
      <c r="EZZ176" s="172"/>
      <c r="FAA176" s="172"/>
      <c r="FAB176" s="172"/>
      <c r="FAC176" s="172"/>
      <c r="FAD176" s="172"/>
      <c r="FAE176" s="172"/>
      <c r="FAF176" s="172"/>
      <c r="FAG176" s="172"/>
      <c r="FAH176" s="172"/>
      <c r="FAI176" s="172"/>
      <c r="FAJ176" s="172"/>
      <c r="FAK176" s="172"/>
      <c r="FAL176" s="172"/>
      <c r="FAM176" s="172"/>
      <c r="FAN176" s="172"/>
      <c r="FAO176" s="172"/>
      <c r="FAP176" s="172"/>
      <c r="FAQ176" s="172"/>
      <c r="FAR176" s="172"/>
      <c r="FAS176" s="172"/>
      <c r="FAT176" s="172"/>
      <c r="FAU176" s="172"/>
      <c r="FAV176" s="172"/>
      <c r="FAW176" s="172"/>
      <c r="FAX176" s="172"/>
      <c r="FAY176" s="172"/>
      <c r="FAZ176" s="172"/>
      <c r="FBA176" s="172"/>
      <c r="FBB176" s="172"/>
      <c r="FBC176" s="172"/>
      <c r="FBD176" s="172"/>
      <c r="FBE176" s="172"/>
      <c r="FBF176" s="172"/>
      <c r="FBG176" s="172"/>
      <c r="FBH176" s="172"/>
      <c r="FBI176" s="172"/>
      <c r="FBJ176" s="172"/>
      <c r="FBK176" s="172"/>
      <c r="FBL176" s="172"/>
      <c r="FBM176" s="172"/>
      <c r="FBN176" s="172"/>
      <c r="FBO176" s="172"/>
      <c r="FBP176" s="172"/>
      <c r="FBQ176" s="172"/>
      <c r="FBR176" s="172"/>
      <c r="FBS176" s="172"/>
      <c r="FBT176" s="172"/>
      <c r="FBU176" s="172"/>
      <c r="FBV176" s="172"/>
      <c r="FBW176" s="172"/>
      <c r="FBX176" s="172"/>
      <c r="FBY176" s="172"/>
      <c r="FBZ176" s="172"/>
      <c r="FCA176" s="172"/>
      <c r="FCB176" s="172"/>
      <c r="FCC176" s="172"/>
      <c r="FCD176" s="172"/>
      <c r="FCE176" s="172"/>
      <c r="FCF176" s="172"/>
      <c r="FCG176" s="172"/>
      <c r="FCH176" s="172"/>
      <c r="FCI176" s="172"/>
      <c r="FCJ176" s="172"/>
      <c r="FCK176" s="172"/>
      <c r="FCL176" s="172"/>
      <c r="FCM176" s="172"/>
      <c r="FCN176" s="172"/>
      <c r="FCO176" s="172"/>
      <c r="FCP176" s="172"/>
      <c r="FCQ176" s="172"/>
      <c r="FCR176" s="172"/>
      <c r="FCS176" s="172"/>
      <c r="FCT176" s="172"/>
      <c r="FCU176" s="172"/>
      <c r="FCV176" s="172"/>
      <c r="FCW176" s="172"/>
      <c r="FCX176" s="172"/>
      <c r="FCY176" s="172"/>
      <c r="FCZ176" s="172"/>
      <c r="FDA176" s="172"/>
      <c r="FDB176" s="172"/>
      <c r="FDC176" s="172"/>
      <c r="FDD176" s="172"/>
      <c r="FDE176" s="172"/>
      <c r="FDF176" s="172"/>
      <c r="FDG176" s="172"/>
      <c r="FDH176" s="172"/>
      <c r="FDI176" s="172"/>
      <c r="FDJ176" s="172"/>
      <c r="FDK176" s="172"/>
      <c r="FDL176" s="172"/>
      <c r="FDM176" s="172"/>
      <c r="FDN176" s="172"/>
      <c r="FDO176" s="172"/>
      <c r="FDP176" s="172"/>
      <c r="FDQ176" s="172"/>
      <c r="FDR176" s="172"/>
      <c r="FDS176" s="172"/>
      <c r="FDT176" s="172"/>
      <c r="FDU176" s="172"/>
      <c r="FDV176" s="172"/>
      <c r="FDW176" s="172"/>
      <c r="FDX176" s="172"/>
      <c r="FDY176" s="172"/>
      <c r="FDZ176" s="172"/>
      <c r="FEA176" s="172"/>
      <c r="FEB176" s="172"/>
      <c r="FEC176" s="172"/>
      <c r="FED176" s="172"/>
      <c r="FEE176" s="172"/>
      <c r="FEF176" s="172"/>
      <c r="FEG176" s="172"/>
      <c r="FEH176" s="172"/>
      <c r="FEI176" s="172"/>
      <c r="FEJ176" s="172"/>
      <c r="FEK176" s="172"/>
      <c r="FEL176" s="172"/>
      <c r="FEM176" s="172"/>
      <c r="FEN176" s="172"/>
      <c r="FEO176" s="172"/>
      <c r="FEP176" s="172"/>
      <c r="FEQ176" s="172"/>
      <c r="FER176" s="172"/>
      <c r="FES176" s="172"/>
      <c r="FET176" s="172"/>
      <c r="FEU176" s="172"/>
      <c r="FEV176" s="172"/>
      <c r="FEW176" s="172"/>
      <c r="FEX176" s="172"/>
      <c r="FEY176" s="172"/>
      <c r="FEZ176" s="172"/>
      <c r="FFA176" s="172"/>
      <c r="FFB176" s="172"/>
      <c r="FFC176" s="172"/>
      <c r="FFD176" s="172"/>
      <c r="FFE176" s="172"/>
      <c r="FFF176" s="172"/>
      <c r="FFG176" s="172"/>
      <c r="FFH176" s="172"/>
      <c r="FFI176" s="172"/>
      <c r="FFJ176" s="172"/>
      <c r="FFK176" s="172"/>
      <c r="FFL176" s="172"/>
      <c r="FFM176" s="172"/>
      <c r="FFN176" s="172"/>
      <c r="FFO176" s="172"/>
      <c r="FFP176" s="172"/>
      <c r="FFQ176" s="172"/>
      <c r="FFR176" s="172"/>
      <c r="FFS176" s="172"/>
      <c r="FFT176" s="172"/>
      <c r="FFU176" s="172"/>
      <c r="FFV176" s="172"/>
      <c r="FFW176" s="172"/>
      <c r="FFX176" s="172"/>
      <c r="FFY176" s="172"/>
      <c r="FFZ176" s="172"/>
      <c r="FGA176" s="172"/>
      <c r="FGB176" s="172"/>
      <c r="FGC176" s="172"/>
      <c r="FGD176" s="172"/>
      <c r="FGE176" s="172"/>
      <c r="FGF176" s="172"/>
      <c r="FGG176" s="172"/>
      <c r="FGH176" s="172"/>
      <c r="FGI176" s="172"/>
      <c r="FGJ176" s="172"/>
      <c r="FGK176" s="172"/>
      <c r="FGL176" s="172"/>
      <c r="FGM176" s="172"/>
      <c r="FGN176" s="172"/>
      <c r="FGO176" s="172"/>
      <c r="FGP176" s="172"/>
      <c r="FGQ176" s="172"/>
      <c r="FGR176" s="172"/>
      <c r="FGS176" s="172"/>
      <c r="FGT176" s="172"/>
      <c r="FGU176" s="172"/>
      <c r="FGV176" s="172"/>
      <c r="FGW176" s="172"/>
      <c r="FGX176" s="172"/>
      <c r="FGY176" s="172"/>
      <c r="FGZ176" s="172"/>
      <c r="FHA176" s="172"/>
      <c r="FHB176" s="172"/>
      <c r="FHC176" s="172"/>
      <c r="FHD176" s="172"/>
      <c r="FHE176" s="172"/>
      <c r="FHF176" s="172"/>
      <c r="FHG176" s="172"/>
      <c r="FHH176" s="172"/>
      <c r="FHI176" s="172"/>
      <c r="FHJ176" s="172"/>
      <c r="FHK176" s="172"/>
      <c r="FHL176" s="172"/>
      <c r="FHM176" s="172"/>
      <c r="FHN176" s="172"/>
      <c r="FHO176" s="172"/>
      <c r="FHP176" s="172"/>
      <c r="FHQ176" s="172"/>
      <c r="FHR176" s="172"/>
      <c r="FHS176" s="172"/>
      <c r="FHT176" s="172"/>
      <c r="FHU176" s="172"/>
      <c r="FHV176" s="172"/>
      <c r="FHW176" s="172"/>
      <c r="FHX176" s="172"/>
      <c r="FHY176" s="172"/>
      <c r="FHZ176" s="172"/>
      <c r="FIA176" s="172"/>
      <c r="FIB176" s="172"/>
      <c r="FIC176" s="172"/>
      <c r="FID176" s="172"/>
      <c r="FIE176" s="172"/>
      <c r="FIF176" s="172"/>
      <c r="FIG176" s="172"/>
      <c r="FIH176" s="172"/>
      <c r="FII176" s="172"/>
      <c r="FIJ176" s="172"/>
      <c r="FIK176" s="172"/>
      <c r="FIL176" s="172"/>
      <c r="FIM176" s="172"/>
      <c r="FIN176" s="172"/>
      <c r="FIO176" s="172"/>
      <c r="FIP176" s="172"/>
      <c r="FIQ176" s="172"/>
      <c r="FIR176" s="172"/>
      <c r="FIS176" s="172"/>
      <c r="FIT176" s="172"/>
      <c r="FIU176" s="172"/>
      <c r="FIV176" s="172"/>
      <c r="FIW176" s="172"/>
      <c r="FIX176" s="172"/>
      <c r="FIY176" s="172"/>
      <c r="FIZ176" s="172"/>
      <c r="FJA176" s="172"/>
      <c r="FJB176" s="172"/>
      <c r="FJC176" s="172"/>
      <c r="FJD176" s="172"/>
      <c r="FJE176" s="172"/>
      <c r="FJF176" s="172"/>
      <c r="FJG176" s="172"/>
      <c r="FJH176" s="172"/>
      <c r="FJI176" s="172"/>
      <c r="FJJ176" s="172"/>
      <c r="FJK176" s="172"/>
      <c r="FJL176" s="172"/>
      <c r="FJM176" s="172"/>
      <c r="FJN176" s="172"/>
      <c r="FJO176" s="172"/>
      <c r="FJP176" s="172"/>
      <c r="FJQ176" s="172"/>
      <c r="FJR176" s="172"/>
      <c r="FJS176" s="172"/>
      <c r="FJT176" s="172"/>
      <c r="FJU176" s="172"/>
      <c r="FJV176" s="172"/>
      <c r="FJW176" s="172"/>
      <c r="FJX176" s="172"/>
      <c r="FJY176" s="172"/>
      <c r="FJZ176" s="172"/>
      <c r="FKA176" s="172"/>
      <c r="FKB176" s="172"/>
      <c r="FKC176" s="172"/>
      <c r="FKD176" s="172"/>
      <c r="FKE176" s="172"/>
      <c r="FKF176" s="172"/>
      <c r="FKG176" s="172"/>
      <c r="FKH176" s="172"/>
      <c r="FKI176" s="172"/>
      <c r="FKJ176" s="172"/>
      <c r="FKK176" s="172"/>
      <c r="FKL176" s="172"/>
      <c r="FKM176" s="172"/>
      <c r="FKN176" s="172"/>
      <c r="FKO176" s="172"/>
      <c r="FKP176" s="172"/>
      <c r="FKQ176" s="172"/>
      <c r="FKR176" s="172"/>
      <c r="FKS176" s="172"/>
      <c r="FKT176" s="172"/>
      <c r="FKU176" s="172"/>
      <c r="FKV176" s="172"/>
      <c r="FKW176" s="172"/>
      <c r="FKX176" s="172"/>
      <c r="FKY176" s="172"/>
      <c r="FKZ176" s="172"/>
      <c r="FLA176" s="172"/>
      <c r="FLB176" s="172"/>
      <c r="FLC176" s="172"/>
      <c r="FLD176" s="172"/>
      <c r="FLE176" s="172"/>
      <c r="FLF176" s="172"/>
      <c r="FLG176" s="172"/>
      <c r="FLH176" s="172"/>
      <c r="FLI176" s="172"/>
      <c r="FLJ176" s="172"/>
      <c r="FLK176" s="172"/>
      <c r="FLL176" s="172"/>
      <c r="FLM176" s="172"/>
      <c r="FLN176" s="172"/>
      <c r="FLO176" s="172"/>
      <c r="FLP176" s="172"/>
      <c r="FLQ176" s="172"/>
      <c r="FLR176" s="172"/>
      <c r="FLS176" s="172"/>
      <c r="FLT176" s="172"/>
      <c r="FLU176" s="172"/>
      <c r="FLV176" s="172"/>
      <c r="FLW176" s="172"/>
      <c r="FLX176" s="172"/>
      <c r="FLY176" s="172"/>
      <c r="FLZ176" s="172"/>
      <c r="FMA176" s="172"/>
      <c r="FMB176" s="172"/>
      <c r="FMC176" s="172"/>
      <c r="FMD176" s="172"/>
      <c r="FME176" s="172"/>
      <c r="FMF176" s="172"/>
      <c r="FMG176" s="172"/>
      <c r="FMH176" s="172"/>
      <c r="FMI176" s="172"/>
      <c r="FMJ176" s="172"/>
      <c r="FMK176" s="172"/>
      <c r="FML176" s="172"/>
      <c r="FMM176" s="172"/>
      <c r="FMN176" s="172"/>
      <c r="FMO176" s="172"/>
      <c r="FMP176" s="172"/>
      <c r="FMQ176" s="172"/>
      <c r="FMR176" s="172"/>
      <c r="FMS176" s="172"/>
      <c r="FMT176" s="172"/>
      <c r="FMU176" s="172"/>
      <c r="FMV176" s="172"/>
      <c r="FMW176" s="172"/>
      <c r="FMX176" s="172"/>
      <c r="FMY176" s="172"/>
      <c r="FMZ176" s="172"/>
      <c r="FNA176" s="172"/>
      <c r="FNB176" s="172"/>
      <c r="FNC176" s="172"/>
      <c r="FND176" s="172"/>
      <c r="FNE176" s="172"/>
      <c r="FNF176" s="172"/>
      <c r="FNG176" s="172"/>
      <c r="FNH176" s="172"/>
      <c r="FNI176" s="172"/>
      <c r="FNJ176" s="172"/>
      <c r="FNK176" s="172"/>
      <c r="FNL176" s="172"/>
      <c r="FNM176" s="172"/>
      <c r="FNN176" s="172"/>
      <c r="FNO176" s="172"/>
      <c r="FNP176" s="172"/>
      <c r="FNQ176" s="172"/>
      <c r="FNR176" s="172"/>
      <c r="FNS176" s="172"/>
      <c r="FNT176" s="172"/>
      <c r="FNU176" s="172"/>
      <c r="FNV176" s="172"/>
      <c r="FNW176" s="172"/>
      <c r="FNX176" s="172"/>
      <c r="FNY176" s="172"/>
      <c r="FNZ176" s="172"/>
      <c r="FOA176" s="172"/>
      <c r="FOB176" s="172"/>
      <c r="FOC176" s="172"/>
      <c r="FOD176" s="172"/>
      <c r="FOE176" s="172"/>
      <c r="FOF176" s="172"/>
      <c r="FOG176" s="172"/>
      <c r="FOH176" s="172"/>
      <c r="FOI176" s="172"/>
      <c r="FOJ176" s="172"/>
      <c r="FOK176" s="172"/>
      <c r="FOL176" s="172"/>
      <c r="FOM176" s="172"/>
      <c r="FON176" s="172"/>
      <c r="FOO176" s="172"/>
      <c r="FOP176" s="172"/>
      <c r="FOQ176" s="172"/>
      <c r="FOR176" s="172"/>
      <c r="FOS176" s="172"/>
      <c r="FOT176" s="172"/>
      <c r="FOU176" s="172"/>
      <c r="FOV176" s="172"/>
      <c r="FOW176" s="172"/>
      <c r="FOX176" s="172"/>
      <c r="FOY176" s="172"/>
      <c r="FOZ176" s="172"/>
      <c r="FPA176" s="172"/>
      <c r="FPB176" s="172"/>
      <c r="FPC176" s="172"/>
      <c r="FPD176" s="172"/>
      <c r="FPE176" s="172"/>
      <c r="FPF176" s="172"/>
      <c r="FPG176" s="172"/>
      <c r="FPH176" s="172"/>
      <c r="FPI176" s="172"/>
      <c r="FPJ176" s="172"/>
      <c r="FPK176" s="172"/>
      <c r="FPL176" s="172"/>
      <c r="FPM176" s="172"/>
      <c r="FPN176" s="172"/>
      <c r="FPO176" s="172"/>
      <c r="FPP176" s="172"/>
      <c r="FPQ176" s="172"/>
      <c r="FPR176" s="172"/>
      <c r="FPS176" s="172"/>
      <c r="FPT176" s="172"/>
      <c r="FPU176" s="172"/>
      <c r="FPV176" s="172"/>
      <c r="FPW176" s="172"/>
      <c r="FPX176" s="172"/>
      <c r="FPY176" s="172"/>
      <c r="FPZ176" s="172"/>
      <c r="FQA176" s="172"/>
      <c r="FQB176" s="172"/>
      <c r="FQC176" s="172"/>
      <c r="FQD176" s="172"/>
      <c r="FQE176" s="172"/>
      <c r="FQF176" s="172"/>
      <c r="FQG176" s="172"/>
      <c r="FQH176" s="172"/>
      <c r="FQI176" s="172"/>
      <c r="FQJ176" s="172"/>
      <c r="FQK176" s="172"/>
      <c r="FQL176" s="172"/>
      <c r="FQM176" s="172"/>
      <c r="FQN176" s="172"/>
      <c r="FQO176" s="172"/>
      <c r="FQP176" s="172"/>
      <c r="FQQ176" s="172"/>
      <c r="FQR176" s="172"/>
      <c r="FQS176" s="172"/>
      <c r="FQT176" s="172"/>
      <c r="FQU176" s="172"/>
      <c r="FQV176" s="172"/>
      <c r="FQW176" s="172"/>
      <c r="FQX176" s="172"/>
      <c r="FQY176" s="172"/>
      <c r="FQZ176" s="172"/>
      <c r="FRA176" s="172"/>
      <c r="FRB176" s="172"/>
      <c r="FRC176" s="172"/>
      <c r="FRD176" s="172"/>
      <c r="FRE176" s="172"/>
      <c r="FRF176" s="172"/>
      <c r="FRG176" s="172"/>
      <c r="FRH176" s="172"/>
      <c r="FRI176" s="172"/>
      <c r="FRJ176" s="172"/>
      <c r="FRK176" s="172"/>
      <c r="FRL176" s="172"/>
      <c r="FRM176" s="172"/>
      <c r="FRN176" s="172"/>
      <c r="FRO176" s="172"/>
      <c r="FRP176" s="172"/>
      <c r="FRQ176" s="172"/>
      <c r="FRR176" s="172"/>
      <c r="FRS176" s="172"/>
      <c r="FRT176" s="172"/>
      <c r="FRU176" s="172"/>
      <c r="FRV176" s="172"/>
      <c r="FRW176" s="172"/>
      <c r="FRX176" s="172"/>
      <c r="FRY176" s="172"/>
      <c r="FRZ176" s="172"/>
      <c r="FSA176" s="172"/>
      <c r="FSB176" s="172"/>
      <c r="FSC176" s="172"/>
      <c r="FSD176" s="172"/>
      <c r="FSE176" s="172"/>
      <c r="FSF176" s="172"/>
      <c r="FSG176" s="172"/>
      <c r="FSH176" s="172"/>
      <c r="FSI176" s="172"/>
      <c r="FSJ176" s="172"/>
      <c r="FSK176" s="172"/>
      <c r="FSL176" s="172"/>
      <c r="FSM176" s="172"/>
      <c r="FSN176" s="172"/>
      <c r="FSO176" s="172"/>
      <c r="FSP176" s="172"/>
      <c r="FSQ176" s="172"/>
      <c r="FSR176" s="172"/>
      <c r="FSS176" s="172"/>
      <c r="FST176" s="172"/>
      <c r="FSU176" s="172"/>
      <c r="FSV176" s="172"/>
      <c r="FSW176" s="172"/>
      <c r="FSX176" s="172"/>
      <c r="FSY176" s="172"/>
      <c r="FSZ176" s="172"/>
      <c r="FTA176" s="172"/>
      <c r="FTB176" s="172"/>
      <c r="FTC176" s="172"/>
      <c r="FTD176" s="172"/>
      <c r="FTE176" s="172"/>
      <c r="FTF176" s="172"/>
      <c r="FTG176" s="172"/>
      <c r="FTH176" s="172"/>
      <c r="FTI176" s="172"/>
      <c r="FTJ176" s="172"/>
      <c r="FTK176" s="172"/>
      <c r="FTL176" s="172"/>
      <c r="FTM176" s="172"/>
      <c r="FTN176" s="172"/>
      <c r="FTO176" s="172"/>
      <c r="FTP176" s="172"/>
      <c r="FTQ176" s="172"/>
      <c r="FTR176" s="172"/>
      <c r="FTS176" s="172"/>
      <c r="FTT176" s="172"/>
      <c r="FTU176" s="172"/>
      <c r="FTV176" s="172"/>
      <c r="FTW176" s="172"/>
      <c r="FTX176" s="172"/>
      <c r="FTY176" s="172"/>
      <c r="FTZ176" s="172"/>
      <c r="FUA176" s="172"/>
      <c r="FUB176" s="172"/>
      <c r="FUC176" s="172"/>
      <c r="FUD176" s="172"/>
      <c r="FUE176" s="172"/>
      <c r="FUF176" s="172"/>
      <c r="FUG176" s="172"/>
      <c r="FUH176" s="172"/>
      <c r="FUI176" s="172"/>
      <c r="FUJ176" s="172"/>
      <c r="FUK176" s="172"/>
      <c r="FUL176" s="172"/>
      <c r="FUM176" s="172"/>
      <c r="FUN176" s="172"/>
      <c r="FUO176" s="172"/>
      <c r="FUP176" s="172"/>
      <c r="FUQ176" s="172"/>
      <c r="FUR176" s="172"/>
      <c r="FUS176" s="172"/>
      <c r="FUT176" s="172"/>
      <c r="FUU176" s="172"/>
      <c r="FUV176" s="172"/>
      <c r="FUW176" s="172"/>
      <c r="FUX176" s="172"/>
      <c r="FUY176" s="172"/>
      <c r="FUZ176" s="172"/>
      <c r="FVA176" s="172"/>
      <c r="FVB176" s="172"/>
      <c r="FVC176" s="172"/>
      <c r="FVD176" s="172"/>
      <c r="FVE176" s="172"/>
      <c r="FVF176" s="172"/>
      <c r="FVG176" s="172"/>
      <c r="FVH176" s="172"/>
      <c r="FVI176" s="172"/>
      <c r="FVJ176" s="172"/>
      <c r="FVK176" s="172"/>
      <c r="FVL176" s="172"/>
      <c r="FVM176" s="172"/>
      <c r="FVN176" s="172"/>
      <c r="FVO176" s="172"/>
      <c r="FVP176" s="172"/>
      <c r="FVQ176" s="172"/>
      <c r="FVR176" s="172"/>
      <c r="FVS176" s="172"/>
      <c r="FVT176" s="172"/>
      <c r="FVU176" s="172"/>
      <c r="FVV176" s="172"/>
      <c r="FVW176" s="172"/>
      <c r="FVX176" s="172"/>
      <c r="FVY176" s="172"/>
      <c r="FVZ176" s="172"/>
      <c r="FWA176" s="172"/>
      <c r="FWB176" s="172"/>
      <c r="FWC176" s="172"/>
      <c r="FWD176" s="172"/>
      <c r="FWE176" s="172"/>
      <c r="FWF176" s="172"/>
      <c r="FWG176" s="172"/>
      <c r="FWH176" s="172"/>
      <c r="FWI176" s="172"/>
      <c r="FWJ176" s="172"/>
      <c r="FWK176" s="172"/>
      <c r="FWL176" s="172"/>
      <c r="FWM176" s="172"/>
      <c r="FWN176" s="172"/>
      <c r="FWO176" s="172"/>
      <c r="FWP176" s="172"/>
      <c r="FWQ176" s="172"/>
      <c r="FWR176" s="172"/>
      <c r="FWS176" s="172"/>
      <c r="FWT176" s="172"/>
      <c r="FWU176" s="172"/>
      <c r="FWV176" s="172"/>
      <c r="FWW176" s="172"/>
      <c r="FWX176" s="172"/>
      <c r="FWY176" s="172"/>
      <c r="FWZ176" s="172"/>
      <c r="FXA176" s="172"/>
      <c r="FXB176" s="172"/>
      <c r="FXC176" s="172"/>
      <c r="FXD176" s="172"/>
      <c r="FXE176" s="172"/>
      <c r="FXF176" s="172"/>
      <c r="FXG176" s="172"/>
      <c r="FXH176" s="172"/>
      <c r="FXI176" s="172"/>
      <c r="FXJ176" s="172"/>
      <c r="FXK176" s="172"/>
      <c r="FXL176" s="172"/>
      <c r="FXM176" s="172"/>
      <c r="FXN176" s="172"/>
      <c r="FXO176" s="172"/>
      <c r="FXP176" s="172"/>
      <c r="FXQ176" s="172"/>
      <c r="FXR176" s="172"/>
      <c r="FXS176" s="172"/>
      <c r="FXT176" s="172"/>
      <c r="FXU176" s="172"/>
      <c r="FXV176" s="172"/>
      <c r="FXW176" s="172"/>
      <c r="FXX176" s="172"/>
      <c r="FXY176" s="172"/>
      <c r="FXZ176" s="172"/>
      <c r="FYA176" s="172"/>
      <c r="FYB176" s="172"/>
      <c r="FYC176" s="172"/>
      <c r="FYD176" s="172"/>
      <c r="FYE176" s="172"/>
      <c r="FYF176" s="172"/>
      <c r="FYG176" s="172"/>
      <c r="FYH176" s="172"/>
      <c r="FYI176" s="172"/>
      <c r="FYJ176" s="172"/>
      <c r="FYK176" s="172"/>
      <c r="FYL176" s="172"/>
      <c r="FYM176" s="172"/>
      <c r="FYN176" s="172"/>
      <c r="FYO176" s="172"/>
      <c r="FYP176" s="172"/>
      <c r="FYQ176" s="172"/>
      <c r="FYR176" s="172"/>
      <c r="FYS176" s="172"/>
      <c r="FYT176" s="172"/>
      <c r="FYU176" s="172"/>
      <c r="FYV176" s="172"/>
      <c r="FYW176" s="172"/>
      <c r="FYX176" s="172"/>
      <c r="FYY176" s="172"/>
      <c r="FYZ176" s="172"/>
      <c r="FZA176" s="172"/>
      <c r="FZB176" s="172"/>
      <c r="FZC176" s="172"/>
      <c r="FZD176" s="172"/>
      <c r="FZE176" s="172"/>
      <c r="FZF176" s="172"/>
      <c r="FZG176" s="172"/>
      <c r="FZH176" s="172"/>
      <c r="FZI176" s="172"/>
      <c r="FZJ176" s="172"/>
      <c r="FZK176" s="172"/>
      <c r="FZL176" s="172"/>
      <c r="FZM176" s="172"/>
      <c r="FZN176" s="172"/>
      <c r="FZO176" s="172"/>
      <c r="FZP176" s="172"/>
      <c r="FZQ176" s="172"/>
      <c r="FZR176" s="172"/>
      <c r="FZS176" s="172"/>
      <c r="FZT176" s="172"/>
      <c r="FZU176" s="172"/>
      <c r="FZV176" s="172"/>
      <c r="FZW176" s="172"/>
      <c r="FZX176" s="172"/>
      <c r="FZY176" s="172"/>
      <c r="FZZ176" s="172"/>
      <c r="GAA176" s="172"/>
      <c r="GAB176" s="172"/>
      <c r="GAC176" s="172"/>
      <c r="GAD176" s="172"/>
      <c r="GAE176" s="172"/>
      <c r="GAF176" s="172"/>
      <c r="GAG176" s="172"/>
      <c r="GAH176" s="172"/>
      <c r="GAI176" s="172"/>
      <c r="GAJ176" s="172"/>
      <c r="GAK176" s="172"/>
      <c r="GAL176" s="172"/>
      <c r="GAM176" s="172"/>
      <c r="GAN176" s="172"/>
      <c r="GAO176" s="172"/>
      <c r="GAP176" s="172"/>
      <c r="GAQ176" s="172"/>
      <c r="GAR176" s="172"/>
      <c r="GAS176" s="172"/>
      <c r="GAT176" s="172"/>
      <c r="GAU176" s="172"/>
      <c r="GAV176" s="172"/>
      <c r="GAW176" s="172"/>
      <c r="GAX176" s="172"/>
      <c r="GAY176" s="172"/>
      <c r="GAZ176" s="172"/>
      <c r="GBA176" s="172"/>
      <c r="GBB176" s="172"/>
      <c r="GBC176" s="172"/>
      <c r="GBD176" s="172"/>
      <c r="GBE176" s="172"/>
      <c r="GBF176" s="172"/>
      <c r="GBG176" s="172"/>
      <c r="GBH176" s="172"/>
      <c r="GBI176" s="172"/>
      <c r="GBJ176" s="172"/>
      <c r="GBK176" s="172"/>
      <c r="GBL176" s="172"/>
      <c r="GBM176" s="172"/>
      <c r="GBN176" s="172"/>
      <c r="GBO176" s="172"/>
      <c r="GBP176" s="172"/>
      <c r="GBQ176" s="172"/>
      <c r="GBR176" s="172"/>
      <c r="GBS176" s="172"/>
      <c r="GBT176" s="172"/>
      <c r="GBU176" s="172"/>
      <c r="GBV176" s="172"/>
      <c r="GBW176" s="172"/>
      <c r="GBX176" s="172"/>
      <c r="GBY176" s="172"/>
      <c r="GBZ176" s="172"/>
      <c r="GCA176" s="172"/>
      <c r="GCB176" s="172"/>
      <c r="GCC176" s="172"/>
      <c r="GCD176" s="172"/>
      <c r="GCE176" s="172"/>
      <c r="GCF176" s="172"/>
      <c r="GCG176" s="172"/>
      <c r="GCH176" s="172"/>
      <c r="GCI176" s="172"/>
      <c r="GCJ176" s="172"/>
      <c r="GCK176" s="172"/>
      <c r="GCL176" s="172"/>
      <c r="GCM176" s="172"/>
      <c r="GCN176" s="172"/>
      <c r="GCO176" s="172"/>
      <c r="GCP176" s="172"/>
      <c r="GCQ176" s="172"/>
      <c r="GCR176" s="172"/>
      <c r="GCS176" s="172"/>
      <c r="GCT176" s="172"/>
      <c r="GCU176" s="172"/>
      <c r="GCV176" s="172"/>
      <c r="GCW176" s="172"/>
      <c r="GCX176" s="172"/>
      <c r="GCY176" s="172"/>
      <c r="GCZ176" s="172"/>
      <c r="GDA176" s="172"/>
      <c r="GDB176" s="172"/>
      <c r="GDC176" s="172"/>
      <c r="GDD176" s="172"/>
      <c r="GDE176" s="172"/>
      <c r="GDF176" s="172"/>
      <c r="GDG176" s="172"/>
      <c r="GDH176" s="172"/>
      <c r="GDI176" s="172"/>
      <c r="GDJ176" s="172"/>
      <c r="GDK176" s="172"/>
      <c r="GDL176" s="172"/>
      <c r="GDM176" s="172"/>
      <c r="GDN176" s="172"/>
      <c r="GDO176" s="172"/>
      <c r="GDP176" s="172"/>
      <c r="GDQ176" s="172"/>
      <c r="GDR176" s="172"/>
      <c r="GDS176" s="172"/>
      <c r="GDT176" s="172"/>
      <c r="GDU176" s="172"/>
      <c r="GDV176" s="172"/>
      <c r="GDW176" s="172"/>
      <c r="GDX176" s="172"/>
      <c r="GDY176" s="172"/>
      <c r="GDZ176" s="172"/>
      <c r="GEA176" s="172"/>
      <c r="GEB176" s="172"/>
      <c r="GEC176" s="172"/>
      <c r="GED176" s="172"/>
      <c r="GEE176" s="172"/>
      <c r="GEF176" s="172"/>
      <c r="GEG176" s="172"/>
      <c r="GEH176" s="172"/>
      <c r="GEI176" s="172"/>
      <c r="GEJ176" s="172"/>
      <c r="GEK176" s="172"/>
      <c r="GEL176" s="172"/>
      <c r="GEM176" s="172"/>
      <c r="GEN176" s="172"/>
      <c r="GEO176" s="172"/>
      <c r="GEP176" s="172"/>
      <c r="GEQ176" s="172"/>
      <c r="GER176" s="172"/>
      <c r="GES176" s="172"/>
      <c r="GET176" s="172"/>
      <c r="GEU176" s="172"/>
      <c r="GEV176" s="172"/>
      <c r="GEW176" s="172"/>
      <c r="GEX176" s="172"/>
      <c r="GEY176" s="172"/>
      <c r="GEZ176" s="172"/>
      <c r="GFA176" s="172"/>
      <c r="GFB176" s="172"/>
      <c r="GFC176" s="172"/>
      <c r="GFD176" s="172"/>
      <c r="GFE176" s="172"/>
      <c r="GFF176" s="172"/>
      <c r="GFG176" s="172"/>
      <c r="GFH176" s="172"/>
      <c r="GFI176" s="172"/>
      <c r="GFJ176" s="172"/>
      <c r="GFK176" s="172"/>
      <c r="GFL176" s="172"/>
      <c r="GFM176" s="172"/>
      <c r="GFN176" s="172"/>
      <c r="GFO176" s="172"/>
      <c r="GFP176" s="172"/>
      <c r="GFQ176" s="172"/>
      <c r="GFR176" s="172"/>
      <c r="GFS176" s="172"/>
      <c r="GFT176" s="172"/>
      <c r="GFU176" s="172"/>
      <c r="GFV176" s="172"/>
      <c r="GFW176" s="172"/>
      <c r="GFX176" s="172"/>
      <c r="GFY176" s="172"/>
      <c r="GFZ176" s="172"/>
      <c r="GGA176" s="172"/>
      <c r="GGB176" s="172"/>
      <c r="GGC176" s="172"/>
      <c r="GGD176" s="172"/>
      <c r="GGE176" s="172"/>
      <c r="GGF176" s="172"/>
      <c r="GGG176" s="172"/>
      <c r="GGH176" s="172"/>
      <c r="GGI176" s="172"/>
      <c r="GGJ176" s="172"/>
      <c r="GGK176" s="172"/>
      <c r="GGL176" s="172"/>
      <c r="GGM176" s="172"/>
      <c r="GGN176" s="172"/>
      <c r="GGO176" s="172"/>
      <c r="GGP176" s="172"/>
      <c r="GGQ176" s="172"/>
      <c r="GGR176" s="172"/>
      <c r="GGS176" s="172"/>
      <c r="GGT176" s="172"/>
      <c r="GGU176" s="172"/>
      <c r="GGV176" s="172"/>
      <c r="GGW176" s="172"/>
      <c r="GGX176" s="172"/>
      <c r="GGY176" s="172"/>
      <c r="GGZ176" s="172"/>
      <c r="GHA176" s="172"/>
      <c r="GHB176" s="172"/>
      <c r="GHC176" s="172"/>
      <c r="GHD176" s="172"/>
      <c r="GHE176" s="172"/>
      <c r="GHF176" s="172"/>
      <c r="GHG176" s="172"/>
      <c r="GHH176" s="172"/>
      <c r="GHI176" s="172"/>
      <c r="GHJ176" s="172"/>
      <c r="GHK176" s="172"/>
      <c r="GHL176" s="172"/>
      <c r="GHM176" s="172"/>
      <c r="GHN176" s="172"/>
      <c r="GHO176" s="172"/>
      <c r="GHP176" s="172"/>
      <c r="GHQ176" s="172"/>
      <c r="GHR176" s="172"/>
      <c r="GHS176" s="172"/>
      <c r="GHT176" s="172"/>
      <c r="GHU176" s="172"/>
      <c r="GHV176" s="172"/>
      <c r="GHW176" s="172"/>
      <c r="GHX176" s="172"/>
      <c r="GHY176" s="172"/>
      <c r="GHZ176" s="172"/>
      <c r="GIA176" s="172"/>
      <c r="GIB176" s="172"/>
      <c r="GIC176" s="172"/>
      <c r="GID176" s="172"/>
      <c r="GIE176" s="172"/>
      <c r="GIF176" s="172"/>
      <c r="GIG176" s="172"/>
      <c r="GIH176" s="172"/>
      <c r="GII176" s="172"/>
      <c r="GIJ176" s="172"/>
      <c r="GIK176" s="172"/>
      <c r="GIL176" s="172"/>
      <c r="GIM176" s="172"/>
      <c r="GIN176" s="172"/>
      <c r="GIO176" s="172"/>
      <c r="GIP176" s="172"/>
      <c r="GIQ176" s="172"/>
      <c r="GIR176" s="172"/>
      <c r="GIS176" s="172"/>
      <c r="GIT176" s="172"/>
      <c r="GIU176" s="172"/>
      <c r="GIV176" s="172"/>
      <c r="GIW176" s="172"/>
      <c r="GIX176" s="172"/>
      <c r="GIY176" s="172"/>
      <c r="GIZ176" s="172"/>
      <c r="GJA176" s="172"/>
      <c r="GJB176" s="172"/>
      <c r="GJC176" s="172"/>
      <c r="GJD176" s="172"/>
      <c r="GJE176" s="172"/>
      <c r="GJF176" s="172"/>
      <c r="GJG176" s="172"/>
      <c r="GJH176" s="172"/>
      <c r="GJI176" s="172"/>
      <c r="GJJ176" s="172"/>
      <c r="GJK176" s="172"/>
      <c r="GJL176" s="172"/>
      <c r="GJM176" s="172"/>
      <c r="GJN176" s="172"/>
      <c r="GJO176" s="172"/>
      <c r="GJP176" s="172"/>
      <c r="GJQ176" s="172"/>
      <c r="GJR176" s="172"/>
      <c r="GJS176" s="172"/>
      <c r="GJT176" s="172"/>
      <c r="GJU176" s="172"/>
      <c r="GJV176" s="172"/>
      <c r="GJW176" s="172"/>
      <c r="GJX176" s="172"/>
      <c r="GJY176" s="172"/>
      <c r="GJZ176" s="172"/>
      <c r="GKA176" s="172"/>
      <c r="GKB176" s="172"/>
      <c r="GKC176" s="172"/>
      <c r="GKD176" s="172"/>
      <c r="GKE176" s="172"/>
      <c r="GKF176" s="172"/>
      <c r="GKG176" s="172"/>
      <c r="GKH176" s="172"/>
      <c r="GKI176" s="172"/>
      <c r="GKJ176" s="172"/>
      <c r="GKK176" s="172"/>
      <c r="GKL176" s="172"/>
      <c r="GKM176" s="172"/>
      <c r="GKN176" s="172"/>
      <c r="GKO176" s="172"/>
      <c r="GKP176" s="172"/>
      <c r="GKQ176" s="172"/>
      <c r="GKR176" s="172"/>
      <c r="GKS176" s="172"/>
      <c r="GKT176" s="172"/>
      <c r="GKU176" s="172"/>
      <c r="GKV176" s="172"/>
      <c r="GKW176" s="172"/>
      <c r="GKX176" s="172"/>
      <c r="GKY176" s="172"/>
      <c r="GKZ176" s="172"/>
      <c r="GLA176" s="172"/>
      <c r="GLB176" s="172"/>
      <c r="GLC176" s="172"/>
      <c r="GLD176" s="172"/>
      <c r="GLE176" s="172"/>
      <c r="GLF176" s="172"/>
      <c r="GLG176" s="172"/>
      <c r="GLH176" s="172"/>
      <c r="GLI176" s="172"/>
      <c r="GLJ176" s="172"/>
      <c r="GLK176" s="172"/>
      <c r="GLL176" s="172"/>
      <c r="GLM176" s="172"/>
      <c r="GLN176" s="172"/>
      <c r="GLO176" s="172"/>
      <c r="GLP176" s="172"/>
      <c r="GLQ176" s="172"/>
      <c r="GLR176" s="172"/>
      <c r="GLS176" s="172"/>
      <c r="GLT176" s="172"/>
      <c r="GLU176" s="172"/>
      <c r="GLV176" s="172"/>
      <c r="GLW176" s="172"/>
      <c r="GLX176" s="172"/>
      <c r="GLY176" s="172"/>
      <c r="GLZ176" s="172"/>
      <c r="GMA176" s="172"/>
      <c r="GMB176" s="172"/>
      <c r="GMC176" s="172"/>
      <c r="GMD176" s="172"/>
      <c r="GME176" s="172"/>
      <c r="GMF176" s="172"/>
      <c r="GMG176" s="172"/>
      <c r="GMH176" s="172"/>
      <c r="GMI176" s="172"/>
      <c r="GMJ176" s="172"/>
      <c r="GMK176" s="172"/>
      <c r="GML176" s="172"/>
      <c r="GMM176" s="172"/>
      <c r="GMN176" s="172"/>
      <c r="GMO176" s="172"/>
      <c r="GMP176" s="172"/>
      <c r="GMQ176" s="172"/>
      <c r="GMR176" s="172"/>
      <c r="GMS176" s="172"/>
      <c r="GMT176" s="172"/>
      <c r="GMU176" s="172"/>
      <c r="GMV176" s="172"/>
      <c r="GMW176" s="172"/>
      <c r="GMX176" s="172"/>
      <c r="GMY176" s="172"/>
      <c r="GMZ176" s="172"/>
      <c r="GNA176" s="172"/>
      <c r="GNB176" s="172"/>
      <c r="GNC176" s="172"/>
      <c r="GND176" s="172"/>
      <c r="GNE176" s="172"/>
      <c r="GNF176" s="172"/>
      <c r="GNG176" s="172"/>
      <c r="GNH176" s="172"/>
      <c r="GNI176" s="172"/>
      <c r="GNJ176" s="172"/>
      <c r="GNK176" s="172"/>
      <c r="GNL176" s="172"/>
      <c r="GNM176" s="172"/>
      <c r="GNN176" s="172"/>
      <c r="GNO176" s="172"/>
      <c r="GNP176" s="172"/>
      <c r="GNQ176" s="172"/>
      <c r="GNR176" s="172"/>
      <c r="GNS176" s="172"/>
      <c r="GNT176" s="172"/>
      <c r="GNU176" s="172"/>
      <c r="GNV176" s="172"/>
      <c r="GNW176" s="172"/>
      <c r="GNX176" s="172"/>
      <c r="GNY176" s="172"/>
      <c r="GNZ176" s="172"/>
      <c r="GOA176" s="172"/>
      <c r="GOB176" s="172"/>
      <c r="GOC176" s="172"/>
      <c r="GOD176" s="172"/>
      <c r="GOE176" s="172"/>
      <c r="GOF176" s="172"/>
      <c r="GOG176" s="172"/>
      <c r="GOH176" s="172"/>
      <c r="GOI176" s="172"/>
      <c r="GOJ176" s="172"/>
      <c r="GOK176" s="172"/>
      <c r="GOL176" s="172"/>
      <c r="GOM176" s="172"/>
      <c r="GON176" s="172"/>
      <c r="GOO176" s="172"/>
      <c r="GOP176" s="172"/>
      <c r="GOQ176" s="172"/>
      <c r="GOR176" s="172"/>
      <c r="GOS176" s="172"/>
      <c r="GOT176" s="172"/>
      <c r="GOU176" s="172"/>
      <c r="GOV176" s="172"/>
      <c r="GOW176" s="172"/>
      <c r="GOX176" s="172"/>
      <c r="GOY176" s="172"/>
      <c r="GOZ176" s="172"/>
      <c r="GPA176" s="172"/>
      <c r="GPB176" s="172"/>
      <c r="GPC176" s="172"/>
      <c r="GPD176" s="172"/>
      <c r="GPE176" s="172"/>
      <c r="GPF176" s="172"/>
      <c r="GPG176" s="172"/>
      <c r="GPH176" s="172"/>
      <c r="GPI176" s="172"/>
      <c r="GPJ176" s="172"/>
      <c r="GPK176" s="172"/>
      <c r="GPL176" s="172"/>
      <c r="GPM176" s="172"/>
      <c r="GPN176" s="172"/>
      <c r="GPO176" s="172"/>
      <c r="GPP176" s="172"/>
      <c r="GPQ176" s="172"/>
      <c r="GPR176" s="172"/>
      <c r="GPS176" s="172"/>
      <c r="GPT176" s="172"/>
      <c r="GPU176" s="172"/>
      <c r="GPV176" s="172"/>
      <c r="GPW176" s="172"/>
      <c r="GPX176" s="172"/>
      <c r="GPY176" s="172"/>
      <c r="GPZ176" s="172"/>
      <c r="GQA176" s="172"/>
      <c r="GQB176" s="172"/>
      <c r="GQC176" s="172"/>
      <c r="GQD176" s="172"/>
      <c r="GQE176" s="172"/>
      <c r="GQF176" s="172"/>
      <c r="GQG176" s="172"/>
      <c r="GQH176" s="172"/>
      <c r="GQI176" s="172"/>
      <c r="GQJ176" s="172"/>
      <c r="GQK176" s="172"/>
      <c r="GQL176" s="172"/>
      <c r="GQM176" s="172"/>
      <c r="GQN176" s="172"/>
      <c r="GQO176" s="172"/>
      <c r="GQP176" s="172"/>
      <c r="GQQ176" s="172"/>
      <c r="GQR176" s="172"/>
      <c r="GQS176" s="172"/>
      <c r="GQT176" s="172"/>
      <c r="GQU176" s="172"/>
      <c r="GQV176" s="172"/>
      <c r="GQW176" s="172"/>
      <c r="GQX176" s="172"/>
      <c r="GQY176" s="172"/>
      <c r="GQZ176" s="172"/>
      <c r="GRA176" s="172"/>
      <c r="GRB176" s="172"/>
      <c r="GRC176" s="172"/>
      <c r="GRD176" s="172"/>
      <c r="GRE176" s="172"/>
      <c r="GRF176" s="172"/>
      <c r="GRG176" s="172"/>
      <c r="GRH176" s="172"/>
      <c r="GRI176" s="172"/>
      <c r="GRJ176" s="172"/>
      <c r="GRK176" s="172"/>
      <c r="GRL176" s="172"/>
      <c r="GRM176" s="172"/>
      <c r="GRN176" s="172"/>
      <c r="GRO176" s="172"/>
      <c r="GRP176" s="172"/>
      <c r="GRQ176" s="172"/>
      <c r="GRR176" s="172"/>
      <c r="GRS176" s="172"/>
      <c r="GRT176" s="172"/>
      <c r="GRU176" s="172"/>
      <c r="GRV176" s="172"/>
      <c r="GRW176" s="172"/>
      <c r="GRX176" s="172"/>
      <c r="GRY176" s="172"/>
      <c r="GRZ176" s="172"/>
      <c r="GSA176" s="172"/>
      <c r="GSB176" s="172"/>
      <c r="GSC176" s="172"/>
      <c r="GSD176" s="172"/>
      <c r="GSE176" s="172"/>
      <c r="GSF176" s="172"/>
      <c r="GSG176" s="172"/>
      <c r="GSH176" s="172"/>
      <c r="GSI176" s="172"/>
      <c r="GSJ176" s="172"/>
      <c r="GSK176" s="172"/>
      <c r="GSL176" s="172"/>
      <c r="GSM176" s="172"/>
      <c r="GSN176" s="172"/>
      <c r="GSO176" s="172"/>
      <c r="GSP176" s="172"/>
      <c r="GSQ176" s="172"/>
      <c r="GSR176" s="172"/>
      <c r="GSS176" s="172"/>
      <c r="GST176" s="172"/>
      <c r="GSU176" s="172"/>
      <c r="GSV176" s="172"/>
      <c r="GSW176" s="172"/>
      <c r="GSX176" s="172"/>
      <c r="GSY176" s="172"/>
      <c r="GSZ176" s="172"/>
      <c r="GTA176" s="172"/>
      <c r="GTB176" s="172"/>
      <c r="GTC176" s="172"/>
      <c r="GTD176" s="172"/>
      <c r="GTE176" s="172"/>
      <c r="GTF176" s="172"/>
      <c r="GTG176" s="172"/>
      <c r="GTH176" s="172"/>
      <c r="GTI176" s="172"/>
      <c r="GTJ176" s="172"/>
      <c r="GTK176" s="172"/>
      <c r="GTL176" s="172"/>
      <c r="GTM176" s="172"/>
      <c r="GTN176" s="172"/>
      <c r="GTO176" s="172"/>
      <c r="GTP176" s="172"/>
      <c r="GTQ176" s="172"/>
      <c r="GTR176" s="172"/>
      <c r="GTS176" s="172"/>
      <c r="GTT176" s="172"/>
      <c r="GTU176" s="172"/>
      <c r="GTV176" s="172"/>
      <c r="GTW176" s="172"/>
      <c r="GTX176" s="172"/>
      <c r="GTY176" s="172"/>
      <c r="GTZ176" s="172"/>
      <c r="GUA176" s="172"/>
      <c r="GUB176" s="172"/>
      <c r="GUC176" s="172"/>
      <c r="GUD176" s="172"/>
      <c r="GUE176" s="172"/>
      <c r="GUF176" s="172"/>
      <c r="GUG176" s="172"/>
      <c r="GUH176" s="172"/>
      <c r="GUI176" s="172"/>
      <c r="GUJ176" s="172"/>
      <c r="GUK176" s="172"/>
      <c r="GUL176" s="172"/>
      <c r="GUM176" s="172"/>
      <c r="GUN176" s="172"/>
      <c r="GUO176" s="172"/>
      <c r="GUP176" s="172"/>
      <c r="GUQ176" s="172"/>
      <c r="GUR176" s="172"/>
      <c r="GUS176" s="172"/>
      <c r="GUT176" s="172"/>
      <c r="GUU176" s="172"/>
      <c r="GUV176" s="172"/>
      <c r="GUW176" s="172"/>
      <c r="GUX176" s="172"/>
      <c r="GUY176" s="172"/>
      <c r="GUZ176" s="172"/>
      <c r="GVA176" s="172"/>
      <c r="GVB176" s="172"/>
      <c r="GVC176" s="172"/>
      <c r="GVD176" s="172"/>
      <c r="GVE176" s="172"/>
      <c r="GVF176" s="172"/>
      <c r="GVG176" s="172"/>
      <c r="GVH176" s="172"/>
      <c r="GVI176" s="172"/>
      <c r="GVJ176" s="172"/>
      <c r="GVK176" s="172"/>
      <c r="GVL176" s="172"/>
      <c r="GVM176" s="172"/>
      <c r="GVN176" s="172"/>
      <c r="GVO176" s="172"/>
      <c r="GVP176" s="172"/>
      <c r="GVQ176" s="172"/>
      <c r="GVR176" s="172"/>
      <c r="GVS176" s="172"/>
      <c r="GVT176" s="172"/>
      <c r="GVU176" s="172"/>
      <c r="GVV176" s="172"/>
      <c r="GVW176" s="172"/>
      <c r="GVX176" s="172"/>
      <c r="GVY176" s="172"/>
      <c r="GVZ176" s="172"/>
      <c r="GWA176" s="172"/>
      <c r="GWB176" s="172"/>
      <c r="GWC176" s="172"/>
      <c r="GWD176" s="172"/>
      <c r="GWE176" s="172"/>
      <c r="GWF176" s="172"/>
      <c r="GWG176" s="172"/>
      <c r="GWH176" s="172"/>
      <c r="GWI176" s="172"/>
      <c r="GWJ176" s="172"/>
      <c r="GWK176" s="172"/>
      <c r="GWL176" s="172"/>
      <c r="GWM176" s="172"/>
      <c r="GWN176" s="172"/>
      <c r="GWO176" s="172"/>
      <c r="GWP176" s="172"/>
      <c r="GWQ176" s="172"/>
      <c r="GWR176" s="172"/>
      <c r="GWS176" s="172"/>
      <c r="GWT176" s="172"/>
      <c r="GWU176" s="172"/>
      <c r="GWV176" s="172"/>
      <c r="GWW176" s="172"/>
      <c r="GWX176" s="172"/>
      <c r="GWY176" s="172"/>
      <c r="GWZ176" s="172"/>
      <c r="GXA176" s="172"/>
      <c r="GXB176" s="172"/>
      <c r="GXC176" s="172"/>
      <c r="GXD176" s="172"/>
      <c r="GXE176" s="172"/>
      <c r="GXF176" s="172"/>
      <c r="GXG176" s="172"/>
      <c r="GXH176" s="172"/>
      <c r="GXI176" s="172"/>
      <c r="GXJ176" s="172"/>
      <c r="GXK176" s="172"/>
      <c r="GXL176" s="172"/>
      <c r="GXM176" s="172"/>
      <c r="GXN176" s="172"/>
      <c r="GXO176" s="172"/>
      <c r="GXP176" s="172"/>
      <c r="GXQ176" s="172"/>
      <c r="GXR176" s="172"/>
      <c r="GXS176" s="172"/>
      <c r="GXT176" s="172"/>
      <c r="GXU176" s="172"/>
      <c r="GXV176" s="172"/>
      <c r="GXW176" s="172"/>
      <c r="GXX176" s="172"/>
      <c r="GXY176" s="172"/>
      <c r="GXZ176" s="172"/>
      <c r="GYA176" s="172"/>
      <c r="GYB176" s="172"/>
      <c r="GYC176" s="172"/>
      <c r="GYD176" s="172"/>
      <c r="GYE176" s="172"/>
      <c r="GYF176" s="172"/>
      <c r="GYG176" s="172"/>
      <c r="GYH176" s="172"/>
      <c r="GYI176" s="172"/>
      <c r="GYJ176" s="172"/>
      <c r="GYK176" s="172"/>
      <c r="GYL176" s="172"/>
      <c r="GYM176" s="172"/>
      <c r="GYN176" s="172"/>
      <c r="GYO176" s="172"/>
      <c r="GYP176" s="172"/>
      <c r="GYQ176" s="172"/>
      <c r="GYR176" s="172"/>
      <c r="GYS176" s="172"/>
      <c r="GYT176" s="172"/>
      <c r="GYU176" s="172"/>
      <c r="GYV176" s="172"/>
      <c r="GYW176" s="172"/>
      <c r="GYX176" s="172"/>
      <c r="GYY176" s="172"/>
      <c r="GYZ176" s="172"/>
      <c r="GZA176" s="172"/>
      <c r="GZB176" s="172"/>
      <c r="GZC176" s="172"/>
      <c r="GZD176" s="172"/>
      <c r="GZE176" s="172"/>
      <c r="GZF176" s="172"/>
      <c r="GZG176" s="172"/>
      <c r="GZH176" s="172"/>
      <c r="GZI176" s="172"/>
      <c r="GZJ176" s="172"/>
      <c r="GZK176" s="172"/>
      <c r="GZL176" s="172"/>
      <c r="GZM176" s="172"/>
      <c r="GZN176" s="172"/>
      <c r="GZO176" s="172"/>
      <c r="GZP176" s="172"/>
      <c r="GZQ176" s="172"/>
      <c r="GZR176" s="172"/>
      <c r="GZS176" s="172"/>
      <c r="GZT176" s="172"/>
      <c r="GZU176" s="172"/>
      <c r="GZV176" s="172"/>
      <c r="GZW176" s="172"/>
      <c r="GZX176" s="172"/>
      <c r="GZY176" s="172"/>
      <c r="GZZ176" s="172"/>
      <c r="HAA176" s="172"/>
      <c r="HAB176" s="172"/>
      <c r="HAC176" s="172"/>
      <c r="HAD176" s="172"/>
      <c r="HAE176" s="172"/>
      <c r="HAF176" s="172"/>
      <c r="HAG176" s="172"/>
      <c r="HAH176" s="172"/>
      <c r="HAI176" s="172"/>
      <c r="HAJ176" s="172"/>
      <c r="HAK176" s="172"/>
      <c r="HAL176" s="172"/>
      <c r="HAM176" s="172"/>
      <c r="HAN176" s="172"/>
      <c r="HAO176" s="172"/>
      <c r="HAP176" s="172"/>
      <c r="HAQ176" s="172"/>
      <c r="HAR176" s="172"/>
      <c r="HAS176" s="172"/>
      <c r="HAT176" s="172"/>
      <c r="HAU176" s="172"/>
      <c r="HAV176" s="172"/>
      <c r="HAW176" s="172"/>
      <c r="HAX176" s="172"/>
      <c r="HAY176" s="172"/>
      <c r="HAZ176" s="172"/>
      <c r="HBA176" s="172"/>
      <c r="HBB176" s="172"/>
      <c r="HBC176" s="172"/>
      <c r="HBD176" s="172"/>
      <c r="HBE176" s="172"/>
      <c r="HBF176" s="172"/>
      <c r="HBG176" s="172"/>
      <c r="HBH176" s="172"/>
      <c r="HBI176" s="172"/>
      <c r="HBJ176" s="172"/>
      <c r="HBK176" s="172"/>
      <c r="HBL176" s="172"/>
      <c r="HBM176" s="172"/>
      <c r="HBN176" s="172"/>
      <c r="HBO176" s="172"/>
      <c r="HBP176" s="172"/>
      <c r="HBQ176" s="172"/>
      <c r="HBR176" s="172"/>
      <c r="HBS176" s="172"/>
      <c r="HBT176" s="172"/>
      <c r="HBU176" s="172"/>
      <c r="HBV176" s="172"/>
      <c r="HBW176" s="172"/>
      <c r="HBX176" s="172"/>
      <c r="HBY176" s="172"/>
      <c r="HBZ176" s="172"/>
      <c r="HCA176" s="172"/>
      <c r="HCB176" s="172"/>
      <c r="HCC176" s="172"/>
      <c r="HCD176" s="172"/>
      <c r="HCE176" s="172"/>
      <c r="HCF176" s="172"/>
      <c r="HCG176" s="172"/>
      <c r="HCH176" s="172"/>
      <c r="HCI176" s="172"/>
      <c r="HCJ176" s="172"/>
      <c r="HCK176" s="172"/>
      <c r="HCL176" s="172"/>
      <c r="HCM176" s="172"/>
      <c r="HCN176" s="172"/>
      <c r="HCO176" s="172"/>
      <c r="HCP176" s="172"/>
      <c r="HCQ176" s="172"/>
      <c r="HCR176" s="172"/>
      <c r="HCS176" s="172"/>
      <c r="HCT176" s="172"/>
      <c r="HCU176" s="172"/>
      <c r="HCV176" s="172"/>
      <c r="HCW176" s="172"/>
      <c r="HCX176" s="172"/>
      <c r="HCY176" s="172"/>
      <c r="HCZ176" s="172"/>
      <c r="HDA176" s="172"/>
      <c r="HDB176" s="172"/>
      <c r="HDC176" s="172"/>
      <c r="HDD176" s="172"/>
      <c r="HDE176" s="172"/>
      <c r="HDF176" s="172"/>
      <c r="HDG176" s="172"/>
      <c r="HDH176" s="172"/>
      <c r="HDI176" s="172"/>
      <c r="HDJ176" s="172"/>
      <c r="HDK176" s="172"/>
      <c r="HDL176" s="172"/>
      <c r="HDM176" s="172"/>
      <c r="HDN176" s="172"/>
      <c r="HDO176" s="172"/>
      <c r="HDP176" s="172"/>
      <c r="HDQ176" s="172"/>
      <c r="HDR176" s="172"/>
      <c r="HDS176" s="172"/>
      <c r="HDT176" s="172"/>
      <c r="HDU176" s="172"/>
      <c r="HDV176" s="172"/>
      <c r="HDW176" s="172"/>
      <c r="HDX176" s="172"/>
      <c r="HDY176" s="172"/>
      <c r="HDZ176" s="172"/>
      <c r="HEA176" s="172"/>
      <c r="HEB176" s="172"/>
      <c r="HEC176" s="172"/>
      <c r="HED176" s="172"/>
      <c r="HEE176" s="172"/>
      <c r="HEF176" s="172"/>
      <c r="HEG176" s="172"/>
      <c r="HEH176" s="172"/>
      <c r="HEI176" s="172"/>
      <c r="HEJ176" s="172"/>
      <c r="HEK176" s="172"/>
      <c r="HEL176" s="172"/>
      <c r="HEM176" s="172"/>
      <c r="HEN176" s="172"/>
      <c r="HEO176" s="172"/>
      <c r="HEP176" s="172"/>
      <c r="HEQ176" s="172"/>
      <c r="HER176" s="172"/>
      <c r="HES176" s="172"/>
      <c r="HET176" s="172"/>
      <c r="HEU176" s="172"/>
      <c r="HEV176" s="172"/>
      <c r="HEW176" s="172"/>
      <c r="HEX176" s="172"/>
      <c r="HEY176" s="172"/>
      <c r="HEZ176" s="172"/>
      <c r="HFA176" s="172"/>
      <c r="HFB176" s="172"/>
      <c r="HFC176" s="172"/>
      <c r="HFD176" s="172"/>
      <c r="HFE176" s="172"/>
      <c r="HFF176" s="172"/>
      <c r="HFG176" s="172"/>
      <c r="HFH176" s="172"/>
      <c r="HFI176" s="172"/>
      <c r="HFJ176" s="172"/>
      <c r="HFK176" s="172"/>
      <c r="HFL176" s="172"/>
      <c r="HFM176" s="172"/>
      <c r="HFN176" s="172"/>
      <c r="HFO176" s="172"/>
      <c r="HFP176" s="172"/>
      <c r="HFQ176" s="172"/>
      <c r="HFR176" s="172"/>
      <c r="HFS176" s="172"/>
      <c r="HFT176" s="172"/>
      <c r="HFU176" s="172"/>
      <c r="HFV176" s="172"/>
      <c r="HFW176" s="172"/>
      <c r="HFX176" s="172"/>
      <c r="HFY176" s="172"/>
      <c r="HFZ176" s="172"/>
      <c r="HGA176" s="172"/>
      <c r="HGB176" s="172"/>
      <c r="HGC176" s="172"/>
      <c r="HGD176" s="172"/>
      <c r="HGE176" s="172"/>
      <c r="HGF176" s="172"/>
      <c r="HGG176" s="172"/>
      <c r="HGH176" s="172"/>
      <c r="HGI176" s="172"/>
      <c r="HGJ176" s="172"/>
      <c r="HGK176" s="172"/>
      <c r="HGL176" s="172"/>
      <c r="HGM176" s="172"/>
      <c r="HGN176" s="172"/>
      <c r="HGO176" s="172"/>
      <c r="HGP176" s="172"/>
      <c r="HGQ176" s="172"/>
      <c r="HGR176" s="172"/>
      <c r="HGS176" s="172"/>
      <c r="HGT176" s="172"/>
      <c r="HGU176" s="172"/>
      <c r="HGV176" s="172"/>
      <c r="HGW176" s="172"/>
      <c r="HGX176" s="172"/>
      <c r="HGY176" s="172"/>
      <c r="HGZ176" s="172"/>
      <c r="HHA176" s="172"/>
      <c r="HHB176" s="172"/>
      <c r="HHC176" s="172"/>
      <c r="HHD176" s="172"/>
      <c r="HHE176" s="172"/>
      <c r="HHF176" s="172"/>
      <c r="HHG176" s="172"/>
      <c r="HHH176" s="172"/>
      <c r="HHI176" s="172"/>
      <c r="HHJ176" s="172"/>
      <c r="HHK176" s="172"/>
      <c r="HHL176" s="172"/>
      <c r="HHM176" s="172"/>
      <c r="HHN176" s="172"/>
      <c r="HHO176" s="172"/>
      <c r="HHP176" s="172"/>
      <c r="HHQ176" s="172"/>
      <c r="HHR176" s="172"/>
      <c r="HHS176" s="172"/>
      <c r="HHT176" s="172"/>
      <c r="HHU176" s="172"/>
      <c r="HHV176" s="172"/>
      <c r="HHW176" s="172"/>
      <c r="HHX176" s="172"/>
      <c r="HHY176" s="172"/>
      <c r="HHZ176" s="172"/>
      <c r="HIA176" s="172"/>
      <c r="HIB176" s="172"/>
      <c r="HIC176" s="172"/>
      <c r="HID176" s="172"/>
      <c r="HIE176" s="172"/>
      <c r="HIF176" s="172"/>
      <c r="HIG176" s="172"/>
      <c r="HIH176" s="172"/>
      <c r="HII176" s="172"/>
      <c r="HIJ176" s="172"/>
      <c r="HIK176" s="172"/>
      <c r="HIL176" s="172"/>
      <c r="HIM176" s="172"/>
      <c r="HIN176" s="172"/>
      <c r="HIO176" s="172"/>
      <c r="HIP176" s="172"/>
      <c r="HIQ176" s="172"/>
      <c r="HIR176" s="172"/>
      <c r="HIS176" s="172"/>
      <c r="HIT176" s="172"/>
      <c r="HIU176" s="172"/>
      <c r="HIV176" s="172"/>
      <c r="HIW176" s="172"/>
      <c r="HIX176" s="172"/>
      <c r="HIY176" s="172"/>
      <c r="HIZ176" s="172"/>
      <c r="HJA176" s="172"/>
      <c r="HJB176" s="172"/>
      <c r="HJC176" s="172"/>
      <c r="HJD176" s="172"/>
      <c r="HJE176" s="172"/>
      <c r="HJF176" s="172"/>
      <c r="HJG176" s="172"/>
      <c r="HJH176" s="172"/>
      <c r="HJI176" s="172"/>
      <c r="HJJ176" s="172"/>
      <c r="HJK176" s="172"/>
      <c r="HJL176" s="172"/>
      <c r="HJM176" s="172"/>
      <c r="HJN176" s="172"/>
      <c r="HJO176" s="172"/>
      <c r="HJP176" s="172"/>
      <c r="HJQ176" s="172"/>
      <c r="HJR176" s="172"/>
      <c r="HJS176" s="172"/>
      <c r="HJT176" s="172"/>
      <c r="HJU176" s="172"/>
      <c r="HJV176" s="172"/>
      <c r="HJW176" s="172"/>
      <c r="HJX176" s="172"/>
      <c r="HJY176" s="172"/>
      <c r="HJZ176" s="172"/>
      <c r="HKA176" s="172"/>
      <c r="HKB176" s="172"/>
      <c r="HKC176" s="172"/>
      <c r="HKD176" s="172"/>
      <c r="HKE176" s="172"/>
      <c r="HKF176" s="172"/>
      <c r="HKG176" s="172"/>
      <c r="HKH176" s="172"/>
      <c r="HKI176" s="172"/>
      <c r="HKJ176" s="172"/>
      <c r="HKK176" s="172"/>
      <c r="HKL176" s="172"/>
      <c r="HKM176" s="172"/>
      <c r="HKN176" s="172"/>
      <c r="HKO176" s="172"/>
      <c r="HKP176" s="172"/>
      <c r="HKQ176" s="172"/>
      <c r="HKR176" s="172"/>
      <c r="HKS176" s="172"/>
      <c r="HKT176" s="172"/>
      <c r="HKU176" s="172"/>
      <c r="HKV176" s="172"/>
      <c r="HKW176" s="172"/>
      <c r="HKX176" s="172"/>
      <c r="HKY176" s="172"/>
      <c r="HKZ176" s="172"/>
      <c r="HLA176" s="172"/>
      <c r="HLB176" s="172"/>
      <c r="HLC176" s="172"/>
      <c r="HLD176" s="172"/>
      <c r="HLE176" s="172"/>
      <c r="HLF176" s="172"/>
      <c r="HLG176" s="172"/>
      <c r="HLH176" s="172"/>
      <c r="HLI176" s="172"/>
      <c r="HLJ176" s="172"/>
      <c r="HLK176" s="172"/>
      <c r="HLL176" s="172"/>
      <c r="HLM176" s="172"/>
      <c r="HLN176" s="172"/>
      <c r="HLO176" s="172"/>
      <c r="HLP176" s="172"/>
      <c r="HLQ176" s="172"/>
      <c r="HLR176" s="172"/>
      <c r="HLS176" s="172"/>
      <c r="HLT176" s="172"/>
      <c r="HLU176" s="172"/>
      <c r="HLV176" s="172"/>
      <c r="HLW176" s="172"/>
      <c r="HLX176" s="172"/>
      <c r="HLY176" s="172"/>
      <c r="HLZ176" s="172"/>
      <c r="HMA176" s="172"/>
      <c r="HMB176" s="172"/>
      <c r="HMC176" s="172"/>
      <c r="HMD176" s="172"/>
      <c r="HME176" s="172"/>
      <c r="HMF176" s="172"/>
      <c r="HMG176" s="172"/>
      <c r="HMH176" s="172"/>
      <c r="HMI176" s="172"/>
      <c r="HMJ176" s="172"/>
      <c r="HMK176" s="172"/>
      <c r="HML176" s="172"/>
      <c r="HMM176" s="172"/>
      <c r="HMN176" s="172"/>
      <c r="HMO176" s="172"/>
      <c r="HMP176" s="172"/>
      <c r="HMQ176" s="172"/>
      <c r="HMR176" s="172"/>
      <c r="HMS176" s="172"/>
      <c r="HMT176" s="172"/>
      <c r="HMU176" s="172"/>
      <c r="HMV176" s="172"/>
      <c r="HMW176" s="172"/>
      <c r="HMX176" s="172"/>
      <c r="HMY176" s="172"/>
      <c r="HMZ176" s="172"/>
      <c r="HNA176" s="172"/>
      <c r="HNB176" s="172"/>
      <c r="HNC176" s="172"/>
      <c r="HND176" s="172"/>
      <c r="HNE176" s="172"/>
      <c r="HNF176" s="172"/>
      <c r="HNG176" s="172"/>
      <c r="HNH176" s="172"/>
      <c r="HNI176" s="172"/>
      <c r="HNJ176" s="172"/>
      <c r="HNK176" s="172"/>
      <c r="HNL176" s="172"/>
      <c r="HNM176" s="172"/>
      <c r="HNN176" s="172"/>
      <c r="HNO176" s="172"/>
      <c r="HNP176" s="172"/>
      <c r="HNQ176" s="172"/>
      <c r="HNR176" s="172"/>
      <c r="HNS176" s="172"/>
      <c r="HNT176" s="172"/>
      <c r="HNU176" s="172"/>
      <c r="HNV176" s="172"/>
      <c r="HNW176" s="172"/>
      <c r="HNX176" s="172"/>
      <c r="HNY176" s="172"/>
      <c r="HNZ176" s="172"/>
      <c r="HOA176" s="172"/>
      <c r="HOB176" s="172"/>
      <c r="HOC176" s="172"/>
      <c r="HOD176" s="172"/>
      <c r="HOE176" s="172"/>
      <c r="HOF176" s="172"/>
      <c r="HOG176" s="172"/>
      <c r="HOH176" s="172"/>
      <c r="HOI176" s="172"/>
      <c r="HOJ176" s="172"/>
      <c r="HOK176" s="172"/>
      <c r="HOL176" s="172"/>
      <c r="HOM176" s="172"/>
      <c r="HON176" s="172"/>
      <c r="HOO176" s="172"/>
      <c r="HOP176" s="172"/>
      <c r="HOQ176" s="172"/>
      <c r="HOR176" s="172"/>
      <c r="HOS176" s="172"/>
      <c r="HOT176" s="172"/>
      <c r="HOU176" s="172"/>
      <c r="HOV176" s="172"/>
      <c r="HOW176" s="172"/>
      <c r="HOX176" s="172"/>
      <c r="HOY176" s="172"/>
      <c r="HOZ176" s="172"/>
      <c r="HPA176" s="172"/>
      <c r="HPB176" s="172"/>
      <c r="HPC176" s="172"/>
      <c r="HPD176" s="172"/>
      <c r="HPE176" s="172"/>
      <c r="HPF176" s="172"/>
      <c r="HPG176" s="172"/>
      <c r="HPH176" s="172"/>
      <c r="HPI176" s="172"/>
      <c r="HPJ176" s="172"/>
      <c r="HPK176" s="172"/>
      <c r="HPL176" s="172"/>
      <c r="HPM176" s="172"/>
      <c r="HPN176" s="172"/>
      <c r="HPO176" s="172"/>
      <c r="HPP176" s="172"/>
      <c r="HPQ176" s="172"/>
      <c r="HPR176" s="172"/>
      <c r="HPS176" s="172"/>
      <c r="HPT176" s="172"/>
      <c r="HPU176" s="172"/>
      <c r="HPV176" s="172"/>
      <c r="HPW176" s="172"/>
      <c r="HPX176" s="172"/>
      <c r="HPY176" s="172"/>
      <c r="HPZ176" s="172"/>
      <c r="HQA176" s="172"/>
      <c r="HQB176" s="172"/>
      <c r="HQC176" s="172"/>
      <c r="HQD176" s="172"/>
      <c r="HQE176" s="172"/>
      <c r="HQF176" s="172"/>
      <c r="HQG176" s="172"/>
      <c r="HQH176" s="172"/>
      <c r="HQI176" s="172"/>
      <c r="HQJ176" s="172"/>
      <c r="HQK176" s="172"/>
      <c r="HQL176" s="172"/>
      <c r="HQM176" s="172"/>
      <c r="HQN176" s="172"/>
      <c r="HQO176" s="172"/>
      <c r="HQP176" s="172"/>
      <c r="HQQ176" s="172"/>
      <c r="HQR176" s="172"/>
      <c r="HQS176" s="172"/>
      <c r="HQT176" s="172"/>
      <c r="HQU176" s="172"/>
      <c r="HQV176" s="172"/>
      <c r="HQW176" s="172"/>
      <c r="HQX176" s="172"/>
      <c r="HQY176" s="172"/>
      <c r="HQZ176" s="172"/>
      <c r="HRA176" s="172"/>
      <c r="HRB176" s="172"/>
      <c r="HRC176" s="172"/>
      <c r="HRD176" s="172"/>
      <c r="HRE176" s="172"/>
      <c r="HRF176" s="172"/>
      <c r="HRG176" s="172"/>
      <c r="HRH176" s="172"/>
      <c r="HRI176" s="172"/>
      <c r="HRJ176" s="172"/>
      <c r="HRK176" s="172"/>
      <c r="HRL176" s="172"/>
      <c r="HRM176" s="172"/>
      <c r="HRN176" s="172"/>
      <c r="HRO176" s="172"/>
      <c r="HRP176" s="172"/>
      <c r="HRQ176" s="172"/>
      <c r="HRR176" s="172"/>
      <c r="HRS176" s="172"/>
      <c r="HRT176" s="172"/>
      <c r="HRU176" s="172"/>
      <c r="HRV176" s="172"/>
      <c r="HRW176" s="172"/>
      <c r="HRX176" s="172"/>
      <c r="HRY176" s="172"/>
      <c r="HRZ176" s="172"/>
      <c r="HSA176" s="172"/>
      <c r="HSB176" s="172"/>
      <c r="HSC176" s="172"/>
      <c r="HSD176" s="172"/>
      <c r="HSE176" s="172"/>
      <c r="HSF176" s="172"/>
      <c r="HSG176" s="172"/>
      <c r="HSH176" s="172"/>
      <c r="HSI176" s="172"/>
      <c r="HSJ176" s="172"/>
      <c r="HSK176" s="172"/>
      <c r="HSL176" s="172"/>
      <c r="HSM176" s="172"/>
      <c r="HSN176" s="172"/>
      <c r="HSO176" s="172"/>
      <c r="HSP176" s="172"/>
      <c r="HSQ176" s="172"/>
      <c r="HSR176" s="172"/>
      <c r="HSS176" s="172"/>
      <c r="HST176" s="172"/>
      <c r="HSU176" s="172"/>
      <c r="HSV176" s="172"/>
      <c r="HSW176" s="172"/>
      <c r="HSX176" s="172"/>
      <c r="HSY176" s="172"/>
      <c r="HSZ176" s="172"/>
      <c r="HTA176" s="172"/>
      <c r="HTB176" s="172"/>
      <c r="HTC176" s="172"/>
      <c r="HTD176" s="172"/>
      <c r="HTE176" s="172"/>
      <c r="HTF176" s="172"/>
      <c r="HTG176" s="172"/>
      <c r="HTH176" s="172"/>
      <c r="HTI176" s="172"/>
      <c r="HTJ176" s="172"/>
      <c r="HTK176" s="172"/>
      <c r="HTL176" s="172"/>
      <c r="HTM176" s="172"/>
      <c r="HTN176" s="172"/>
      <c r="HTO176" s="172"/>
      <c r="HTP176" s="172"/>
      <c r="HTQ176" s="172"/>
      <c r="HTR176" s="172"/>
      <c r="HTS176" s="172"/>
      <c r="HTT176" s="172"/>
      <c r="HTU176" s="172"/>
      <c r="HTV176" s="172"/>
      <c r="HTW176" s="172"/>
      <c r="HTX176" s="172"/>
      <c r="HTY176" s="172"/>
      <c r="HTZ176" s="172"/>
      <c r="HUA176" s="172"/>
      <c r="HUB176" s="172"/>
      <c r="HUC176" s="172"/>
      <c r="HUD176" s="172"/>
      <c r="HUE176" s="172"/>
      <c r="HUF176" s="172"/>
      <c r="HUG176" s="172"/>
      <c r="HUH176" s="172"/>
      <c r="HUI176" s="172"/>
      <c r="HUJ176" s="172"/>
      <c r="HUK176" s="172"/>
      <c r="HUL176" s="172"/>
      <c r="HUM176" s="172"/>
      <c r="HUN176" s="172"/>
      <c r="HUO176" s="172"/>
      <c r="HUP176" s="172"/>
      <c r="HUQ176" s="172"/>
      <c r="HUR176" s="172"/>
      <c r="HUS176" s="172"/>
      <c r="HUT176" s="172"/>
      <c r="HUU176" s="172"/>
      <c r="HUV176" s="172"/>
      <c r="HUW176" s="172"/>
      <c r="HUX176" s="172"/>
      <c r="HUY176" s="172"/>
      <c r="HUZ176" s="172"/>
      <c r="HVA176" s="172"/>
      <c r="HVB176" s="172"/>
      <c r="HVC176" s="172"/>
      <c r="HVD176" s="172"/>
      <c r="HVE176" s="172"/>
      <c r="HVF176" s="172"/>
      <c r="HVG176" s="172"/>
      <c r="HVH176" s="172"/>
      <c r="HVI176" s="172"/>
      <c r="HVJ176" s="172"/>
      <c r="HVK176" s="172"/>
      <c r="HVL176" s="172"/>
      <c r="HVM176" s="172"/>
      <c r="HVN176" s="172"/>
      <c r="HVO176" s="172"/>
      <c r="HVP176" s="172"/>
      <c r="HVQ176" s="172"/>
      <c r="HVR176" s="172"/>
      <c r="HVS176" s="172"/>
      <c r="HVT176" s="172"/>
      <c r="HVU176" s="172"/>
      <c r="HVV176" s="172"/>
      <c r="HVW176" s="172"/>
      <c r="HVX176" s="172"/>
      <c r="HVY176" s="172"/>
      <c r="HVZ176" s="172"/>
      <c r="HWA176" s="172"/>
      <c r="HWB176" s="172"/>
      <c r="HWC176" s="172"/>
      <c r="HWD176" s="172"/>
      <c r="HWE176" s="172"/>
      <c r="HWF176" s="172"/>
      <c r="HWG176" s="172"/>
      <c r="HWH176" s="172"/>
      <c r="HWI176" s="172"/>
      <c r="HWJ176" s="172"/>
      <c r="HWK176" s="172"/>
      <c r="HWL176" s="172"/>
      <c r="HWM176" s="172"/>
      <c r="HWN176" s="172"/>
      <c r="HWO176" s="172"/>
      <c r="HWP176" s="172"/>
      <c r="HWQ176" s="172"/>
      <c r="HWR176" s="172"/>
      <c r="HWS176" s="172"/>
      <c r="HWT176" s="172"/>
      <c r="HWU176" s="172"/>
      <c r="HWV176" s="172"/>
      <c r="HWW176" s="172"/>
      <c r="HWX176" s="172"/>
      <c r="HWY176" s="172"/>
      <c r="HWZ176" s="172"/>
      <c r="HXA176" s="172"/>
      <c r="HXB176" s="172"/>
      <c r="HXC176" s="172"/>
      <c r="HXD176" s="172"/>
      <c r="HXE176" s="172"/>
      <c r="HXF176" s="172"/>
      <c r="HXG176" s="172"/>
      <c r="HXH176" s="172"/>
      <c r="HXI176" s="172"/>
      <c r="HXJ176" s="172"/>
      <c r="HXK176" s="172"/>
      <c r="HXL176" s="172"/>
      <c r="HXM176" s="172"/>
      <c r="HXN176" s="172"/>
      <c r="HXO176" s="172"/>
      <c r="HXP176" s="172"/>
      <c r="HXQ176" s="172"/>
      <c r="HXR176" s="172"/>
      <c r="HXS176" s="172"/>
      <c r="HXT176" s="172"/>
      <c r="HXU176" s="172"/>
      <c r="HXV176" s="172"/>
      <c r="HXW176" s="172"/>
      <c r="HXX176" s="172"/>
      <c r="HXY176" s="172"/>
      <c r="HXZ176" s="172"/>
      <c r="HYA176" s="172"/>
      <c r="HYB176" s="172"/>
      <c r="HYC176" s="172"/>
      <c r="HYD176" s="172"/>
      <c r="HYE176" s="172"/>
      <c r="HYF176" s="172"/>
      <c r="HYG176" s="172"/>
      <c r="HYH176" s="172"/>
      <c r="HYI176" s="172"/>
      <c r="HYJ176" s="172"/>
      <c r="HYK176" s="172"/>
      <c r="HYL176" s="172"/>
      <c r="HYM176" s="172"/>
      <c r="HYN176" s="172"/>
      <c r="HYO176" s="172"/>
      <c r="HYP176" s="172"/>
      <c r="HYQ176" s="172"/>
      <c r="HYR176" s="172"/>
      <c r="HYS176" s="172"/>
      <c r="HYT176" s="172"/>
      <c r="HYU176" s="172"/>
      <c r="HYV176" s="172"/>
      <c r="HYW176" s="172"/>
      <c r="HYX176" s="172"/>
      <c r="HYY176" s="172"/>
      <c r="HYZ176" s="172"/>
      <c r="HZA176" s="172"/>
      <c r="HZB176" s="172"/>
      <c r="HZC176" s="172"/>
      <c r="HZD176" s="172"/>
      <c r="HZE176" s="172"/>
      <c r="HZF176" s="172"/>
      <c r="HZG176" s="172"/>
      <c r="HZH176" s="172"/>
      <c r="HZI176" s="172"/>
      <c r="HZJ176" s="172"/>
      <c r="HZK176" s="172"/>
      <c r="HZL176" s="172"/>
      <c r="HZM176" s="172"/>
      <c r="HZN176" s="172"/>
      <c r="HZO176" s="172"/>
      <c r="HZP176" s="172"/>
      <c r="HZQ176" s="172"/>
      <c r="HZR176" s="172"/>
      <c r="HZS176" s="172"/>
      <c r="HZT176" s="172"/>
      <c r="HZU176" s="172"/>
      <c r="HZV176" s="172"/>
      <c r="HZW176" s="172"/>
      <c r="HZX176" s="172"/>
      <c r="HZY176" s="172"/>
      <c r="HZZ176" s="172"/>
      <c r="IAA176" s="172"/>
      <c r="IAB176" s="172"/>
      <c r="IAC176" s="172"/>
      <c r="IAD176" s="172"/>
      <c r="IAE176" s="172"/>
      <c r="IAF176" s="172"/>
      <c r="IAG176" s="172"/>
      <c r="IAH176" s="172"/>
      <c r="IAI176" s="172"/>
      <c r="IAJ176" s="172"/>
      <c r="IAK176" s="172"/>
      <c r="IAL176" s="172"/>
      <c r="IAM176" s="172"/>
      <c r="IAN176" s="172"/>
      <c r="IAO176" s="172"/>
      <c r="IAP176" s="172"/>
      <c r="IAQ176" s="172"/>
      <c r="IAR176" s="172"/>
      <c r="IAS176" s="172"/>
      <c r="IAT176" s="172"/>
      <c r="IAU176" s="172"/>
      <c r="IAV176" s="172"/>
      <c r="IAW176" s="172"/>
      <c r="IAX176" s="172"/>
      <c r="IAY176" s="172"/>
      <c r="IAZ176" s="172"/>
      <c r="IBA176" s="172"/>
      <c r="IBB176" s="172"/>
      <c r="IBC176" s="172"/>
      <c r="IBD176" s="172"/>
      <c r="IBE176" s="172"/>
      <c r="IBF176" s="172"/>
      <c r="IBG176" s="172"/>
      <c r="IBH176" s="172"/>
      <c r="IBI176" s="172"/>
      <c r="IBJ176" s="172"/>
      <c r="IBK176" s="172"/>
      <c r="IBL176" s="172"/>
      <c r="IBM176" s="172"/>
      <c r="IBN176" s="172"/>
      <c r="IBO176" s="172"/>
      <c r="IBP176" s="172"/>
      <c r="IBQ176" s="172"/>
      <c r="IBR176" s="172"/>
      <c r="IBS176" s="172"/>
      <c r="IBT176" s="172"/>
      <c r="IBU176" s="172"/>
      <c r="IBV176" s="172"/>
      <c r="IBW176" s="172"/>
      <c r="IBX176" s="172"/>
      <c r="IBY176" s="172"/>
      <c r="IBZ176" s="172"/>
      <c r="ICA176" s="172"/>
      <c r="ICB176" s="172"/>
      <c r="ICC176" s="172"/>
      <c r="ICD176" s="172"/>
      <c r="ICE176" s="172"/>
      <c r="ICF176" s="172"/>
      <c r="ICG176" s="172"/>
      <c r="ICH176" s="172"/>
      <c r="ICI176" s="172"/>
      <c r="ICJ176" s="172"/>
      <c r="ICK176" s="172"/>
      <c r="ICL176" s="172"/>
      <c r="ICM176" s="172"/>
      <c r="ICN176" s="172"/>
      <c r="ICO176" s="172"/>
      <c r="ICP176" s="172"/>
      <c r="ICQ176" s="172"/>
      <c r="ICR176" s="172"/>
      <c r="ICS176" s="172"/>
      <c r="ICT176" s="172"/>
      <c r="ICU176" s="172"/>
      <c r="ICV176" s="172"/>
      <c r="ICW176" s="172"/>
      <c r="ICX176" s="172"/>
      <c r="ICY176" s="172"/>
      <c r="ICZ176" s="172"/>
      <c r="IDA176" s="172"/>
      <c r="IDB176" s="172"/>
      <c r="IDC176" s="172"/>
      <c r="IDD176" s="172"/>
      <c r="IDE176" s="172"/>
      <c r="IDF176" s="172"/>
      <c r="IDG176" s="172"/>
      <c r="IDH176" s="172"/>
      <c r="IDI176" s="172"/>
      <c r="IDJ176" s="172"/>
      <c r="IDK176" s="172"/>
      <c r="IDL176" s="172"/>
      <c r="IDM176" s="172"/>
      <c r="IDN176" s="172"/>
      <c r="IDO176" s="172"/>
      <c r="IDP176" s="172"/>
      <c r="IDQ176" s="172"/>
      <c r="IDR176" s="172"/>
      <c r="IDS176" s="172"/>
      <c r="IDT176" s="172"/>
      <c r="IDU176" s="172"/>
      <c r="IDV176" s="172"/>
      <c r="IDW176" s="172"/>
      <c r="IDX176" s="172"/>
      <c r="IDY176" s="172"/>
      <c r="IDZ176" s="172"/>
      <c r="IEA176" s="172"/>
      <c r="IEB176" s="172"/>
      <c r="IEC176" s="172"/>
      <c r="IED176" s="172"/>
      <c r="IEE176" s="172"/>
      <c r="IEF176" s="172"/>
      <c r="IEG176" s="172"/>
      <c r="IEH176" s="172"/>
      <c r="IEI176" s="172"/>
      <c r="IEJ176" s="172"/>
      <c r="IEK176" s="172"/>
      <c r="IEL176" s="172"/>
      <c r="IEM176" s="172"/>
      <c r="IEN176" s="172"/>
      <c r="IEO176" s="172"/>
      <c r="IEP176" s="172"/>
      <c r="IEQ176" s="172"/>
      <c r="IER176" s="172"/>
      <c r="IES176" s="172"/>
      <c r="IET176" s="172"/>
      <c r="IEU176" s="172"/>
      <c r="IEV176" s="172"/>
      <c r="IEW176" s="172"/>
      <c r="IEX176" s="172"/>
      <c r="IEY176" s="172"/>
      <c r="IEZ176" s="172"/>
      <c r="IFA176" s="172"/>
      <c r="IFB176" s="172"/>
      <c r="IFC176" s="172"/>
      <c r="IFD176" s="172"/>
      <c r="IFE176" s="172"/>
      <c r="IFF176" s="172"/>
      <c r="IFG176" s="172"/>
      <c r="IFH176" s="172"/>
      <c r="IFI176" s="172"/>
      <c r="IFJ176" s="172"/>
      <c r="IFK176" s="172"/>
      <c r="IFL176" s="172"/>
      <c r="IFM176" s="172"/>
      <c r="IFN176" s="172"/>
      <c r="IFO176" s="172"/>
      <c r="IFP176" s="172"/>
      <c r="IFQ176" s="172"/>
      <c r="IFR176" s="172"/>
      <c r="IFS176" s="172"/>
      <c r="IFT176" s="172"/>
      <c r="IFU176" s="172"/>
      <c r="IFV176" s="172"/>
      <c r="IFW176" s="172"/>
      <c r="IFX176" s="172"/>
      <c r="IFY176" s="172"/>
      <c r="IFZ176" s="172"/>
      <c r="IGA176" s="172"/>
      <c r="IGB176" s="172"/>
      <c r="IGC176" s="172"/>
      <c r="IGD176" s="172"/>
      <c r="IGE176" s="172"/>
      <c r="IGF176" s="172"/>
      <c r="IGG176" s="172"/>
      <c r="IGH176" s="172"/>
      <c r="IGI176" s="172"/>
      <c r="IGJ176" s="172"/>
      <c r="IGK176" s="172"/>
      <c r="IGL176" s="172"/>
      <c r="IGM176" s="172"/>
      <c r="IGN176" s="172"/>
      <c r="IGO176" s="172"/>
      <c r="IGP176" s="172"/>
      <c r="IGQ176" s="172"/>
      <c r="IGR176" s="172"/>
      <c r="IGS176" s="172"/>
      <c r="IGT176" s="172"/>
      <c r="IGU176" s="172"/>
      <c r="IGV176" s="172"/>
      <c r="IGW176" s="172"/>
      <c r="IGX176" s="172"/>
      <c r="IGY176" s="172"/>
      <c r="IGZ176" s="172"/>
      <c r="IHA176" s="172"/>
      <c r="IHB176" s="172"/>
      <c r="IHC176" s="172"/>
      <c r="IHD176" s="172"/>
      <c r="IHE176" s="172"/>
      <c r="IHF176" s="172"/>
      <c r="IHG176" s="172"/>
      <c r="IHH176" s="172"/>
      <c r="IHI176" s="172"/>
      <c r="IHJ176" s="172"/>
      <c r="IHK176" s="172"/>
      <c r="IHL176" s="172"/>
      <c r="IHM176" s="172"/>
      <c r="IHN176" s="172"/>
      <c r="IHO176" s="172"/>
      <c r="IHP176" s="172"/>
      <c r="IHQ176" s="172"/>
      <c r="IHR176" s="172"/>
      <c r="IHS176" s="172"/>
      <c r="IHT176" s="172"/>
      <c r="IHU176" s="172"/>
      <c r="IHV176" s="172"/>
      <c r="IHW176" s="172"/>
      <c r="IHX176" s="172"/>
      <c r="IHY176" s="172"/>
      <c r="IHZ176" s="172"/>
      <c r="IIA176" s="172"/>
      <c r="IIB176" s="172"/>
      <c r="IIC176" s="172"/>
      <c r="IID176" s="172"/>
      <c r="IIE176" s="172"/>
      <c r="IIF176" s="172"/>
      <c r="IIG176" s="172"/>
      <c r="IIH176" s="172"/>
      <c r="III176" s="172"/>
      <c r="IIJ176" s="172"/>
      <c r="IIK176" s="172"/>
      <c r="IIL176" s="172"/>
      <c r="IIM176" s="172"/>
      <c r="IIN176" s="172"/>
      <c r="IIO176" s="172"/>
      <c r="IIP176" s="172"/>
      <c r="IIQ176" s="172"/>
      <c r="IIR176" s="172"/>
      <c r="IIS176" s="172"/>
      <c r="IIT176" s="172"/>
      <c r="IIU176" s="172"/>
      <c r="IIV176" s="172"/>
      <c r="IIW176" s="172"/>
      <c r="IIX176" s="172"/>
      <c r="IIY176" s="172"/>
      <c r="IIZ176" s="172"/>
      <c r="IJA176" s="172"/>
      <c r="IJB176" s="172"/>
      <c r="IJC176" s="172"/>
      <c r="IJD176" s="172"/>
      <c r="IJE176" s="172"/>
      <c r="IJF176" s="172"/>
      <c r="IJG176" s="172"/>
      <c r="IJH176" s="172"/>
      <c r="IJI176" s="172"/>
      <c r="IJJ176" s="172"/>
      <c r="IJK176" s="172"/>
      <c r="IJL176" s="172"/>
      <c r="IJM176" s="172"/>
      <c r="IJN176" s="172"/>
      <c r="IJO176" s="172"/>
      <c r="IJP176" s="172"/>
      <c r="IJQ176" s="172"/>
      <c r="IJR176" s="172"/>
      <c r="IJS176" s="172"/>
      <c r="IJT176" s="172"/>
      <c r="IJU176" s="172"/>
      <c r="IJV176" s="172"/>
      <c r="IJW176" s="172"/>
      <c r="IJX176" s="172"/>
      <c r="IJY176" s="172"/>
      <c r="IJZ176" s="172"/>
      <c r="IKA176" s="172"/>
      <c r="IKB176" s="172"/>
      <c r="IKC176" s="172"/>
      <c r="IKD176" s="172"/>
      <c r="IKE176" s="172"/>
      <c r="IKF176" s="172"/>
      <c r="IKG176" s="172"/>
      <c r="IKH176" s="172"/>
      <c r="IKI176" s="172"/>
      <c r="IKJ176" s="172"/>
      <c r="IKK176" s="172"/>
      <c r="IKL176" s="172"/>
      <c r="IKM176" s="172"/>
      <c r="IKN176" s="172"/>
      <c r="IKO176" s="172"/>
      <c r="IKP176" s="172"/>
      <c r="IKQ176" s="172"/>
      <c r="IKR176" s="172"/>
      <c r="IKS176" s="172"/>
      <c r="IKT176" s="172"/>
      <c r="IKU176" s="172"/>
      <c r="IKV176" s="172"/>
      <c r="IKW176" s="172"/>
      <c r="IKX176" s="172"/>
      <c r="IKY176" s="172"/>
      <c r="IKZ176" s="172"/>
      <c r="ILA176" s="172"/>
      <c r="ILB176" s="172"/>
      <c r="ILC176" s="172"/>
      <c r="ILD176" s="172"/>
      <c r="ILE176" s="172"/>
      <c r="ILF176" s="172"/>
      <c r="ILG176" s="172"/>
      <c r="ILH176" s="172"/>
      <c r="ILI176" s="172"/>
      <c r="ILJ176" s="172"/>
      <c r="ILK176" s="172"/>
      <c r="ILL176" s="172"/>
      <c r="ILM176" s="172"/>
      <c r="ILN176" s="172"/>
      <c r="ILO176" s="172"/>
      <c r="ILP176" s="172"/>
      <c r="ILQ176" s="172"/>
      <c r="ILR176" s="172"/>
      <c r="ILS176" s="172"/>
      <c r="ILT176" s="172"/>
      <c r="ILU176" s="172"/>
      <c r="ILV176" s="172"/>
      <c r="ILW176" s="172"/>
      <c r="ILX176" s="172"/>
      <c r="ILY176" s="172"/>
      <c r="ILZ176" s="172"/>
      <c r="IMA176" s="172"/>
      <c r="IMB176" s="172"/>
      <c r="IMC176" s="172"/>
      <c r="IMD176" s="172"/>
      <c r="IME176" s="172"/>
      <c r="IMF176" s="172"/>
      <c r="IMG176" s="172"/>
      <c r="IMH176" s="172"/>
      <c r="IMI176" s="172"/>
      <c r="IMJ176" s="172"/>
      <c r="IMK176" s="172"/>
      <c r="IML176" s="172"/>
      <c r="IMM176" s="172"/>
      <c r="IMN176" s="172"/>
      <c r="IMO176" s="172"/>
      <c r="IMP176" s="172"/>
      <c r="IMQ176" s="172"/>
      <c r="IMR176" s="172"/>
      <c r="IMS176" s="172"/>
      <c r="IMT176" s="172"/>
      <c r="IMU176" s="172"/>
      <c r="IMV176" s="172"/>
      <c r="IMW176" s="172"/>
      <c r="IMX176" s="172"/>
      <c r="IMY176" s="172"/>
      <c r="IMZ176" s="172"/>
      <c r="INA176" s="172"/>
      <c r="INB176" s="172"/>
      <c r="INC176" s="172"/>
      <c r="IND176" s="172"/>
      <c r="INE176" s="172"/>
      <c r="INF176" s="172"/>
      <c r="ING176" s="172"/>
      <c r="INH176" s="172"/>
      <c r="INI176" s="172"/>
      <c r="INJ176" s="172"/>
      <c r="INK176" s="172"/>
      <c r="INL176" s="172"/>
      <c r="INM176" s="172"/>
      <c r="INN176" s="172"/>
      <c r="INO176" s="172"/>
      <c r="INP176" s="172"/>
      <c r="INQ176" s="172"/>
      <c r="INR176" s="172"/>
      <c r="INS176" s="172"/>
      <c r="INT176" s="172"/>
      <c r="INU176" s="172"/>
      <c r="INV176" s="172"/>
      <c r="INW176" s="172"/>
      <c r="INX176" s="172"/>
      <c r="INY176" s="172"/>
      <c r="INZ176" s="172"/>
      <c r="IOA176" s="172"/>
      <c r="IOB176" s="172"/>
      <c r="IOC176" s="172"/>
      <c r="IOD176" s="172"/>
      <c r="IOE176" s="172"/>
      <c r="IOF176" s="172"/>
      <c r="IOG176" s="172"/>
      <c r="IOH176" s="172"/>
      <c r="IOI176" s="172"/>
      <c r="IOJ176" s="172"/>
      <c r="IOK176" s="172"/>
      <c r="IOL176" s="172"/>
      <c r="IOM176" s="172"/>
      <c r="ION176" s="172"/>
      <c r="IOO176" s="172"/>
      <c r="IOP176" s="172"/>
      <c r="IOQ176" s="172"/>
      <c r="IOR176" s="172"/>
      <c r="IOS176" s="172"/>
      <c r="IOT176" s="172"/>
      <c r="IOU176" s="172"/>
      <c r="IOV176" s="172"/>
      <c r="IOW176" s="172"/>
      <c r="IOX176" s="172"/>
      <c r="IOY176" s="172"/>
      <c r="IOZ176" s="172"/>
      <c r="IPA176" s="172"/>
      <c r="IPB176" s="172"/>
      <c r="IPC176" s="172"/>
      <c r="IPD176" s="172"/>
      <c r="IPE176" s="172"/>
      <c r="IPF176" s="172"/>
      <c r="IPG176" s="172"/>
      <c r="IPH176" s="172"/>
      <c r="IPI176" s="172"/>
      <c r="IPJ176" s="172"/>
      <c r="IPK176" s="172"/>
      <c r="IPL176" s="172"/>
      <c r="IPM176" s="172"/>
      <c r="IPN176" s="172"/>
      <c r="IPO176" s="172"/>
      <c r="IPP176" s="172"/>
      <c r="IPQ176" s="172"/>
      <c r="IPR176" s="172"/>
      <c r="IPS176" s="172"/>
      <c r="IPT176" s="172"/>
      <c r="IPU176" s="172"/>
      <c r="IPV176" s="172"/>
      <c r="IPW176" s="172"/>
      <c r="IPX176" s="172"/>
      <c r="IPY176" s="172"/>
      <c r="IPZ176" s="172"/>
      <c r="IQA176" s="172"/>
      <c r="IQB176" s="172"/>
      <c r="IQC176" s="172"/>
      <c r="IQD176" s="172"/>
      <c r="IQE176" s="172"/>
      <c r="IQF176" s="172"/>
      <c r="IQG176" s="172"/>
      <c r="IQH176" s="172"/>
      <c r="IQI176" s="172"/>
      <c r="IQJ176" s="172"/>
      <c r="IQK176" s="172"/>
      <c r="IQL176" s="172"/>
      <c r="IQM176" s="172"/>
      <c r="IQN176" s="172"/>
      <c r="IQO176" s="172"/>
      <c r="IQP176" s="172"/>
      <c r="IQQ176" s="172"/>
      <c r="IQR176" s="172"/>
      <c r="IQS176" s="172"/>
      <c r="IQT176" s="172"/>
      <c r="IQU176" s="172"/>
      <c r="IQV176" s="172"/>
      <c r="IQW176" s="172"/>
      <c r="IQX176" s="172"/>
      <c r="IQY176" s="172"/>
      <c r="IQZ176" s="172"/>
      <c r="IRA176" s="172"/>
      <c r="IRB176" s="172"/>
      <c r="IRC176" s="172"/>
      <c r="IRD176" s="172"/>
      <c r="IRE176" s="172"/>
      <c r="IRF176" s="172"/>
      <c r="IRG176" s="172"/>
      <c r="IRH176" s="172"/>
      <c r="IRI176" s="172"/>
      <c r="IRJ176" s="172"/>
      <c r="IRK176" s="172"/>
      <c r="IRL176" s="172"/>
      <c r="IRM176" s="172"/>
      <c r="IRN176" s="172"/>
      <c r="IRO176" s="172"/>
      <c r="IRP176" s="172"/>
      <c r="IRQ176" s="172"/>
      <c r="IRR176" s="172"/>
      <c r="IRS176" s="172"/>
      <c r="IRT176" s="172"/>
      <c r="IRU176" s="172"/>
      <c r="IRV176" s="172"/>
      <c r="IRW176" s="172"/>
      <c r="IRX176" s="172"/>
      <c r="IRY176" s="172"/>
      <c r="IRZ176" s="172"/>
      <c r="ISA176" s="172"/>
      <c r="ISB176" s="172"/>
      <c r="ISC176" s="172"/>
      <c r="ISD176" s="172"/>
      <c r="ISE176" s="172"/>
      <c r="ISF176" s="172"/>
      <c r="ISG176" s="172"/>
      <c r="ISH176" s="172"/>
      <c r="ISI176" s="172"/>
      <c r="ISJ176" s="172"/>
      <c r="ISK176" s="172"/>
      <c r="ISL176" s="172"/>
      <c r="ISM176" s="172"/>
      <c r="ISN176" s="172"/>
      <c r="ISO176" s="172"/>
      <c r="ISP176" s="172"/>
      <c r="ISQ176" s="172"/>
      <c r="ISR176" s="172"/>
      <c r="ISS176" s="172"/>
      <c r="IST176" s="172"/>
      <c r="ISU176" s="172"/>
      <c r="ISV176" s="172"/>
      <c r="ISW176" s="172"/>
      <c r="ISX176" s="172"/>
      <c r="ISY176" s="172"/>
      <c r="ISZ176" s="172"/>
      <c r="ITA176" s="172"/>
      <c r="ITB176" s="172"/>
      <c r="ITC176" s="172"/>
      <c r="ITD176" s="172"/>
      <c r="ITE176" s="172"/>
      <c r="ITF176" s="172"/>
      <c r="ITG176" s="172"/>
      <c r="ITH176" s="172"/>
      <c r="ITI176" s="172"/>
      <c r="ITJ176" s="172"/>
      <c r="ITK176" s="172"/>
      <c r="ITL176" s="172"/>
      <c r="ITM176" s="172"/>
      <c r="ITN176" s="172"/>
      <c r="ITO176" s="172"/>
      <c r="ITP176" s="172"/>
      <c r="ITQ176" s="172"/>
      <c r="ITR176" s="172"/>
      <c r="ITS176" s="172"/>
      <c r="ITT176" s="172"/>
      <c r="ITU176" s="172"/>
      <c r="ITV176" s="172"/>
      <c r="ITW176" s="172"/>
      <c r="ITX176" s="172"/>
      <c r="ITY176" s="172"/>
      <c r="ITZ176" s="172"/>
      <c r="IUA176" s="172"/>
      <c r="IUB176" s="172"/>
      <c r="IUC176" s="172"/>
      <c r="IUD176" s="172"/>
      <c r="IUE176" s="172"/>
      <c r="IUF176" s="172"/>
      <c r="IUG176" s="172"/>
      <c r="IUH176" s="172"/>
      <c r="IUI176" s="172"/>
      <c r="IUJ176" s="172"/>
      <c r="IUK176" s="172"/>
      <c r="IUL176" s="172"/>
      <c r="IUM176" s="172"/>
      <c r="IUN176" s="172"/>
      <c r="IUO176" s="172"/>
      <c r="IUP176" s="172"/>
      <c r="IUQ176" s="172"/>
      <c r="IUR176" s="172"/>
      <c r="IUS176" s="172"/>
      <c r="IUT176" s="172"/>
      <c r="IUU176" s="172"/>
      <c r="IUV176" s="172"/>
      <c r="IUW176" s="172"/>
      <c r="IUX176" s="172"/>
      <c r="IUY176" s="172"/>
      <c r="IUZ176" s="172"/>
      <c r="IVA176" s="172"/>
      <c r="IVB176" s="172"/>
      <c r="IVC176" s="172"/>
      <c r="IVD176" s="172"/>
      <c r="IVE176" s="172"/>
      <c r="IVF176" s="172"/>
      <c r="IVG176" s="172"/>
      <c r="IVH176" s="172"/>
      <c r="IVI176" s="172"/>
      <c r="IVJ176" s="172"/>
      <c r="IVK176" s="172"/>
      <c r="IVL176" s="172"/>
      <c r="IVM176" s="172"/>
      <c r="IVN176" s="172"/>
      <c r="IVO176" s="172"/>
      <c r="IVP176" s="172"/>
      <c r="IVQ176" s="172"/>
      <c r="IVR176" s="172"/>
      <c r="IVS176" s="172"/>
      <c r="IVT176" s="172"/>
      <c r="IVU176" s="172"/>
      <c r="IVV176" s="172"/>
      <c r="IVW176" s="172"/>
      <c r="IVX176" s="172"/>
      <c r="IVY176" s="172"/>
      <c r="IVZ176" s="172"/>
      <c r="IWA176" s="172"/>
      <c r="IWB176" s="172"/>
      <c r="IWC176" s="172"/>
      <c r="IWD176" s="172"/>
      <c r="IWE176" s="172"/>
      <c r="IWF176" s="172"/>
      <c r="IWG176" s="172"/>
      <c r="IWH176" s="172"/>
      <c r="IWI176" s="172"/>
      <c r="IWJ176" s="172"/>
      <c r="IWK176" s="172"/>
      <c r="IWL176" s="172"/>
      <c r="IWM176" s="172"/>
      <c r="IWN176" s="172"/>
      <c r="IWO176" s="172"/>
      <c r="IWP176" s="172"/>
      <c r="IWQ176" s="172"/>
      <c r="IWR176" s="172"/>
      <c r="IWS176" s="172"/>
      <c r="IWT176" s="172"/>
      <c r="IWU176" s="172"/>
      <c r="IWV176" s="172"/>
      <c r="IWW176" s="172"/>
      <c r="IWX176" s="172"/>
      <c r="IWY176" s="172"/>
      <c r="IWZ176" s="172"/>
      <c r="IXA176" s="172"/>
      <c r="IXB176" s="172"/>
      <c r="IXC176" s="172"/>
      <c r="IXD176" s="172"/>
      <c r="IXE176" s="172"/>
      <c r="IXF176" s="172"/>
      <c r="IXG176" s="172"/>
      <c r="IXH176" s="172"/>
      <c r="IXI176" s="172"/>
      <c r="IXJ176" s="172"/>
      <c r="IXK176" s="172"/>
      <c r="IXL176" s="172"/>
      <c r="IXM176" s="172"/>
      <c r="IXN176" s="172"/>
      <c r="IXO176" s="172"/>
      <c r="IXP176" s="172"/>
      <c r="IXQ176" s="172"/>
      <c r="IXR176" s="172"/>
      <c r="IXS176" s="172"/>
      <c r="IXT176" s="172"/>
      <c r="IXU176" s="172"/>
      <c r="IXV176" s="172"/>
      <c r="IXW176" s="172"/>
      <c r="IXX176" s="172"/>
      <c r="IXY176" s="172"/>
      <c r="IXZ176" s="172"/>
      <c r="IYA176" s="172"/>
      <c r="IYB176" s="172"/>
      <c r="IYC176" s="172"/>
      <c r="IYD176" s="172"/>
      <c r="IYE176" s="172"/>
      <c r="IYF176" s="172"/>
      <c r="IYG176" s="172"/>
      <c r="IYH176" s="172"/>
      <c r="IYI176" s="172"/>
      <c r="IYJ176" s="172"/>
      <c r="IYK176" s="172"/>
      <c r="IYL176" s="172"/>
      <c r="IYM176" s="172"/>
      <c r="IYN176" s="172"/>
      <c r="IYO176" s="172"/>
      <c r="IYP176" s="172"/>
      <c r="IYQ176" s="172"/>
      <c r="IYR176" s="172"/>
      <c r="IYS176" s="172"/>
      <c r="IYT176" s="172"/>
      <c r="IYU176" s="172"/>
      <c r="IYV176" s="172"/>
      <c r="IYW176" s="172"/>
      <c r="IYX176" s="172"/>
      <c r="IYY176" s="172"/>
      <c r="IYZ176" s="172"/>
      <c r="IZA176" s="172"/>
      <c r="IZB176" s="172"/>
      <c r="IZC176" s="172"/>
      <c r="IZD176" s="172"/>
      <c r="IZE176" s="172"/>
      <c r="IZF176" s="172"/>
      <c r="IZG176" s="172"/>
      <c r="IZH176" s="172"/>
      <c r="IZI176" s="172"/>
      <c r="IZJ176" s="172"/>
      <c r="IZK176" s="172"/>
      <c r="IZL176" s="172"/>
      <c r="IZM176" s="172"/>
      <c r="IZN176" s="172"/>
      <c r="IZO176" s="172"/>
      <c r="IZP176" s="172"/>
      <c r="IZQ176" s="172"/>
      <c r="IZR176" s="172"/>
      <c r="IZS176" s="172"/>
      <c r="IZT176" s="172"/>
      <c r="IZU176" s="172"/>
      <c r="IZV176" s="172"/>
      <c r="IZW176" s="172"/>
      <c r="IZX176" s="172"/>
      <c r="IZY176" s="172"/>
      <c r="IZZ176" s="172"/>
      <c r="JAA176" s="172"/>
      <c r="JAB176" s="172"/>
      <c r="JAC176" s="172"/>
      <c r="JAD176" s="172"/>
      <c r="JAE176" s="172"/>
      <c r="JAF176" s="172"/>
      <c r="JAG176" s="172"/>
      <c r="JAH176" s="172"/>
      <c r="JAI176" s="172"/>
      <c r="JAJ176" s="172"/>
      <c r="JAK176" s="172"/>
      <c r="JAL176" s="172"/>
      <c r="JAM176" s="172"/>
      <c r="JAN176" s="172"/>
      <c r="JAO176" s="172"/>
      <c r="JAP176" s="172"/>
      <c r="JAQ176" s="172"/>
      <c r="JAR176" s="172"/>
      <c r="JAS176" s="172"/>
      <c r="JAT176" s="172"/>
      <c r="JAU176" s="172"/>
      <c r="JAV176" s="172"/>
      <c r="JAW176" s="172"/>
      <c r="JAX176" s="172"/>
      <c r="JAY176" s="172"/>
      <c r="JAZ176" s="172"/>
      <c r="JBA176" s="172"/>
      <c r="JBB176" s="172"/>
      <c r="JBC176" s="172"/>
      <c r="JBD176" s="172"/>
      <c r="JBE176" s="172"/>
      <c r="JBF176" s="172"/>
      <c r="JBG176" s="172"/>
      <c r="JBH176" s="172"/>
      <c r="JBI176" s="172"/>
      <c r="JBJ176" s="172"/>
      <c r="JBK176" s="172"/>
      <c r="JBL176" s="172"/>
      <c r="JBM176" s="172"/>
      <c r="JBN176" s="172"/>
      <c r="JBO176" s="172"/>
      <c r="JBP176" s="172"/>
      <c r="JBQ176" s="172"/>
      <c r="JBR176" s="172"/>
      <c r="JBS176" s="172"/>
      <c r="JBT176" s="172"/>
      <c r="JBU176" s="172"/>
      <c r="JBV176" s="172"/>
      <c r="JBW176" s="172"/>
      <c r="JBX176" s="172"/>
      <c r="JBY176" s="172"/>
      <c r="JBZ176" s="172"/>
      <c r="JCA176" s="172"/>
      <c r="JCB176" s="172"/>
      <c r="JCC176" s="172"/>
      <c r="JCD176" s="172"/>
      <c r="JCE176" s="172"/>
      <c r="JCF176" s="172"/>
      <c r="JCG176" s="172"/>
      <c r="JCH176" s="172"/>
      <c r="JCI176" s="172"/>
      <c r="JCJ176" s="172"/>
      <c r="JCK176" s="172"/>
      <c r="JCL176" s="172"/>
      <c r="JCM176" s="172"/>
      <c r="JCN176" s="172"/>
      <c r="JCO176" s="172"/>
      <c r="JCP176" s="172"/>
      <c r="JCQ176" s="172"/>
      <c r="JCR176" s="172"/>
      <c r="JCS176" s="172"/>
      <c r="JCT176" s="172"/>
      <c r="JCU176" s="172"/>
      <c r="JCV176" s="172"/>
      <c r="JCW176" s="172"/>
      <c r="JCX176" s="172"/>
      <c r="JCY176" s="172"/>
      <c r="JCZ176" s="172"/>
      <c r="JDA176" s="172"/>
      <c r="JDB176" s="172"/>
      <c r="JDC176" s="172"/>
      <c r="JDD176" s="172"/>
      <c r="JDE176" s="172"/>
      <c r="JDF176" s="172"/>
      <c r="JDG176" s="172"/>
      <c r="JDH176" s="172"/>
      <c r="JDI176" s="172"/>
      <c r="JDJ176" s="172"/>
      <c r="JDK176" s="172"/>
      <c r="JDL176" s="172"/>
      <c r="JDM176" s="172"/>
      <c r="JDN176" s="172"/>
      <c r="JDO176" s="172"/>
      <c r="JDP176" s="172"/>
      <c r="JDQ176" s="172"/>
      <c r="JDR176" s="172"/>
      <c r="JDS176" s="172"/>
      <c r="JDT176" s="172"/>
      <c r="JDU176" s="172"/>
      <c r="JDV176" s="172"/>
      <c r="JDW176" s="172"/>
      <c r="JDX176" s="172"/>
      <c r="JDY176" s="172"/>
      <c r="JDZ176" s="172"/>
      <c r="JEA176" s="172"/>
      <c r="JEB176" s="172"/>
      <c r="JEC176" s="172"/>
      <c r="JED176" s="172"/>
      <c r="JEE176" s="172"/>
      <c r="JEF176" s="172"/>
      <c r="JEG176" s="172"/>
      <c r="JEH176" s="172"/>
      <c r="JEI176" s="172"/>
      <c r="JEJ176" s="172"/>
      <c r="JEK176" s="172"/>
      <c r="JEL176" s="172"/>
      <c r="JEM176" s="172"/>
      <c r="JEN176" s="172"/>
      <c r="JEO176" s="172"/>
      <c r="JEP176" s="172"/>
      <c r="JEQ176" s="172"/>
      <c r="JER176" s="172"/>
      <c r="JES176" s="172"/>
      <c r="JET176" s="172"/>
      <c r="JEU176" s="172"/>
      <c r="JEV176" s="172"/>
      <c r="JEW176" s="172"/>
      <c r="JEX176" s="172"/>
      <c r="JEY176" s="172"/>
      <c r="JEZ176" s="172"/>
      <c r="JFA176" s="172"/>
      <c r="JFB176" s="172"/>
      <c r="JFC176" s="172"/>
      <c r="JFD176" s="172"/>
      <c r="JFE176" s="172"/>
      <c r="JFF176" s="172"/>
      <c r="JFG176" s="172"/>
      <c r="JFH176" s="172"/>
      <c r="JFI176" s="172"/>
      <c r="JFJ176" s="172"/>
      <c r="JFK176" s="172"/>
      <c r="JFL176" s="172"/>
      <c r="JFM176" s="172"/>
      <c r="JFN176" s="172"/>
      <c r="JFO176" s="172"/>
      <c r="JFP176" s="172"/>
      <c r="JFQ176" s="172"/>
      <c r="JFR176" s="172"/>
      <c r="JFS176" s="172"/>
      <c r="JFT176" s="172"/>
      <c r="JFU176" s="172"/>
      <c r="JFV176" s="172"/>
      <c r="JFW176" s="172"/>
      <c r="JFX176" s="172"/>
      <c r="JFY176" s="172"/>
      <c r="JFZ176" s="172"/>
      <c r="JGA176" s="172"/>
      <c r="JGB176" s="172"/>
      <c r="JGC176" s="172"/>
      <c r="JGD176" s="172"/>
      <c r="JGE176" s="172"/>
      <c r="JGF176" s="172"/>
      <c r="JGG176" s="172"/>
      <c r="JGH176" s="172"/>
      <c r="JGI176" s="172"/>
      <c r="JGJ176" s="172"/>
      <c r="JGK176" s="172"/>
      <c r="JGL176" s="172"/>
      <c r="JGM176" s="172"/>
      <c r="JGN176" s="172"/>
      <c r="JGO176" s="172"/>
      <c r="JGP176" s="172"/>
      <c r="JGQ176" s="172"/>
      <c r="JGR176" s="172"/>
      <c r="JGS176" s="172"/>
      <c r="JGT176" s="172"/>
      <c r="JGU176" s="172"/>
      <c r="JGV176" s="172"/>
      <c r="JGW176" s="172"/>
      <c r="JGX176" s="172"/>
      <c r="JGY176" s="172"/>
      <c r="JGZ176" s="172"/>
      <c r="JHA176" s="172"/>
      <c r="JHB176" s="172"/>
      <c r="JHC176" s="172"/>
      <c r="JHD176" s="172"/>
      <c r="JHE176" s="172"/>
      <c r="JHF176" s="172"/>
      <c r="JHG176" s="172"/>
      <c r="JHH176" s="172"/>
      <c r="JHI176" s="172"/>
      <c r="JHJ176" s="172"/>
      <c r="JHK176" s="172"/>
      <c r="JHL176" s="172"/>
      <c r="JHM176" s="172"/>
      <c r="JHN176" s="172"/>
      <c r="JHO176" s="172"/>
      <c r="JHP176" s="172"/>
      <c r="JHQ176" s="172"/>
      <c r="JHR176" s="172"/>
      <c r="JHS176" s="172"/>
      <c r="JHT176" s="172"/>
      <c r="JHU176" s="172"/>
      <c r="JHV176" s="172"/>
      <c r="JHW176" s="172"/>
      <c r="JHX176" s="172"/>
      <c r="JHY176" s="172"/>
      <c r="JHZ176" s="172"/>
      <c r="JIA176" s="172"/>
      <c r="JIB176" s="172"/>
      <c r="JIC176" s="172"/>
      <c r="JID176" s="172"/>
      <c r="JIE176" s="172"/>
      <c r="JIF176" s="172"/>
      <c r="JIG176" s="172"/>
      <c r="JIH176" s="172"/>
      <c r="JII176" s="172"/>
      <c r="JIJ176" s="172"/>
      <c r="JIK176" s="172"/>
      <c r="JIL176" s="172"/>
      <c r="JIM176" s="172"/>
      <c r="JIN176" s="172"/>
      <c r="JIO176" s="172"/>
      <c r="JIP176" s="172"/>
      <c r="JIQ176" s="172"/>
      <c r="JIR176" s="172"/>
      <c r="JIS176" s="172"/>
      <c r="JIT176" s="172"/>
      <c r="JIU176" s="172"/>
      <c r="JIV176" s="172"/>
      <c r="JIW176" s="172"/>
      <c r="JIX176" s="172"/>
      <c r="JIY176" s="172"/>
      <c r="JIZ176" s="172"/>
      <c r="JJA176" s="172"/>
      <c r="JJB176" s="172"/>
      <c r="JJC176" s="172"/>
      <c r="JJD176" s="172"/>
      <c r="JJE176" s="172"/>
      <c r="JJF176" s="172"/>
      <c r="JJG176" s="172"/>
      <c r="JJH176" s="172"/>
      <c r="JJI176" s="172"/>
      <c r="JJJ176" s="172"/>
      <c r="JJK176" s="172"/>
      <c r="JJL176" s="172"/>
      <c r="JJM176" s="172"/>
      <c r="JJN176" s="172"/>
      <c r="JJO176" s="172"/>
      <c r="JJP176" s="172"/>
      <c r="JJQ176" s="172"/>
      <c r="JJR176" s="172"/>
      <c r="JJS176" s="172"/>
      <c r="JJT176" s="172"/>
      <c r="JJU176" s="172"/>
      <c r="JJV176" s="172"/>
      <c r="JJW176" s="172"/>
      <c r="JJX176" s="172"/>
      <c r="JJY176" s="172"/>
      <c r="JJZ176" s="172"/>
      <c r="JKA176" s="172"/>
      <c r="JKB176" s="172"/>
      <c r="JKC176" s="172"/>
      <c r="JKD176" s="172"/>
      <c r="JKE176" s="172"/>
      <c r="JKF176" s="172"/>
      <c r="JKG176" s="172"/>
      <c r="JKH176" s="172"/>
      <c r="JKI176" s="172"/>
      <c r="JKJ176" s="172"/>
      <c r="JKK176" s="172"/>
      <c r="JKL176" s="172"/>
      <c r="JKM176" s="172"/>
      <c r="JKN176" s="172"/>
      <c r="JKO176" s="172"/>
      <c r="JKP176" s="172"/>
      <c r="JKQ176" s="172"/>
      <c r="JKR176" s="172"/>
      <c r="JKS176" s="172"/>
      <c r="JKT176" s="172"/>
      <c r="JKU176" s="172"/>
      <c r="JKV176" s="172"/>
      <c r="JKW176" s="172"/>
      <c r="JKX176" s="172"/>
      <c r="JKY176" s="172"/>
      <c r="JKZ176" s="172"/>
      <c r="JLA176" s="172"/>
      <c r="JLB176" s="172"/>
      <c r="JLC176" s="172"/>
      <c r="JLD176" s="172"/>
      <c r="JLE176" s="172"/>
      <c r="JLF176" s="172"/>
      <c r="JLG176" s="172"/>
      <c r="JLH176" s="172"/>
      <c r="JLI176" s="172"/>
      <c r="JLJ176" s="172"/>
      <c r="JLK176" s="172"/>
      <c r="JLL176" s="172"/>
      <c r="JLM176" s="172"/>
      <c r="JLN176" s="172"/>
      <c r="JLO176" s="172"/>
      <c r="JLP176" s="172"/>
      <c r="JLQ176" s="172"/>
      <c r="JLR176" s="172"/>
      <c r="JLS176" s="172"/>
      <c r="JLT176" s="172"/>
      <c r="JLU176" s="172"/>
      <c r="JLV176" s="172"/>
      <c r="JLW176" s="172"/>
      <c r="JLX176" s="172"/>
      <c r="JLY176" s="172"/>
      <c r="JLZ176" s="172"/>
      <c r="JMA176" s="172"/>
      <c r="JMB176" s="172"/>
      <c r="JMC176" s="172"/>
      <c r="JMD176" s="172"/>
      <c r="JME176" s="172"/>
      <c r="JMF176" s="172"/>
      <c r="JMG176" s="172"/>
      <c r="JMH176" s="172"/>
      <c r="JMI176" s="172"/>
      <c r="JMJ176" s="172"/>
      <c r="JMK176" s="172"/>
      <c r="JML176" s="172"/>
      <c r="JMM176" s="172"/>
      <c r="JMN176" s="172"/>
      <c r="JMO176" s="172"/>
      <c r="JMP176" s="172"/>
      <c r="JMQ176" s="172"/>
      <c r="JMR176" s="172"/>
      <c r="JMS176" s="172"/>
      <c r="JMT176" s="172"/>
      <c r="JMU176" s="172"/>
      <c r="JMV176" s="172"/>
      <c r="JMW176" s="172"/>
      <c r="JMX176" s="172"/>
      <c r="JMY176" s="172"/>
      <c r="JMZ176" s="172"/>
      <c r="JNA176" s="172"/>
      <c r="JNB176" s="172"/>
      <c r="JNC176" s="172"/>
      <c r="JND176" s="172"/>
      <c r="JNE176" s="172"/>
      <c r="JNF176" s="172"/>
      <c r="JNG176" s="172"/>
      <c r="JNH176" s="172"/>
      <c r="JNI176" s="172"/>
      <c r="JNJ176" s="172"/>
      <c r="JNK176" s="172"/>
      <c r="JNL176" s="172"/>
      <c r="JNM176" s="172"/>
      <c r="JNN176" s="172"/>
      <c r="JNO176" s="172"/>
      <c r="JNP176" s="172"/>
      <c r="JNQ176" s="172"/>
      <c r="JNR176" s="172"/>
      <c r="JNS176" s="172"/>
      <c r="JNT176" s="172"/>
      <c r="JNU176" s="172"/>
      <c r="JNV176" s="172"/>
      <c r="JNW176" s="172"/>
      <c r="JNX176" s="172"/>
      <c r="JNY176" s="172"/>
      <c r="JNZ176" s="172"/>
      <c r="JOA176" s="172"/>
      <c r="JOB176" s="172"/>
      <c r="JOC176" s="172"/>
      <c r="JOD176" s="172"/>
      <c r="JOE176" s="172"/>
      <c r="JOF176" s="172"/>
      <c r="JOG176" s="172"/>
      <c r="JOH176" s="172"/>
      <c r="JOI176" s="172"/>
      <c r="JOJ176" s="172"/>
      <c r="JOK176" s="172"/>
      <c r="JOL176" s="172"/>
      <c r="JOM176" s="172"/>
      <c r="JON176" s="172"/>
      <c r="JOO176" s="172"/>
      <c r="JOP176" s="172"/>
      <c r="JOQ176" s="172"/>
      <c r="JOR176" s="172"/>
      <c r="JOS176" s="172"/>
      <c r="JOT176" s="172"/>
      <c r="JOU176" s="172"/>
      <c r="JOV176" s="172"/>
      <c r="JOW176" s="172"/>
      <c r="JOX176" s="172"/>
      <c r="JOY176" s="172"/>
      <c r="JOZ176" s="172"/>
      <c r="JPA176" s="172"/>
      <c r="JPB176" s="172"/>
      <c r="JPC176" s="172"/>
      <c r="JPD176" s="172"/>
      <c r="JPE176" s="172"/>
      <c r="JPF176" s="172"/>
      <c r="JPG176" s="172"/>
      <c r="JPH176" s="172"/>
      <c r="JPI176" s="172"/>
      <c r="JPJ176" s="172"/>
      <c r="JPK176" s="172"/>
      <c r="JPL176" s="172"/>
      <c r="JPM176" s="172"/>
      <c r="JPN176" s="172"/>
      <c r="JPO176" s="172"/>
      <c r="JPP176" s="172"/>
      <c r="JPQ176" s="172"/>
      <c r="JPR176" s="172"/>
      <c r="JPS176" s="172"/>
      <c r="JPT176" s="172"/>
      <c r="JPU176" s="172"/>
      <c r="JPV176" s="172"/>
      <c r="JPW176" s="172"/>
      <c r="JPX176" s="172"/>
      <c r="JPY176" s="172"/>
      <c r="JPZ176" s="172"/>
      <c r="JQA176" s="172"/>
      <c r="JQB176" s="172"/>
      <c r="JQC176" s="172"/>
      <c r="JQD176" s="172"/>
      <c r="JQE176" s="172"/>
      <c r="JQF176" s="172"/>
      <c r="JQG176" s="172"/>
      <c r="JQH176" s="172"/>
      <c r="JQI176" s="172"/>
      <c r="JQJ176" s="172"/>
      <c r="JQK176" s="172"/>
      <c r="JQL176" s="172"/>
      <c r="JQM176" s="172"/>
      <c r="JQN176" s="172"/>
      <c r="JQO176" s="172"/>
      <c r="JQP176" s="172"/>
      <c r="JQQ176" s="172"/>
      <c r="JQR176" s="172"/>
      <c r="JQS176" s="172"/>
      <c r="JQT176" s="172"/>
      <c r="JQU176" s="172"/>
      <c r="JQV176" s="172"/>
      <c r="JQW176" s="172"/>
      <c r="JQX176" s="172"/>
      <c r="JQY176" s="172"/>
      <c r="JQZ176" s="172"/>
      <c r="JRA176" s="172"/>
      <c r="JRB176" s="172"/>
      <c r="JRC176" s="172"/>
      <c r="JRD176" s="172"/>
      <c r="JRE176" s="172"/>
      <c r="JRF176" s="172"/>
      <c r="JRG176" s="172"/>
      <c r="JRH176" s="172"/>
      <c r="JRI176" s="172"/>
      <c r="JRJ176" s="172"/>
      <c r="JRK176" s="172"/>
      <c r="JRL176" s="172"/>
      <c r="JRM176" s="172"/>
      <c r="JRN176" s="172"/>
      <c r="JRO176" s="172"/>
      <c r="JRP176" s="172"/>
      <c r="JRQ176" s="172"/>
      <c r="JRR176" s="172"/>
      <c r="JRS176" s="172"/>
      <c r="JRT176" s="172"/>
      <c r="JRU176" s="172"/>
      <c r="JRV176" s="172"/>
      <c r="JRW176" s="172"/>
      <c r="JRX176" s="172"/>
      <c r="JRY176" s="172"/>
      <c r="JRZ176" s="172"/>
      <c r="JSA176" s="172"/>
      <c r="JSB176" s="172"/>
      <c r="JSC176" s="172"/>
      <c r="JSD176" s="172"/>
      <c r="JSE176" s="172"/>
      <c r="JSF176" s="172"/>
      <c r="JSG176" s="172"/>
      <c r="JSH176" s="172"/>
      <c r="JSI176" s="172"/>
      <c r="JSJ176" s="172"/>
      <c r="JSK176" s="172"/>
      <c r="JSL176" s="172"/>
      <c r="JSM176" s="172"/>
      <c r="JSN176" s="172"/>
      <c r="JSO176" s="172"/>
      <c r="JSP176" s="172"/>
      <c r="JSQ176" s="172"/>
      <c r="JSR176" s="172"/>
      <c r="JSS176" s="172"/>
      <c r="JST176" s="172"/>
      <c r="JSU176" s="172"/>
      <c r="JSV176" s="172"/>
      <c r="JSW176" s="172"/>
      <c r="JSX176" s="172"/>
      <c r="JSY176" s="172"/>
      <c r="JSZ176" s="172"/>
      <c r="JTA176" s="172"/>
      <c r="JTB176" s="172"/>
      <c r="JTC176" s="172"/>
      <c r="JTD176" s="172"/>
      <c r="JTE176" s="172"/>
      <c r="JTF176" s="172"/>
      <c r="JTG176" s="172"/>
      <c r="JTH176" s="172"/>
      <c r="JTI176" s="172"/>
      <c r="JTJ176" s="172"/>
      <c r="JTK176" s="172"/>
      <c r="JTL176" s="172"/>
      <c r="JTM176" s="172"/>
      <c r="JTN176" s="172"/>
      <c r="JTO176" s="172"/>
      <c r="JTP176" s="172"/>
      <c r="JTQ176" s="172"/>
      <c r="JTR176" s="172"/>
      <c r="JTS176" s="172"/>
      <c r="JTT176" s="172"/>
      <c r="JTU176" s="172"/>
      <c r="JTV176" s="172"/>
      <c r="JTW176" s="172"/>
      <c r="JTX176" s="172"/>
      <c r="JTY176" s="172"/>
      <c r="JTZ176" s="172"/>
      <c r="JUA176" s="172"/>
      <c r="JUB176" s="172"/>
      <c r="JUC176" s="172"/>
      <c r="JUD176" s="172"/>
      <c r="JUE176" s="172"/>
      <c r="JUF176" s="172"/>
      <c r="JUG176" s="172"/>
      <c r="JUH176" s="172"/>
      <c r="JUI176" s="172"/>
      <c r="JUJ176" s="172"/>
      <c r="JUK176" s="172"/>
      <c r="JUL176" s="172"/>
      <c r="JUM176" s="172"/>
      <c r="JUN176" s="172"/>
      <c r="JUO176" s="172"/>
      <c r="JUP176" s="172"/>
      <c r="JUQ176" s="172"/>
      <c r="JUR176" s="172"/>
      <c r="JUS176" s="172"/>
      <c r="JUT176" s="172"/>
      <c r="JUU176" s="172"/>
      <c r="JUV176" s="172"/>
      <c r="JUW176" s="172"/>
      <c r="JUX176" s="172"/>
      <c r="JUY176" s="172"/>
      <c r="JUZ176" s="172"/>
      <c r="JVA176" s="172"/>
      <c r="JVB176" s="172"/>
      <c r="JVC176" s="172"/>
      <c r="JVD176" s="172"/>
      <c r="JVE176" s="172"/>
      <c r="JVF176" s="172"/>
      <c r="JVG176" s="172"/>
      <c r="JVH176" s="172"/>
      <c r="JVI176" s="172"/>
      <c r="JVJ176" s="172"/>
      <c r="JVK176" s="172"/>
      <c r="JVL176" s="172"/>
      <c r="JVM176" s="172"/>
      <c r="JVN176" s="172"/>
      <c r="JVO176" s="172"/>
      <c r="JVP176" s="172"/>
      <c r="JVQ176" s="172"/>
      <c r="JVR176" s="172"/>
      <c r="JVS176" s="172"/>
      <c r="JVT176" s="172"/>
      <c r="JVU176" s="172"/>
      <c r="JVV176" s="172"/>
      <c r="JVW176" s="172"/>
      <c r="JVX176" s="172"/>
      <c r="JVY176" s="172"/>
      <c r="JVZ176" s="172"/>
      <c r="JWA176" s="172"/>
      <c r="JWB176" s="172"/>
      <c r="JWC176" s="172"/>
      <c r="JWD176" s="172"/>
      <c r="JWE176" s="172"/>
      <c r="JWF176" s="172"/>
      <c r="JWG176" s="172"/>
      <c r="JWH176" s="172"/>
      <c r="JWI176" s="172"/>
      <c r="JWJ176" s="172"/>
      <c r="JWK176" s="172"/>
      <c r="JWL176" s="172"/>
      <c r="JWM176" s="172"/>
      <c r="JWN176" s="172"/>
      <c r="JWO176" s="172"/>
      <c r="JWP176" s="172"/>
      <c r="JWQ176" s="172"/>
      <c r="JWR176" s="172"/>
      <c r="JWS176" s="172"/>
      <c r="JWT176" s="172"/>
      <c r="JWU176" s="172"/>
      <c r="JWV176" s="172"/>
      <c r="JWW176" s="172"/>
      <c r="JWX176" s="172"/>
      <c r="JWY176" s="172"/>
      <c r="JWZ176" s="172"/>
      <c r="JXA176" s="172"/>
      <c r="JXB176" s="172"/>
      <c r="JXC176" s="172"/>
      <c r="JXD176" s="172"/>
      <c r="JXE176" s="172"/>
      <c r="JXF176" s="172"/>
      <c r="JXG176" s="172"/>
      <c r="JXH176" s="172"/>
      <c r="JXI176" s="172"/>
      <c r="JXJ176" s="172"/>
      <c r="JXK176" s="172"/>
      <c r="JXL176" s="172"/>
      <c r="JXM176" s="172"/>
      <c r="JXN176" s="172"/>
      <c r="JXO176" s="172"/>
      <c r="JXP176" s="172"/>
      <c r="JXQ176" s="172"/>
      <c r="JXR176" s="172"/>
      <c r="JXS176" s="172"/>
      <c r="JXT176" s="172"/>
      <c r="JXU176" s="172"/>
      <c r="JXV176" s="172"/>
      <c r="JXW176" s="172"/>
      <c r="JXX176" s="172"/>
      <c r="JXY176" s="172"/>
      <c r="JXZ176" s="172"/>
      <c r="JYA176" s="172"/>
      <c r="JYB176" s="172"/>
      <c r="JYC176" s="172"/>
      <c r="JYD176" s="172"/>
      <c r="JYE176" s="172"/>
      <c r="JYF176" s="172"/>
      <c r="JYG176" s="172"/>
      <c r="JYH176" s="172"/>
      <c r="JYI176" s="172"/>
      <c r="JYJ176" s="172"/>
      <c r="JYK176" s="172"/>
      <c r="JYL176" s="172"/>
      <c r="JYM176" s="172"/>
      <c r="JYN176" s="172"/>
      <c r="JYO176" s="172"/>
      <c r="JYP176" s="172"/>
      <c r="JYQ176" s="172"/>
      <c r="JYR176" s="172"/>
      <c r="JYS176" s="172"/>
      <c r="JYT176" s="172"/>
      <c r="JYU176" s="172"/>
      <c r="JYV176" s="172"/>
      <c r="JYW176" s="172"/>
      <c r="JYX176" s="172"/>
      <c r="JYY176" s="172"/>
      <c r="JYZ176" s="172"/>
      <c r="JZA176" s="172"/>
      <c r="JZB176" s="172"/>
      <c r="JZC176" s="172"/>
      <c r="JZD176" s="172"/>
      <c r="JZE176" s="172"/>
      <c r="JZF176" s="172"/>
      <c r="JZG176" s="172"/>
      <c r="JZH176" s="172"/>
      <c r="JZI176" s="172"/>
      <c r="JZJ176" s="172"/>
      <c r="JZK176" s="172"/>
      <c r="JZL176" s="172"/>
      <c r="JZM176" s="172"/>
      <c r="JZN176" s="172"/>
      <c r="JZO176" s="172"/>
      <c r="JZP176" s="172"/>
      <c r="JZQ176" s="172"/>
      <c r="JZR176" s="172"/>
      <c r="JZS176" s="172"/>
      <c r="JZT176" s="172"/>
      <c r="JZU176" s="172"/>
      <c r="JZV176" s="172"/>
      <c r="JZW176" s="172"/>
      <c r="JZX176" s="172"/>
      <c r="JZY176" s="172"/>
      <c r="JZZ176" s="172"/>
      <c r="KAA176" s="172"/>
      <c r="KAB176" s="172"/>
      <c r="KAC176" s="172"/>
      <c r="KAD176" s="172"/>
      <c r="KAE176" s="172"/>
      <c r="KAF176" s="172"/>
      <c r="KAG176" s="172"/>
      <c r="KAH176" s="172"/>
      <c r="KAI176" s="172"/>
      <c r="KAJ176" s="172"/>
      <c r="KAK176" s="172"/>
      <c r="KAL176" s="172"/>
      <c r="KAM176" s="172"/>
      <c r="KAN176" s="172"/>
      <c r="KAO176" s="172"/>
      <c r="KAP176" s="172"/>
      <c r="KAQ176" s="172"/>
      <c r="KAR176" s="172"/>
      <c r="KAS176" s="172"/>
      <c r="KAT176" s="172"/>
      <c r="KAU176" s="172"/>
      <c r="KAV176" s="172"/>
      <c r="KAW176" s="172"/>
      <c r="KAX176" s="172"/>
      <c r="KAY176" s="172"/>
      <c r="KAZ176" s="172"/>
      <c r="KBA176" s="172"/>
      <c r="KBB176" s="172"/>
      <c r="KBC176" s="172"/>
      <c r="KBD176" s="172"/>
      <c r="KBE176" s="172"/>
      <c r="KBF176" s="172"/>
      <c r="KBG176" s="172"/>
      <c r="KBH176" s="172"/>
      <c r="KBI176" s="172"/>
      <c r="KBJ176" s="172"/>
      <c r="KBK176" s="172"/>
      <c r="KBL176" s="172"/>
      <c r="KBM176" s="172"/>
      <c r="KBN176" s="172"/>
      <c r="KBO176" s="172"/>
      <c r="KBP176" s="172"/>
      <c r="KBQ176" s="172"/>
      <c r="KBR176" s="172"/>
      <c r="KBS176" s="172"/>
      <c r="KBT176" s="172"/>
      <c r="KBU176" s="172"/>
      <c r="KBV176" s="172"/>
      <c r="KBW176" s="172"/>
      <c r="KBX176" s="172"/>
      <c r="KBY176" s="172"/>
      <c r="KBZ176" s="172"/>
      <c r="KCA176" s="172"/>
      <c r="KCB176" s="172"/>
      <c r="KCC176" s="172"/>
      <c r="KCD176" s="172"/>
      <c r="KCE176" s="172"/>
      <c r="KCF176" s="172"/>
      <c r="KCG176" s="172"/>
      <c r="KCH176" s="172"/>
      <c r="KCI176" s="172"/>
      <c r="KCJ176" s="172"/>
      <c r="KCK176" s="172"/>
      <c r="KCL176" s="172"/>
      <c r="KCM176" s="172"/>
      <c r="KCN176" s="172"/>
      <c r="KCO176" s="172"/>
      <c r="KCP176" s="172"/>
      <c r="KCQ176" s="172"/>
      <c r="KCR176" s="172"/>
      <c r="KCS176" s="172"/>
      <c r="KCT176" s="172"/>
      <c r="KCU176" s="172"/>
      <c r="KCV176" s="172"/>
      <c r="KCW176" s="172"/>
      <c r="KCX176" s="172"/>
      <c r="KCY176" s="172"/>
      <c r="KCZ176" s="172"/>
      <c r="KDA176" s="172"/>
      <c r="KDB176" s="172"/>
      <c r="KDC176" s="172"/>
      <c r="KDD176" s="172"/>
      <c r="KDE176" s="172"/>
      <c r="KDF176" s="172"/>
      <c r="KDG176" s="172"/>
      <c r="KDH176" s="172"/>
      <c r="KDI176" s="172"/>
      <c r="KDJ176" s="172"/>
      <c r="KDK176" s="172"/>
      <c r="KDL176" s="172"/>
      <c r="KDM176" s="172"/>
      <c r="KDN176" s="172"/>
      <c r="KDO176" s="172"/>
      <c r="KDP176" s="172"/>
      <c r="KDQ176" s="172"/>
      <c r="KDR176" s="172"/>
      <c r="KDS176" s="172"/>
      <c r="KDT176" s="172"/>
      <c r="KDU176" s="172"/>
      <c r="KDV176" s="172"/>
      <c r="KDW176" s="172"/>
      <c r="KDX176" s="172"/>
      <c r="KDY176" s="172"/>
      <c r="KDZ176" s="172"/>
      <c r="KEA176" s="172"/>
      <c r="KEB176" s="172"/>
      <c r="KEC176" s="172"/>
      <c r="KED176" s="172"/>
      <c r="KEE176" s="172"/>
      <c r="KEF176" s="172"/>
      <c r="KEG176" s="172"/>
      <c r="KEH176" s="172"/>
      <c r="KEI176" s="172"/>
      <c r="KEJ176" s="172"/>
      <c r="KEK176" s="172"/>
      <c r="KEL176" s="172"/>
      <c r="KEM176" s="172"/>
      <c r="KEN176" s="172"/>
      <c r="KEO176" s="172"/>
      <c r="KEP176" s="172"/>
      <c r="KEQ176" s="172"/>
      <c r="KER176" s="172"/>
      <c r="KES176" s="172"/>
      <c r="KET176" s="172"/>
      <c r="KEU176" s="172"/>
      <c r="KEV176" s="172"/>
      <c r="KEW176" s="172"/>
      <c r="KEX176" s="172"/>
      <c r="KEY176" s="172"/>
      <c r="KEZ176" s="172"/>
      <c r="KFA176" s="172"/>
      <c r="KFB176" s="172"/>
      <c r="KFC176" s="172"/>
      <c r="KFD176" s="172"/>
      <c r="KFE176" s="172"/>
      <c r="KFF176" s="172"/>
      <c r="KFG176" s="172"/>
      <c r="KFH176" s="172"/>
      <c r="KFI176" s="172"/>
      <c r="KFJ176" s="172"/>
      <c r="KFK176" s="172"/>
      <c r="KFL176" s="172"/>
      <c r="KFM176" s="172"/>
      <c r="KFN176" s="172"/>
      <c r="KFO176" s="172"/>
      <c r="KFP176" s="172"/>
      <c r="KFQ176" s="172"/>
      <c r="KFR176" s="172"/>
      <c r="KFS176" s="172"/>
      <c r="KFT176" s="172"/>
      <c r="KFU176" s="172"/>
      <c r="KFV176" s="172"/>
      <c r="KFW176" s="172"/>
      <c r="KFX176" s="172"/>
      <c r="KFY176" s="172"/>
      <c r="KFZ176" s="172"/>
      <c r="KGA176" s="172"/>
      <c r="KGB176" s="172"/>
      <c r="KGC176" s="172"/>
      <c r="KGD176" s="172"/>
      <c r="KGE176" s="172"/>
      <c r="KGF176" s="172"/>
      <c r="KGG176" s="172"/>
      <c r="KGH176" s="172"/>
      <c r="KGI176" s="172"/>
      <c r="KGJ176" s="172"/>
      <c r="KGK176" s="172"/>
      <c r="KGL176" s="172"/>
      <c r="KGM176" s="172"/>
      <c r="KGN176" s="172"/>
      <c r="KGO176" s="172"/>
      <c r="KGP176" s="172"/>
      <c r="KGQ176" s="172"/>
      <c r="KGR176" s="172"/>
      <c r="KGS176" s="172"/>
      <c r="KGT176" s="172"/>
      <c r="KGU176" s="172"/>
      <c r="KGV176" s="172"/>
      <c r="KGW176" s="172"/>
      <c r="KGX176" s="172"/>
      <c r="KGY176" s="172"/>
      <c r="KGZ176" s="172"/>
      <c r="KHA176" s="172"/>
      <c r="KHB176" s="172"/>
      <c r="KHC176" s="172"/>
      <c r="KHD176" s="172"/>
      <c r="KHE176" s="172"/>
      <c r="KHF176" s="172"/>
      <c r="KHG176" s="172"/>
      <c r="KHH176" s="172"/>
      <c r="KHI176" s="172"/>
      <c r="KHJ176" s="172"/>
      <c r="KHK176" s="172"/>
      <c r="KHL176" s="172"/>
      <c r="KHM176" s="172"/>
      <c r="KHN176" s="172"/>
      <c r="KHO176" s="172"/>
      <c r="KHP176" s="172"/>
      <c r="KHQ176" s="172"/>
      <c r="KHR176" s="172"/>
      <c r="KHS176" s="172"/>
      <c r="KHT176" s="172"/>
      <c r="KHU176" s="172"/>
      <c r="KHV176" s="172"/>
      <c r="KHW176" s="172"/>
      <c r="KHX176" s="172"/>
      <c r="KHY176" s="172"/>
      <c r="KHZ176" s="172"/>
      <c r="KIA176" s="172"/>
      <c r="KIB176" s="172"/>
      <c r="KIC176" s="172"/>
      <c r="KID176" s="172"/>
      <c r="KIE176" s="172"/>
      <c r="KIF176" s="172"/>
      <c r="KIG176" s="172"/>
      <c r="KIH176" s="172"/>
      <c r="KII176" s="172"/>
      <c r="KIJ176" s="172"/>
      <c r="KIK176" s="172"/>
      <c r="KIL176" s="172"/>
      <c r="KIM176" s="172"/>
      <c r="KIN176" s="172"/>
      <c r="KIO176" s="172"/>
      <c r="KIP176" s="172"/>
      <c r="KIQ176" s="172"/>
      <c r="KIR176" s="172"/>
      <c r="KIS176" s="172"/>
      <c r="KIT176" s="172"/>
      <c r="KIU176" s="172"/>
      <c r="KIV176" s="172"/>
      <c r="KIW176" s="172"/>
      <c r="KIX176" s="172"/>
      <c r="KIY176" s="172"/>
      <c r="KIZ176" s="172"/>
      <c r="KJA176" s="172"/>
      <c r="KJB176" s="172"/>
      <c r="KJC176" s="172"/>
      <c r="KJD176" s="172"/>
      <c r="KJE176" s="172"/>
      <c r="KJF176" s="172"/>
      <c r="KJG176" s="172"/>
      <c r="KJH176" s="172"/>
      <c r="KJI176" s="172"/>
      <c r="KJJ176" s="172"/>
      <c r="KJK176" s="172"/>
      <c r="KJL176" s="172"/>
      <c r="KJM176" s="172"/>
      <c r="KJN176" s="172"/>
      <c r="KJO176" s="172"/>
      <c r="KJP176" s="172"/>
      <c r="KJQ176" s="172"/>
      <c r="KJR176" s="172"/>
      <c r="KJS176" s="172"/>
      <c r="KJT176" s="172"/>
      <c r="KJU176" s="172"/>
      <c r="KJV176" s="172"/>
      <c r="KJW176" s="172"/>
      <c r="KJX176" s="172"/>
      <c r="KJY176" s="172"/>
      <c r="KJZ176" s="172"/>
      <c r="KKA176" s="172"/>
      <c r="KKB176" s="172"/>
      <c r="KKC176" s="172"/>
      <c r="KKD176" s="172"/>
      <c r="KKE176" s="172"/>
      <c r="KKF176" s="172"/>
      <c r="KKG176" s="172"/>
      <c r="KKH176" s="172"/>
      <c r="KKI176" s="172"/>
      <c r="KKJ176" s="172"/>
      <c r="KKK176" s="172"/>
      <c r="KKL176" s="172"/>
      <c r="KKM176" s="172"/>
      <c r="KKN176" s="172"/>
      <c r="KKO176" s="172"/>
      <c r="KKP176" s="172"/>
      <c r="KKQ176" s="172"/>
      <c r="KKR176" s="172"/>
      <c r="KKS176" s="172"/>
      <c r="KKT176" s="172"/>
      <c r="KKU176" s="172"/>
      <c r="KKV176" s="172"/>
      <c r="KKW176" s="172"/>
      <c r="KKX176" s="172"/>
      <c r="KKY176" s="172"/>
      <c r="KKZ176" s="172"/>
      <c r="KLA176" s="172"/>
      <c r="KLB176" s="172"/>
      <c r="KLC176" s="172"/>
      <c r="KLD176" s="172"/>
      <c r="KLE176" s="172"/>
      <c r="KLF176" s="172"/>
      <c r="KLG176" s="172"/>
      <c r="KLH176" s="172"/>
      <c r="KLI176" s="172"/>
      <c r="KLJ176" s="172"/>
      <c r="KLK176" s="172"/>
      <c r="KLL176" s="172"/>
      <c r="KLM176" s="172"/>
      <c r="KLN176" s="172"/>
      <c r="KLO176" s="172"/>
      <c r="KLP176" s="172"/>
      <c r="KLQ176" s="172"/>
      <c r="KLR176" s="172"/>
      <c r="KLS176" s="172"/>
      <c r="KLT176" s="172"/>
      <c r="KLU176" s="172"/>
      <c r="KLV176" s="172"/>
      <c r="KLW176" s="172"/>
      <c r="KLX176" s="172"/>
      <c r="KLY176" s="172"/>
      <c r="KLZ176" s="172"/>
      <c r="KMA176" s="172"/>
      <c r="KMB176" s="172"/>
      <c r="KMC176" s="172"/>
      <c r="KMD176" s="172"/>
      <c r="KME176" s="172"/>
      <c r="KMF176" s="172"/>
      <c r="KMG176" s="172"/>
      <c r="KMH176" s="172"/>
      <c r="KMI176" s="172"/>
      <c r="KMJ176" s="172"/>
      <c r="KMK176" s="172"/>
      <c r="KML176" s="172"/>
      <c r="KMM176" s="172"/>
      <c r="KMN176" s="172"/>
      <c r="KMO176" s="172"/>
      <c r="KMP176" s="172"/>
      <c r="KMQ176" s="172"/>
      <c r="KMR176" s="172"/>
      <c r="KMS176" s="172"/>
      <c r="KMT176" s="172"/>
      <c r="KMU176" s="172"/>
      <c r="KMV176" s="172"/>
      <c r="KMW176" s="172"/>
      <c r="KMX176" s="172"/>
      <c r="KMY176" s="172"/>
      <c r="KMZ176" s="172"/>
      <c r="KNA176" s="172"/>
      <c r="KNB176" s="172"/>
      <c r="KNC176" s="172"/>
      <c r="KND176" s="172"/>
      <c r="KNE176" s="172"/>
      <c r="KNF176" s="172"/>
      <c r="KNG176" s="172"/>
      <c r="KNH176" s="172"/>
      <c r="KNI176" s="172"/>
      <c r="KNJ176" s="172"/>
      <c r="KNK176" s="172"/>
      <c r="KNL176" s="172"/>
      <c r="KNM176" s="172"/>
      <c r="KNN176" s="172"/>
      <c r="KNO176" s="172"/>
      <c r="KNP176" s="172"/>
      <c r="KNQ176" s="172"/>
      <c r="KNR176" s="172"/>
      <c r="KNS176" s="172"/>
      <c r="KNT176" s="172"/>
      <c r="KNU176" s="172"/>
      <c r="KNV176" s="172"/>
      <c r="KNW176" s="172"/>
      <c r="KNX176" s="172"/>
      <c r="KNY176" s="172"/>
      <c r="KNZ176" s="172"/>
      <c r="KOA176" s="172"/>
      <c r="KOB176" s="172"/>
      <c r="KOC176" s="172"/>
      <c r="KOD176" s="172"/>
      <c r="KOE176" s="172"/>
      <c r="KOF176" s="172"/>
      <c r="KOG176" s="172"/>
      <c r="KOH176" s="172"/>
      <c r="KOI176" s="172"/>
      <c r="KOJ176" s="172"/>
      <c r="KOK176" s="172"/>
      <c r="KOL176" s="172"/>
      <c r="KOM176" s="172"/>
      <c r="KON176" s="172"/>
      <c r="KOO176" s="172"/>
      <c r="KOP176" s="172"/>
      <c r="KOQ176" s="172"/>
      <c r="KOR176" s="172"/>
      <c r="KOS176" s="172"/>
      <c r="KOT176" s="172"/>
      <c r="KOU176" s="172"/>
      <c r="KOV176" s="172"/>
      <c r="KOW176" s="172"/>
      <c r="KOX176" s="172"/>
      <c r="KOY176" s="172"/>
      <c r="KOZ176" s="172"/>
      <c r="KPA176" s="172"/>
      <c r="KPB176" s="172"/>
      <c r="KPC176" s="172"/>
      <c r="KPD176" s="172"/>
      <c r="KPE176" s="172"/>
      <c r="KPF176" s="172"/>
      <c r="KPG176" s="172"/>
      <c r="KPH176" s="172"/>
      <c r="KPI176" s="172"/>
      <c r="KPJ176" s="172"/>
      <c r="KPK176" s="172"/>
      <c r="KPL176" s="172"/>
      <c r="KPM176" s="172"/>
      <c r="KPN176" s="172"/>
      <c r="KPO176" s="172"/>
      <c r="KPP176" s="172"/>
      <c r="KPQ176" s="172"/>
      <c r="KPR176" s="172"/>
      <c r="KPS176" s="172"/>
      <c r="KPT176" s="172"/>
      <c r="KPU176" s="172"/>
      <c r="KPV176" s="172"/>
      <c r="KPW176" s="172"/>
      <c r="KPX176" s="172"/>
      <c r="KPY176" s="172"/>
      <c r="KPZ176" s="172"/>
      <c r="KQA176" s="172"/>
      <c r="KQB176" s="172"/>
      <c r="KQC176" s="172"/>
      <c r="KQD176" s="172"/>
      <c r="KQE176" s="172"/>
      <c r="KQF176" s="172"/>
      <c r="KQG176" s="172"/>
      <c r="KQH176" s="172"/>
      <c r="KQI176" s="172"/>
      <c r="KQJ176" s="172"/>
      <c r="KQK176" s="172"/>
      <c r="KQL176" s="172"/>
      <c r="KQM176" s="172"/>
      <c r="KQN176" s="172"/>
      <c r="KQO176" s="172"/>
      <c r="KQP176" s="172"/>
      <c r="KQQ176" s="172"/>
      <c r="KQR176" s="172"/>
      <c r="KQS176" s="172"/>
      <c r="KQT176" s="172"/>
      <c r="KQU176" s="172"/>
      <c r="KQV176" s="172"/>
      <c r="KQW176" s="172"/>
      <c r="KQX176" s="172"/>
      <c r="KQY176" s="172"/>
      <c r="KQZ176" s="172"/>
      <c r="KRA176" s="172"/>
      <c r="KRB176" s="172"/>
      <c r="KRC176" s="172"/>
      <c r="KRD176" s="172"/>
      <c r="KRE176" s="172"/>
      <c r="KRF176" s="172"/>
      <c r="KRG176" s="172"/>
      <c r="KRH176" s="172"/>
      <c r="KRI176" s="172"/>
      <c r="KRJ176" s="172"/>
      <c r="KRK176" s="172"/>
      <c r="KRL176" s="172"/>
      <c r="KRM176" s="172"/>
      <c r="KRN176" s="172"/>
      <c r="KRO176" s="172"/>
      <c r="KRP176" s="172"/>
      <c r="KRQ176" s="172"/>
      <c r="KRR176" s="172"/>
      <c r="KRS176" s="172"/>
      <c r="KRT176" s="172"/>
      <c r="KRU176" s="172"/>
      <c r="KRV176" s="172"/>
      <c r="KRW176" s="172"/>
      <c r="KRX176" s="172"/>
      <c r="KRY176" s="172"/>
      <c r="KRZ176" s="172"/>
      <c r="KSA176" s="172"/>
      <c r="KSB176" s="172"/>
      <c r="KSC176" s="172"/>
      <c r="KSD176" s="172"/>
      <c r="KSE176" s="172"/>
      <c r="KSF176" s="172"/>
      <c r="KSG176" s="172"/>
      <c r="KSH176" s="172"/>
      <c r="KSI176" s="172"/>
      <c r="KSJ176" s="172"/>
      <c r="KSK176" s="172"/>
      <c r="KSL176" s="172"/>
      <c r="KSM176" s="172"/>
      <c r="KSN176" s="172"/>
      <c r="KSO176" s="172"/>
      <c r="KSP176" s="172"/>
      <c r="KSQ176" s="172"/>
      <c r="KSR176" s="172"/>
      <c r="KSS176" s="172"/>
      <c r="KST176" s="172"/>
      <c r="KSU176" s="172"/>
      <c r="KSV176" s="172"/>
      <c r="KSW176" s="172"/>
      <c r="KSX176" s="172"/>
      <c r="KSY176" s="172"/>
      <c r="KSZ176" s="172"/>
      <c r="KTA176" s="172"/>
      <c r="KTB176" s="172"/>
      <c r="KTC176" s="172"/>
      <c r="KTD176" s="172"/>
      <c r="KTE176" s="172"/>
      <c r="KTF176" s="172"/>
      <c r="KTG176" s="172"/>
      <c r="KTH176" s="172"/>
      <c r="KTI176" s="172"/>
      <c r="KTJ176" s="172"/>
      <c r="KTK176" s="172"/>
      <c r="KTL176" s="172"/>
      <c r="KTM176" s="172"/>
      <c r="KTN176" s="172"/>
      <c r="KTO176" s="172"/>
      <c r="KTP176" s="172"/>
      <c r="KTQ176" s="172"/>
      <c r="KTR176" s="172"/>
      <c r="KTS176" s="172"/>
      <c r="KTT176" s="172"/>
      <c r="KTU176" s="172"/>
      <c r="KTV176" s="172"/>
      <c r="KTW176" s="172"/>
      <c r="KTX176" s="172"/>
      <c r="KTY176" s="172"/>
      <c r="KTZ176" s="172"/>
      <c r="KUA176" s="172"/>
      <c r="KUB176" s="172"/>
      <c r="KUC176" s="172"/>
      <c r="KUD176" s="172"/>
      <c r="KUE176" s="172"/>
      <c r="KUF176" s="172"/>
      <c r="KUG176" s="172"/>
      <c r="KUH176" s="172"/>
      <c r="KUI176" s="172"/>
      <c r="KUJ176" s="172"/>
      <c r="KUK176" s="172"/>
      <c r="KUL176" s="172"/>
      <c r="KUM176" s="172"/>
      <c r="KUN176" s="172"/>
      <c r="KUO176" s="172"/>
      <c r="KUP176" s="172"/>
      <c r="KUQ176" s="172"/>
      <c r="KUR176" s="172"/>
      <c r="KUS176" s="172"/>
      <c r="KUT176" s="172"/>
      <c r="KUU176" s="172"/>
      <c r="KUV176" s="172"/>
      <c r="KUW176" s="172"/>
      <c r="KUX176" s="172"/>
      <c r="KUY176" s="172"/>
      <c r="KUZ176" s="172"/>
      <c r="KVA176" s="172"/>
      <c r="KVB176" s="172"/>
      <c r="KVC176" s="172"/>
      <c r="KVD176" s="172"/>
      <c r="KVE176" s="172"/>
      <c r="KVF176" s="172"/>
      <c r="KVG176" s="172"/>
      <c r="KVH176" s="172"/>
      <c r="KVI176" s="172"/>
      <c r="KVJ176" s="172"/>
      <c r="KVK176" s="172"/>
      <c r="KVL176" s="172"/>
      <c r="KVM176" s="172"/>
      <c r="KVN176" s="172"/>
      <c r="KVO176" s="172"/>
      <c r="KVP176" s="172"/>
      <c r="KVQ176" s="172"/>
      <c r="KVR176" s="172"/>
      <c r="KVS176" s="172"/>
      <c r="KVT176" s="172"/>
      <c r="KVU176" s="172"/>
      <c r="KVV176" s="172"/>
      <c r="KVW176" s="172"/>
      <c r="KVX176" s="172"/>
      <c r="KVY176" s="172"/>
      <c r="KVZ176" s="172"/>
      <c r="KWA176" s="172"/>
      <c r="KWB176" s="172"/>
      <c r="KWC176" s="172"/>
      <c r="KWD176" s="172"/>
      <c r="KWE176" s="172"/>
      <c r="KWF176" s="172"/>
      <c r="KWG176" s="172"/>
      <c r="KWH176" s="172"/>
      <c r="KWI176" s="172"/>
      <c r="KWJ176" s="172"/>
      <c r="KWK176" s="172"/>
      <c r="KWL176" s="172"/>
      <c r="KWM176" s="172"/>
      <c r="KWN176" s="172"/>
      <c r="KWO176" s="172"/>
      <c r="KWP176" s="172"/>
      <c r="KWQ176" s="172"/>
      <c r="KWR176" s="172"/>
      <c r="KWS176" s="172"/>
      <c r="KWT176" s="172"/>
      <c r="KWU176" s="172"/>
      <c r="KWV176" s="172"/>
      <c r="KWW176" s="172"/>
      <c r="KWX176" s="172"/>
      <c r="KWY176" s="172"/>
      <c r="KWZ176" s="172"/>
      <c r="KXA176" s="172"/>
      <c r="KXB176" s="172"/>
      <c r="KXC176" s="172"/>
      <c r="KXD176" s="172"/>
      <c r="KXE176" s="172"/>
      <c r="KXF176" s="172"/>
      <c r="KXG176" s="172"/>
      <c r="KXH176" s="172"/>
      <c r="KXI176" s="172"/>
      <c r="KXJ176" s="172"/>
      <c r="KXK176" s="172"/>
      <c r="KXL176" s="172"/>
      <c r="KXM176" s="172"/>
      <c r="KXN176" s="172"/>
      <c r="KXO176" s="172"/>
      <c r="KXP176" s="172"/>
      <c r="KXQ176" s="172"/>
      <c r="KXR176" s="172"/>
      <c r="KXS176" s="172"/>
      <c r="KXT176" s="172"/>
      <c r="KXU176" s="172"/>
      <c r="KXV176" s="172"/>
      <c r="KXW176" s="172"/>
      <c r="KXX176" s="172"/>
      <c r="KXY176" s="172"/>
      <c r="KXZ176" s="172"/>
      <c r="KYA176" s="172"/>
      <c r="KYB176" s="172"/>
      <c r="KYC176" s="172"/>
      <c r="KYD176" s="172"/>
      <c r="KYE176" s="172"/>
      <c r="KYF176" s="172"/>
      <c r="KYG176" s="172"/>
      <c r="KYH176" s="172"/>
      <c r="KYI176" s="172"/>
      <c r="KYJ176" s="172"/>
      <c r="KYK176" s="172"/>
      <c r="KYL176" s="172"/>
      <c r="KYM176" s="172"/>
      <c r="KYN176" s="172"/>
      <c r="KYO176" s="172"/>
      <c r="KYP176" s="172"/>
      <c r="KYQ176" s="172"/>
      <c r="KYR176" s="172"/>
      <c r="KYS176" s="172"/>
      <c r="KYT176" s="172"/>
      <c r="KYU176" s="172"/>
      <c r="KYV176" s="172"/>
      <c r="KYW176" s="172"/>
      <c r="KYX176" s="172"/>
      <c r="KYY176" s="172"/>
      <c r="KYZ176" s="172"/>
      <c r="KZA176" s="172"/>
      <c r="KZB176" s="172"/>
      <c r="KZC176" s="172"/>
      <c r="KZD176" s="172"/>
      <c r="KZE176" s="172"/>
      <c r="KZF176" s="172"/>
      <c r="KZG176" s="172"/>
      <c r="KZH176" s="172"/>
      <c r="KZI176" s="172"/>
      <c r="KZJ176" s="172"/>
      <c r="KZK176" s="172"/>
      <c r="KZL176" s="172"/>
      <c r="KZM176" s="172"/>
      <c r="KZN176" s="172"/>
      <c r="KZO176" s="172"/>
      <c r="KZP176" s="172"/>
      <c r="KZQ176" s="172"/>
      <c r="KZR176" s="172"/>
      <c r="KZS176" s="172"/>
      <c r="KZT176" s="172"/>
      <c r="KZU176" s="172"/>
      <c r="KZV176" s="172"/>
      <c r="KZW176" s="172"/>
      <c r="KZX176" s="172"/>
      <c r="KZY176" s="172"/>
      <c r="KZZ176" s="172"/>
      <c r="LAA176" s="172"/>
      <c r="LAB176" s="172"/>
      <c r="LAC176" s="172"/>
      <c r="LAD176" s="172"/>
      <c r="LAE176" s="172"/>
      <c r="LAF176" s="172"/>
      <c r="LAG176" s="172"/>
      <c r="LAH176" s="172"/>
      <c r="LAI176" s="172"/>
      <c r="LAJ176" s="172"/>
      <c r="LAK176" s="172"/>
      <c r="LAL176" s="172"/>
      <c r="LAM176" s="172"/>
      <c r="LAN176" s="172"/>
      <c r="LAO176" s="172"/>
      <c r="LAP176" s="172"/>
      <c r="LAQ176" s="172"/>
      <c r="LAR176" s="172"/>
      <c r="LAS176" s="172"/>
      <c r="LAT176" s="172"/>
      <c r="LAU176" s="172"/>
      <c r="LAV176" s="172"/>
      <c r="LAW176" s="172"/>
      <c r="LAX176" s="172"/>
      <c r="LAY176" s="172"/>
      <c r="LAZ176" s="172"/>
      <c r="LBA176" s="172"/>
      <c r="LBB176" s="172"/>
      <c r="LBC176" s="172"/>
      <c r="LBD176" s="172"/>
      <c r="LBE176" s="172"/>
      <c r="LBF176" s="172"/>
      <c r="LBG176" s="172"/>
      <c r="LBH176" s="172"/>
      <c r="LBI176" s="172"/>
      <c r="LBJ176" s="172"/>
      <c r="LBK176" s="172"/>
      <c r="LBL176" s="172"/>
      <c r="LBM176" s="172"/>
      <c r="LBN176" s="172"/>
      <c r="LBO176" s="172"/>
      <c r="LBP176" s="172"/>
      <c r="LBQ176" s="172"/>
      <c r="LBR176" s="172"/>
      <c r="LBS176" s="172"/>
      <c r="LBT176" s="172"/>
      <c r="LBU176" s="172"/>
      <c r="LBV176" s="172"/>
      <c r="LBW176" s="172"/>
      <c r="LBX176" s="172"/>
      <c r="LBY176" s="172"/>
      <c r="LBZ176" s="172"/>
      <c r="LCA176" s="172"/>
      <c r="LCB176" s="172"/>
      <c r="LCC176" s="172"/>
      <c r="LCD176" s="172"/>
      <c r="LCE176" s="172"/>
      <c r="LCF176" s="172"/>
      <c r="LCG176" s="172"/>
      <c r="LCH176" s="172"/>
      <c r="LCI176" s="172"/>
      <c r="LCJ176" s="172"/>
      <c r="LCK176" s="172"/>
      <c r="LCL176" s="172"/>
      <c r="LCM176" s="172"/>
      <c r="LCN176" s="172"/>
      <c r="LCO176" s="172"/>
      <c r="LCP176" s="172"/>
      <c r="LCQ176" s="172"/>
      <c r="LCR176" s="172"/>
      <c r="LCS176" s="172"/>
      <c r="LCT176" s="172"/>
      <c r="LCU176" s="172"/>
      <c r="LCV176" s="172"/>
      <c r="LCW176" s="172"/>
      <c r="LCX176" s="172"/>
      <c r="LCY176" s="172"/>
      <c r="LCZ176" s="172"/>
      <c r="LDA176" s="172"/>
      <c r="LDB176" s="172"/>
      <c r="LDC176" s="172"/>
      <c r="LDD176" s="172"/>
      <c r="LDE176" s="172"/>
      <c r="LDF176" s="172"/>
      <c r="LDG176" s="172"/>
      <c r="LDH176" s="172"/>
      <c r="LDI176" s="172"/>
      <c r="LDJ176" s="172"/>
      <c r="LDK176" s="172"/>
      <c r="LDL176" s="172"/>
      <c r="LDM176" s="172"/>
      <c r="LDN176" s="172"/>
      <c r="LDO176" s="172"/>
      <c r="LDP176" s="172"/>
      <c r="LDQ176" s="172"/>
      <c r="LDR176" s="172"/>
      <c r="LDS176" s="172"/>
      <c r="LDT176" s="172"/>
      <c r="LDU176" s="172"/>
      <c r="LDV176" s="172"/>
      <c r="LDW176" s="172"/>
      <c r="LDX176" s="172"/>
      <c r="LDY176" s="172"/>
      <c r="LDZ176" s="172"/>
      <c r="LEA176" s="172"/>
      <c r="LEB176" s="172"/>
      <c r="LEC176" s="172"/>
      <c r="LED176" s="172"/>
      <c r="LEE176" s="172"/>
      <c r="LEF176" s="172"/>
      <c r="LEG176" s="172"/>
      <c r="LEH176" s="172"/>
      <c r="LEI176" s="172"/>
      <c r="LEJ176" s="172"/>
      <c r="LEK176" s="172"/>
      <c r="LEL176" s="172"/>
      <c r="LEM176" s="172"/>
      <c r="LEN176" s="172"/>
      <c r="LEO176" s="172"/>
      <c r="LEP176" s="172"/>
      <c r="LEQ176" s="172"/>
      <c r="LER176" s="172"/>
      <c r="LES176" s="172"/>
      <c r="LET176" s="172"/>
      <c r="LEU176" s="172"/>
      <c r="LEV176" s="172"/>
      <c r="LEW176" s="172"/>
      <c r="LEX176" s="172"/>
      <c r="LEY176" s="172"/>
      <c r="LEZ176" s="172"/>
      <c r="LFA176" s="172"/>
      <c r="LFB176" s="172"/>
      <c r="LFC176" s="172"/>
      <c r="LFD176" s="172"/>
      <c r="LFE176" s="172"/>
      <c r="LFF176" s="172"/>
      <c r="LFG176" s="172"/>
      <c r="LFH176" s="172"/>
      <c r="LFI176" s="172"/>
      <c r="LFJ176" s="172"/>
      <c r="LFK176" s="172"/>
      <c r="LFL176" s="172"/>
      <c r="LFM176" s="172"/>
      <c r="LFN176" s="172"/>
      <c r="LFO176" s="172"/>
      <c r="LFP176" s="172"/>
      <c r="LFQ176" s="172"/>
      <c r="LFR176" s="172"/>
      <c r="LFS176" s="172"/>
      <c r="LFT176" s="172"/>
      <c r="LFU176" s="172"/>
      <c r="LFV176" s="172"/>
      <c r="LFW176" s="172"/>
      <c r="LFX176" s="172"/>
      <c r="LFY176" s="172"/>
      <c r="LFZ176" s="172"/>
      <c r="LGA176" s="172"/>
      <c r="LGB176" s="172"/>
      <c r="LGC176" s="172"/>
      <c r="LGD176" s="172"/>
      <c r="LGE176" s="172"/>
      <c r="LGF176" s="172"/>
      <c r="LGG176" s="172"/>
      <c r="LGH176" s="172"/>
      <c r="LGI176" s="172"/>
      <c r="LGJ176" s="172"/>
      <c r="LGK176" s="172"/>
      <c r="LGL176" s="172"/>
      <c r="LGM176" s="172"/>
      <c r="LGN176" s="172"/>
      <c r="LGO176" s="172"/>
      <c r="LGP176" s="172"/>
      <c r="LGQ176" s="172"/>
      <c r="LGR176" s="172"/>
      <c r="LGS176" s="172"/>
      <c r="LGT176" s="172"/>
      <c r="LGU176" s="172"/>
      <c r="LGV176" s="172"/>
      <c r="LGW176" s="172"/>
      <c r="LGX176" s="172"/>
      <c r="LGY176" s="172"/>
      <c r="LGZ176" s="172"/>
      <c r="LHA176" s="172"/>
      <c r="LHB176" s="172"/>
      <c r="LHC176" s="172"/>
      <c r="LHD176" s="172"/>
      <c r="LHE176" s="172"/>
      <c r="LHF176" s="172"/>
      <c r="LHG176" s="172"/>
      <c r="LHH176" s="172"/>
      <c r="LHI176" s="172"/>
      <c r="LHJ176" s="172"/>
      <c r="LHK176" s="172"/>
      <c r="LHL176" s="172"/>
      <c r="LHM176" s="172"/>
      <c r="LHN176" s="172"/>
      <c r="LHO176" s="172"/>
      <c r="LHP176" s="172"/>
      <c r="LHQ176" s="172"/>
      <c r="LHR176" s="172"/>
      <c r="LHS176" s="172"/>
      <c r="LHT176" s="172"/>
      <c r="LHU176" s="172"/>
      <c r="LHV176" s="172"/>
      <c r="LHW176" s="172"/>
      <c r="LHX176" s="172"/>
      <c r="LHY176" s="172"/>
      <c r="LHZ176" s="172"/>
      <c r="LIA176" s="172"/>
      <c r="LIB176" s="172"/>
      <c r="LIC176" s="172"/>
      <c r="LID176" s="172"/>
      <c r="LIE176" s="172"/>
      <c r="LIF176" s="172"/>
      <c r="LIG176" s="172"/>
      <c r="LIH176" s="172"/>
      <c r="LII176" s="172"/>
      <c r="LIJ176" s="172"/>
      <c r="LIK176" s="172"/>
      <c r="LIL176" s="172"/>
      <c r="LIM176" s="172"/>
      <c r="LIN176" s="172"/>
      <c r="LIO176" s="172"/>
      <c r="LIP176" s="172"/>
      <c r="LIQ176" s="172"/>
      <c r="LIR176" s="172"/>
      <c r="LIS176" s="172"/>
      <c r="LIT176" s="172"/>
      <c r="LIU176" s="172"/>
      <c r="LIV176" s="172"/>
      <c r="LIW176" s="172"/>
      <c r="LIX176" s="172"/>
      <c r="LIY176" s="172"/>
      <c r="LIZ176" s="172"/>
      <c r="LJA176" s="172"/>
      <c r="LJB176" s="172"/>
      <c r="LJC176" s="172"/>
      <c r="LJD176" s="172"/>
      <c r="LJE176" s="172"/>
      <c r="LJF176" s="172"/>
      <c r="LJG176" s="172"/>
      <c r="LJH176" s="172"/>
      <c r="LJI176" s="172"/>
      <c r="LJJ176" s="172"/>
      <c r="LJK176" s="172"/>
      <c r="LJL176" s="172"/>
      <c r="LJM176" s="172"/>
      <c r="LJN176" s="172"/>
      <c r="LJO176" s="172"/>
      <c r="LJP176" s="172"/>
      <c r="LJQ176" s="172"/>
      <c r="LJR176" s="172"/>
      <c r="LJS176" s="172"/>
      <c r="LJT176" s="172"/>
      <c r="LJU176" s="172"/>
      <c r="LJV176" s="172"/>
      <c r="LJW176" s="172"/>
      <c r="LJX176" s="172"/>
      <c r="LJY176" s="172"/>
      <c r="LJZ176" s="172"/>
      <c r="LKA176" s="172"/>
      <c r="LKB176" s="172"/>
      <c r="LKC176" s="172"/>
      <c r="LKD176" s="172"/>
      <c r="LKE176" s="172"/>
      <c r="LKF176" s="172"/>
      <c r="LKG176" s="172"/>
      <c r="LKH176" s="172"/>
      <c r="LKI176" s="172"/>
      <c r="LKJ176" s="172"/>
      <c r="LKK176" s="172"/>
      <c r="LKL176" s="172"/>
      <c r="LKM176" s="172"/>
      <c r="LKN176" s="172"/>
      <c r="LKO176" s="172"/>
      <c r="LKP176" s="172"/>
      <c r="LKQ176" s="172"/>
      <c r="LKR176" s="172"/>
      <c r="LKS176" s="172"/>
      <c r="LKT176" s="172"/>
      <c r="LKU176" s="172"/>
      <c r="LKV176" s="172"/>
      <c r="LKW176" s="172"/>
      <c r="LKX176" s="172"/>
      <c r="LKY176" s="172"/>
      <c r="LKZ176" s="172"/>
      <c r="LLA176" s="172"/>
      <c r="LLB176" s="172"/>
      <c r="LLC176" s="172"/>
      <c r="LLD176" s="172"/>
      <c r="LLE176" s="172"/>
      <c r="LLF176" s="172"/>
      <c r="LLG176" s="172"/>
      <c r="LLH176" s="172"/>
      <c r="LLI176" s="172"/>
      <c r="LLJ176" s="172"/>
      <c r="LLK176" s="172"/>
      <c r="LLL176" s="172"/>
      <c r="LLM176" s="172"/>
      <c r="LLN176" s="172"/>
      <c r="LLO176" s="172"/>
      <c r="LLP176" s="172"/>
      <c r="LLQ176" s="172"/>
      <c r="LLR176" s="172"/>
      <c r="LLS176" s="172"/>
      <c r="LLT176" s="172"/>
      <c r="LLU176" s="172"/>
      <c r="LLV176" s="172"/>
      <c r="LLW176" s="172"/>
      <c r="LLX176" s="172"/>
      <c r="LLY176" s="172"/>
      <c r="LLZ176" s="172"/>
      <c r="LMA176" s="172"/>
      <c r="LMB176" s="172"/>
      <c r="LMC176" s="172"/>
      <c r="LMD176" s="172"/>
      <c r="LME176" s="172"/>
      <c r="LMF176" s="172"/>
      <c r="LMG176" s="172"/>
      <c r="LMH176" s="172"/>
      <c r="LMI176" s="172"/>
      <c r="LMJ176" s="172"/>
      <c r="LMK176" s="172"/>
      <c r="LML176" s="172"/>
      <c r="LMM176" s="172"/>
      <c r="LMN176" s="172"/>
      <c r="LMO176" s="172"/>
      <c r="LMP176" s="172"/>
      <c r="LMQ176" s="172"/>
      <c r="LMR176" s="172"/>
      <c r="LMS176" s="172"/>
      <c r="LMT176" s="172"/>
      <c r="LMU176" s="172"/>
      <c r="LMV176" s="172"/>
      <c r="LMW176" s="172"/>
      <c r="LMX176" s="172"/>
      <c r="LMY176" s="172"/>
      <c r="LMZ176" s="172"/>
      <c r="LNA176" s="172"/>
      <c r="LNB176" s="172"/>
      <c r="LNC176" s="172"/>
      <c r="LND176" s="172"/>
      <c r="LNE176" s="172"/>
      <c r="LNF176" s="172"/>
      <c r="LNG176" s="172"/>
      <c r="LNH176" s="172"/>
      <c r="LNI176" s="172"/>
      <c r="LNJ176" s="172"/>
      <c r="LNK176" s="172"/>
      <c r="LNL176" s="172"/>
      <c r="LNM176" s="172"/>
      <c r="LNN176" s="172"/>
      <c r="LNO176" s="172"/>
      <c r="LNP176" s="172"/>
      <c r="LNQ176" s="172"/>
      <c r="LNR176" s="172"/>
      <c r="LNS176" s="172"/>
      <c r="LNT176" s="172"/>
      <c r="LNU176" s="172"/>
      <c r="LNV176" s="172"/>
      <c r="LNW176" s="172"/>
      <c r="LNX176" s="172"/>
      <c r="LNY176" s="172"/>
      <c r="LNZ176" s="172"/>
      <c r="LOA176" s="172"/>
      <c r="LOB176" s="172"/>
      <c r="LOC176" s="172"/>
      <c r="LOD176" s="172"/>
      <c r="LOE176" s="172"/>
      <c r="LOF176" s="172"/>
      <c r="LOG176" s="172"/>
      <c r="LOH176" s="172"/>
      <c r="LOI176" s="172"/>
      <c r="LOJ176" s="172"/>
      <c r="LOK176" s="172"/>
      <c r="LOL176" s="172"/>
      <c r="LOM176" s="172"/>
      <c r="LON176" s="172"/>
      <c r="LOO176" s="172"/>
      <c r="LOP176" s="172"/>
      <c r="LOQ176" s="172"/>
      <c r="LOR176" s="172"/>
      <c r="LOS176" s="172"/>
      <c r="LOT176" s="172"/>
      <c r="LOU176" s="172"/>
      <c r="LOV176" s="172"/>
      <c r="LOW176" s="172"/>
      <c r="LOX176" s="172"/>
      <c r="LOY176" s="172"/>
      <c r="LOZ176" s="172"/>
      <c r="LPA176" s="172"/>
      <c r="LPB176" s="172"/>
      <c r="LPC176" s="172"/>
      <c r="LPD176" s="172"/>
      <c r="LPE176" s="172"/>
      <c r="LPF176" s="172"/>
      <c r="LPG176" s="172"/>
      <c r="LPH176" s="172"/>
      <c r="LPI176" s="172"/>
      <c r="LPJ176" s="172"/>
      <c r="LPK176" s="172"/>
      <c r="LPL176" s="172"/>
      <c r="LPM176" s="172"/>
      <c r="LPN176" s="172"/>
      <c r="LPO176" s="172"/>
      <c r="LPP176" s="172"/>
      <c r="LPQ176" s="172"/>
      <c r="LPR176" s="172"/>
      <c r="LPS176" s="172"/>
      <c r="LPT176" s="172"/>
      <c r="LPU176" s="172"/>
      <c r="LPV176" s="172"/>
      <c r="LPW176" s="172"/>
      <c r="LPX176" s="172"/>
      <c r="LPY176" s="172"/>
      <c r="LPZ176" s="172"/>
      <c r="LQA176" s="172"/>
      <c r="LQB176" s="172"/>
      <c r="LQC176" s="172"/>
      <c r="LQD176" s="172"/>
      <c r="LQE176" s="172"/>
      <c r="LQF176" s="172"/>
      <c r="LQG176" s="172"/>
      <c r="LQH176" s="172"/>
      <c r="LQI176" s="172"/>
      <c r="LQJ176" s="172"/>
      <c r="LQK176" s="172"/>
      <c r="LQL176" s="172"/>
      <c r="LQM176" s="172"/>
      <c r="LQN176" s="172"/>
      <c r="LQO176" s="172"/>
      <c r="LQP176" s="172"/>
      <c r="LQQ176" s="172"/>
      <c r="LQR176" s="172"/>
      <c r="LQS176" s="172"/>
      <c r="LQT176" s="172"/>
      <c r="LQU176" s="172"/>
      <c r="LQV176" s="172"/>
      <c r="LQW176" s="172"/>
      <c r="LQX176" s="172"/>
      <c r="LQY176" s="172"/>
      <c r="LQZ176" s="172"/>
      <c r="LRA176" s="172"/>
      <c r="LRB176" s="172"/>
      <c r="LRC176" s="172"/>
      <c r="LRD176" s="172"/>
      <c r="LRE176" s="172"/>
      <c r="LRF176" s="172"/>
      <c r="LRG176" s="172"/>
      <c r="LRH176" s="172"/>
      <c r="LRI176" s="172"/>
      <c r="LRJ176" s="172"/>
      <c r="LRK176" s="172"/>
      <c r="LRL176" s="172"/>
      <c r="LRM176" s="172"/>
      <c r="LRN176" s="172"/>
      <c r="LRO176" s="172"/>
      <c r="LRP176" s="172"/>
      <c r="LRQ176" s="172"/>
      <c r="LRR176" s="172"/>
      <c r="LRS176" s="172"/>
      <c r="LRT176" s="172"/>
      <c r="LRU176" s="172"/>
      <c r="LRV176" s="172"/>
      <c r="LRW176" s="172"/>
      <c r="LRX176" s="172"/>
      <c r="LRY176" s="172"/>
      <c r="LRZ176" s="172"/>
      <c r="LSA176" s="172"/>
      <c r="LSB176" s="172"/>
      <c r="LSC176" s="172"/>
      <c r="LSD176" s="172"/>
      <c r="LSE176" s="172"/>
      <c r="LSF176" s="172"/>
      <c r="LSG176" s="172"/>
      <c r="LSH176" s="172"/>
      <c r="LSI176" s="172"/>
      <c r="LSJ176" s="172"/>
      <c r="LSK176" s="172"/>
      <c r="LSL176" s="172"/>
      <c r="LSM176" s="172"/>
      <c r="LSN176" s="172"/>
      <c r="LSO176" s="172"/>
      <c r="LSP176" s="172"/>
      <c r="LSQ176" s="172"/>
      <c r="LSR176" s="172"/>
      <c r="LSS176" s="172"/>
      <c r="LST176" s="172"/>
      <c r="LSU176" s="172"/>
      <c r="LSV176" s="172"/>
      <c r="LSW176" s="172"/>
      <c r="LSX176" s="172"/>
      <c r="LSY176" s="172"/>
      <c r="LSZ176" s="172"/>
      <c r="LTA176" s="172"/>
      <c r="LTB176" s="172"/>
      <c r="LTC176" s="172"/>
      <c r="LTD176" s="172"/>
      <c r="LTE176" s="172"/>
      <c r="LTF176" s="172"/>
      <c r="LTG176" s="172"/>
      <c r="LTH176" s="172"/>
      <c r="LTI176" s="172"/>
      <c r="LTJ176" s="172"/>
      <c r="LTK176" s="172"/>
      <c r="LTL176" s="172"/>
      <c r="LTM176" s="172"/>
      <c r="LTN176" s="172"/>
      <c r="LTO176" s="172"/>
      <c r="LTP176" s="172"/>
      <c r="LTQ176" s="172"/>
      <c r="LTR176" s="172"/>
      <c r="LTS176" s="172"/>
      <c r="LTT176" s="172"/>
      <c r="LTU176" s="172"/>
      <c r="LTV176" s="172"/>
      <c r="LTW176" s="172"/>
      <c r="LTX176" s="172"/>
      <c r="LTY176" s="172"/>
      <c r="LTZ176" s="172"/>
      <c r="LUA176" s="172"/>
      <c r="LUB176" s="172"/>
      <c r="LUC176" s="172"/>
      <c r="LUD176" s="172"/>
      <c r="LUE176" s="172"/>
      <c r="LUF176" s="172"/>
      <c r="LUG176" s="172"/>
      <c r="LUH176" s="172"/>
      <c r="LUI176" s="172"/>
      <c r="LUJ176" s="172"/>
      <c r="LUK176" s="172"/>
      <c r="LUL176" s="172"/>
      <c r="LUM176" s="172"/>
      <c r="LUN176" s="172"/>
      <c r="LUO176" s="172"/>
      <c r="LUP176" s="172"/>
      <c r="LUQ176" s="172"/>
      <c r="LUR176" s="172"/>
      <c r="LUS176" s="172"/>
      <c r="LUT176" s="172"/>
      <c r="LUU176" s="172"/>
      <c r="LUV176" s="172"/>
      <c r="LUW176" s="172"/>
      <c r="LUX176" s="172"/>
      <c r="LUY176" s="172"/>
      <c r="LUZ176" s="172"/>
      <c r="LVA176" s="172"/>
      <c r="LVB176" s="172"/>
      <c r="LVC176" s="172"/>
      <c r="LVD176" s="172"/>
      <c r="LVE176" s="172"/>
      <c r="LVF176" s="172"/>
      <c r="LVG176" s="172"/>
      <c r="LVH176" s="172"/>
      <c r="LVI176" s="172"/>
      <c r="LVJ176" s="172"/>
      <c r="LVK176" s="172"/>
      <c r="LVL176" s="172"/>
      <c r="LVM176" s="172"/>
      <c r="LVN176" s="172"/>
      <c r="LVO176" s="172"/>
      <c r="LVP176" s="172"/>
      <c r="LVQ176" s="172"/>
      <c r="LVR176" s="172"/>
      <c r="LVS176" s="172"/>
      <c r="LVT176" s="172"/>
      <c r="LVU176" s="172"/>
      <c r="LVV176" s="172"/>
      <c r="LVW176" s="172"/>
      <c r="LVX176" s="172"/>
      <c r="LVY176" s="172"/>
      <c r="LVZ176" s="172"/>
      <c r="LWA176" s="172"/>
      <c r="LWB176" s="172"/>
      <c r="LWC176" s="172"/>
      <c r="LWD176" s="172"/>
      <c r="LWE176" s="172"/>
      <c r="LWF176" s="172"/>
      <c r="LWG176" s="172"/>
      <c r="LWH176" s="172"/>
      <c r="LWI176" s="172"/>
      <c r="LWJ176" s="172"/>
      <c r="LWK176" s="172"/>
      <c r="LWL176" s="172"/>
      <c r="LWM176" s="172"/>
      <c r="LWN176" s="172"/>
      <c r="LWO176" s="172"/>
      <c r="LWP176" s="172"/>
      <c r="LWQ176" s="172"/>
      <c r="LWR176" s="172"/>
      <c r="LWS176" s="172"/>
      <c r="LWT176" s="172"/>
      <c r="LWU176" s="172"/>
      <c r="LWV176" s="172"/>
      <c r="LWW176" s="172"/>
      <c r="LWX176" s="172"/>
      <c r="LWY176" s="172"/>
      <c r="LWZ176" s="172"/>
      <c r="LXA176" s="172"/>
      <c r="LXB176" s="172"/>
      <c r="LXC176" s="172"/>
      <c r="LXD176" s="172"/>
      <c r="LXE176" s="172"/>
      <c r="LXF176" s="172"/>
      <c r="LXG176" s="172"/>
      <c r="LXH176" s="172"/>
      <c r="LXI176" s="172"/>
      <c r="LXJ176" s="172"/>
      <c r="LXK176" s="172"/>
      <c r="LXL176" s="172"/>
      <c r="LXM176" s="172"/>
      <c r="LXN176" s="172"/>
      <c r="LXO176" s="172"/>
      <c r="LXP176" s="172"/>
      <c r="LXQ176" s="172"/>
      <c r="LXR176" s="172"/>
      <c r="LXS176" s="172"/>
      <c r="LXT176" s="172"/>
      <c r="LXU176" s="172"/>
      <c r="LXV176" s="172"/>
      <c r="LXW176" s="172"/>
      <c r="LXX176" s="172"/>
      <c r="LXY176" s="172"/>
      <c r="LXZ176" s="172"/>
      <c r="LYA176" s="172"/>
      <c r="LYB176" s="172"/>
      <c r="LYC176" s="172"/>
      <c r="LYD176" s="172"/>
      <c r="LYE176" s="172"/>
      <c r="LYF176" s="172"/>
      <c r="LYG176" s="172"/>
      <c r="LYH176" s="172"/>
      <c r="LYI176" s="172"/>
      <c r="LYJ176" s="172"/>
      <c r="LYK176" s="172"/>
      <c r="LYL176" s="172"/>
      <c r="LYM176" s="172"/>
      <c r="LYN176" s="172"/>
      <c r="LYO176" s="172"/>
      <c r="LYP176" s="172"/>
      <c r="LYQ176" s="172"/>
      <c r="LYR176" s="172"/>
      <c r="LYS176" s="172"/>
      <c r="LYT176" s="172"/>
      <c r="LYU176" s="172"/>
      <c r="LYV176" s="172"/>
      <c r="LYW176" s="172"/>
      <c r="LYX176" s="172"/>
      <c r="LYY176" s="172"/>
      <c r="LYZ176" s="172"/>
      <c r="LZA176" s="172"/>
      <c r="LZB176" s="172"/>
      <c r="LZC176" s="172"/>
      <c r="LZD176" s="172"/>
      <c r="LZE176" s="172"/>
      <c r="LZF176" s="172"/>
      <c r="LZG176" s="172"/>
      <c r="LZH176" s="172"/>
      <c r="LZI176" s="172"/>
      <c r="LZJ176" s="172"/>
      <c r="LZK176" s="172"/>
      <c r="LZL176" s="172"/>
      <c r="LZM176" s="172"/>
      <c r="LZN176" s="172"/>
      <c r="LZO176" s="172"/>
      <c r="LZP176" s="172"/>
      <c r="LZQ176" s="172"/>
      <c r="LZR176" s="172"/>
      <c r="LZS176" s="172"/>
      <c r="LZT176" s="172"/>
      <c r="LZU176" s="172"/>
      <c r="LZV176" s="172"/>
      <c r="LZW176" s="172"/>
      <c r="LZX176" s="172"/>
      <c r="LZY176" s="172"/>
      <c r="LZZ176" s="172"/>
      <c r="MAA176" s="172"/>
      <c r="MAB176" s="172"/>
      <c r="MAC176" s="172"/>
      <c r="MAD176" s="172"/>
      <c r="MAE176" s="172"/>
      <c r="MAF176" s="172"/>
      <c r="MAG176" s="172"/>
      <c r="MAH176" s="172"/>
      <c r="MAI176" s="172"/>
      <c r="MAJ176" s="172"/>
      <c r="MAK176" s="172"/>
      <c r="MAL176" s="172"/>
      <c r="MAM176" s="172"/>
      <c r="MAN176" s="172"/>
      <c r="MAO176" s="172"/>
      <c r="MAP176" s="172"/>
      <c r="MAQ176" s="172"/>
      <c r="MAR176" s="172"/>
      <c r="MAS176" s="172"/>
      <c r="MAT176" s="172"/>
      <c r="MAU176" s="172"/>
      <c r="MAV176" s="172"/>
      <c r="MAW176" s="172"/>
      <c r="MAX176" s="172"/>
      <c r="MAY176" s="172"/>
      <c r="MAZ176" s="172"/>
      <c r="MBA176" s="172"/>
      <c r="MBB176" s="172"/>
      <c r="MBC176" s="172"/>
      <c r="MBD176" s="172"/>
      <c r="MBE176" s="172"/>
      <c r="MBF176" s="172"/>
      <c r="MBG176" s="172"/>
      <c r="MBH176" s="172"/>
      <c r="MBI176" s="172"/>
      <c r="MBJ176" s="172"/>
      <c r="MBK176" s="172"/>
      <c r="MBL176" s="172"/>
      <c r="MBM176" s="172"/>
      <c r="MBN176" s="172"/>
      <c r="MBO176" s="172"/>
      <c r="MBP176" s="172"/>
      <c r="MBQ176" s="172"/>
      <c r="MBR176" s="172"/>
      <c r="MBS176" s="172"/>
      <c r="MBT176" s="172"/>
      <c r="MBU176" s="172"/>
      <c r="MBV176" s="172"/>
      <c r="MBW176" s="172"/>
      <c r="MBX176" s="172"/>
      <c r="MBY176" s="172"/>
      <c r="MBZ176" s="172"/>
      <c r="MCA176" s="172"/>
      <c r="MCB176" s="172"/>
      <c r="MCC176" s="172"/>
      <c r="MCD176" s="172"/>
      <c r="MCE176" s="172"/>
      <c r="MCF176" s="172"/>
      <c r="MCG176" s="172"/>
      <c r="MCH176" s="172"/>
      <c r="MCI176" s="172"/>
      <c r="MCJ176" s="172"/>
      <c r="MCK176" s="172"/>
      <c r="MCL176" s="172"/>
      <c r="MCM176" s="172"/>
      <c r="MCN176" s="172"/>
      <c r="MCO176" s="172"/>
      <c r="MCP176" s="172"/>
      <c r="MCQ176" s="172"/>
      <c r="MCR176" s="172"/>
      <c r="MCS176" s="172"/>
      <c r="MCT176" s="172"/>
      <c r="MCU176" s="172"/>
      <c r="MCV176" s="172"/>
      <c r="MCW176" s="172"/>
      <c r="MCX176" s="172"/>
      <c r="MCY176" s="172"/>
      <c r="MCZ176" s="172"/>
      <c r="MDA176" s="172"/>
      <c r="MDB176" s="172"/>
      <c r="MDC176" s="172"/>
      <c r="MDD176" s="172"/>
      <c r="MDE176" s="172"/>
      <c r="MDF176" s="172"/>
      <c r="MDG176" s="172"/>
      <c r="MDH176" s="172"/>
      <c r="MDI176" s="172"/>
      <c r="MDJ176" s="172"/>
      <c r="MDK176" s="172"/>
      <c r="MDL176" s="172"/>
      <c r="MDM176" s="172"/>
      <c r="MDN176" s="172"/>
      <c r="MDO176" s="172"/>
      <c r="MDP176" s="172"/>
      <c r="MDQ176" s="172"/>
      <c r="MDR176" s="172"/>
      <c r="MDS176" s="172"/>
      <c r="MDT176" s="172"/>
      <c r="MDU176" s="172"/>
      <c r="MDV176" s="172"/>
      <c r="MDW176" s="172"/>
      <c r="MDX176" s="172"/>
      <c r="MDY176" s="172"/>
      <c r="MDZ176" s="172"/>
      <c r="MEA176" s="172"/>
      <c r="MEB176" s="172"/>
      <c r="MEC176" s="172"/>
      <c r="MED176" s="172"/>
      <c r="MEE176" s="172"/>
      <c r="MEF176" s="172"/>
      <c r="MEG176" s="172"/>
      <c r="MEH176" s="172"/>
      <c r="MEI176" s="172"/>
      <c r="MEJ176" s="172"/>
      <c r="MEK176" s="172"/>
      <c r="MEL176" s="172"/>
      <c r="MEM176" s="172"/>
      <c r="MEN176" s="172"/>
      <c r="MEO176" s="172"/>
      <c r="MEP176" s="172"/>
      <c r="MEQ176" s="172"/>
      <c r="MER176" s="172"/>
      <c r="MES176" s="172"/>
      <c r="MET176" s="172"/>
      <c r="MEU176" s="172"/>
      <c r="MEV176" s="172"/>
      <c r="MEW176" s="172"/>
      <c r="MEX176" s="172"/>
      <c r="MEY176" s="172"/>
      <c r="MEZ176" s="172"/>
      <c r="MFA176" s="172"/>
      <c r="MFB176" s="172"/>
      <c r="MFC176" s="172"/>
      <c r="MFD176" s="172"/>
      <c r="MFE176" s="172"/>
      <c r="MFF176" s="172"/>
      <c r="MFG176" s="172"/>
      <c r="MFH176" s="172"/>
      <c r="MFI176" s="172"/>
      <c r="MFJ176" s="172"/>
      <c r="MFK176" s="172"/>
      <c r="MFL176" s="172"/>
      <c r="MFM176" s="172"/>
      <c r="MFN176" s="172"/>
      <c r="MFO176" s="172"/>
      <c r="MFP176" s="172"/>
      <c r="MFQ176" s="172"/>
      <c r="MFR176" s="172"/>
      <c r="MFS176" s="172"/>
      <c r="MFT176" s="172"/>
      <c r="MFU176" s="172"/>
      <c r="MFV176" s="172"/>
      <c r="MFW176" s="172"/>
      <c r="MFX176" s="172"/>
      <c r="MFY176" s="172"/>
      <c r="MFZ176" s="172"/>
      <c r="MGA176" s="172"/>
      <c r="MGB176" s="172"/>
      <c r="MGC176" s="172"/>
      <c r="MGD176" s="172"/>
      <c r="MGE176" s="172"/>
      <c r="MGF176" s="172"/>
      <c r="MGG176" s="172"/>
      <c r="MGH176" s="172"/>
      <c r="MGI176" s="172"/>
      <c r="MGJ176" s="172"/>
      <c r="MGK176" s="172"/>
      <c r="MGL176" s="172"/>
      <c r="MGM176" s="172"/>
      <c r="MGN176" s="172"/>
      <c r="MGO176" s="172"/>
      <c r="MGP176" s="172"/>
      <c r="MGQ176" s="172"/>
      <c r="MGR176" s="172"/>
      <c r="MGS176" s="172"/>
      <c r="MGT176" s="172"/>
      <c r="MGU176" s="172"/>
      <c r="MGV176" s="172"/>
      <c r="MGW176" s="172"/>
      <c r="MGX176" s="172"/>
      <c r="MGY176" s="172"/>
      <c r="MGZ176" s="172"/>
      <c r="MHA176" s="172"/>
      <c r="MHB176" s="172"/>
      <c r="MHC176" s="172"/>
      <c r="MHD176" s="172"/>
      <c r="MHE176" s="172"/>
      <c r="MHF176" s="172"/>
      <c r="MHG176" s="172"/>
      <c r="MHH176" s="172"/>
      <c r="MHI176" s="172"/>
      <c r="MHJ176" s="172"/>
      <c r="MHK176" s="172"/>
      <c r="MHL176" s="172"/>
      <c r="MHM176" s="172"/>
      <c r="MHN176" s="172"/>
      <c r="MHO176" s="172"/>
      <c r="MHP176" s="172"/>
      <c r="MHQ176" s="172"/>
      <c r="MHR176" s="172"/>
      <c r="MHS176" s="172"/>
      <c r="MHT176" s="172"/>
      <c r="MHU176" s="172"/>
      <c r="MHV176" s="172"/>
      <c r="MHW176" s="172"/>
      <c r="MHX176" s="172"/>
      <c r="MHY176" s="172"/>
      <c r="MHZ176" s="172"/>
      <c r="MIA176" s="172"/>
      <c r="MIB176" s="172"/>
      <c r="MIC176" s="172"/>
      <c r="MID176" s="172"/>
      <c r="MIE176" s="172"/>
      <c r="MIF176" s="172"/>
      <c r="MIG176" s="172"/>
      <c r="MIH176" s="172"/>
      <c r="MII176" s="172"/>
      <c r="MIJ176" s="172"/>
      <c r="MIK176" s="172"/>
      <c r="MIL176" s="172"/>
      <c r="MIM176" s="172"/>
      <c r="MIN176" s="172"/>
      <c r="MIO176" s="172"/>
      <c r="MIP176" s="172"/>
      <c r="MIQ176" s="172"/>
      <c r="MIR176" s="172"/>
      <c r="MIS176" s="172"/>
      <c r="MIT176" s="172"/>
      <c r="MIU176" s="172"/>
      <c r="MIV176" s="172"/>
      <c r="MIW176" s="172"/>
      <c r="MIX176" s="172"/>
      <c r="MIY176" s="172"/>
      <c r="MIZ176" s="172"/>
      <c r="MJA176" s="172"/>
      <c r="MJB176" s="172"/>
      <c r="MJC176" s="172"/>
      <c r="MJD176" s="172"/>
      <c r="MJE176" s="172"/>
      <c r="MJF176" s="172"/>
      <c r="MJG176" s="172"/>
      <c r="MJH176" s="172"/>
      <c r="MJI176" s="172"/>
      <c r="MJJ176" s="172"/>
      <c r="MJK176" s="172"/>
      <c r="MJL176" s="172"/>
      <c r="MJM176" s="172"/>
      <c r="MJN176" s="172"/>
      <c r="MJO176" s="172"/>
      <c r="MJP176" s="172"/>
      <c r="MJQ176" s="172"/>
      <c r="MJR176" s="172"/>
      <c r="MJS176" s="172"/>
      <c r="MJT176" s="172"/>
      <c r="MJU176" s="172"/>
      <c r="MJV176" s="172"/>
      <c r="MJW176" s="172"/>
      <c r="MJX176" s="172"/>
      <c r="MJY176" s="172"/>
      <c r="MJZ176" s="172"/>
      <c r="MKA176" s="172"/>
      <c r="MKB176" s="172"/>
      <c r="MKC176" s="172"/>
      <c r="MKD176" s="172"/>
      <c r="MKE176" s="172"/>
      <c r="MKF176" s="172"/>
      <c r="MKG176" s="172"/>
      <c r="MKH176" s="172"/>
      <c r="MKI176" s="172"/>
      <c r="MKJ176" s="172"/>
      <c r="MKK176" s="172"/>
      <c r="MKL176" s="172"/>
      <c r="MKM176" s="172"/>
      <c r="MKN176" s="172"/>
      <c r="MKO176" s="172"/>
      <c r="MKP176" s="172"/>
      <c r="MKQ176" s="172"/>
      <c r="MKR176" s="172"/>
      <c r="MKS176" s="172"/>
      <c r="MKT176" s="172"/>
      <c r="MKU176" s="172"/>
      <c r="MKV176" s="172"/>
      <c r="MKW176" s="172"/>
      <c r="MKX176" s="172"/>
      <c r="MKY176" s="172"/>
      <c r="MKZ176" s="172"/>
      <c r="MLA176" s="172"/>
      <c r="MLB176" s="172"/>
      <c r="MLC176" s="172"/>
      <c r="MLD176" s="172"/>
      <c r="MLE176" s="172"/>
      <c r="MLF176" s="172"/>
      <c r="MLG176" s="172"/>
      <c r="MLH176" s="172"/>
      <c r="MLI176" s="172"/>
      <c r="MLJ176" s="172"/>
      <c r="MLK176" s="172"/>
      <c r="MLL176" s="172"/>
      <c r="MLM176" s="172"/>
      <c r="MLN176" s="172"/>
      <c r="MLO176" s="172"/>
      <c r="MLP176" s="172"/>
      <c r="MLQ176" s="172"/>
      <c r="MLR176" s="172"/>
      <c r="MLS176" s="172"/>
      <c r="MLT176" s="172"/>
      <c r="MLU176" s="172"/>
      <c r="MLV176" s="172"/>
      <c r="MLW176" s="172"/>
      <c r="MLX176" s="172"/>
      <c r="MLY176" s="172"/>
      <c r="MLZ176" s="172"/>
      <c r="MMA176" s="172"/>
      <c r="MMB176" s="172"/>
      <c r="MMC176" s="172"/>
      <c r="MMD176" s="172"/>
      <c r="MME176" s="172"/>
      <c r="MMF176" s="172"/>
      <c r="MMG176" s="172"/>
      <c r="MMH176" s="172"/>
      <c r="MMI176" s="172"/>
      <c r="MMJ176" s="172"/>
      <c r="MMK176" s="172"/>
      <c r="MML176" s="172"/>
      <c r="MMM176" s="172"/>
      <c r="MMN176" s="172"/>
      <c r="MMO176" s="172"/>
      <c r="MMP176" s="172"/>
      <c r="MMQ176" s="172"/>
      <c r="MMR176" s="172"/>
      <c r="MMS176" s="172"/>
      <c r="MMT176" s="172"/>
      <c r="MMU176" s="172"/>
      <c r="MMV176" s="172"/>
      <c r="MMW176" s="172"/>
      <c r="MMX176" s="172"/>
      <c r="MMY176" s="172"/>
      <c r="MMZ176" s="172"/>
      <c r="MNA176" s="172"/>
      <c r="MNB176" s="172"/>
      <c r="MNC176" s="172"/>
      <c r="MND176" s="172"/>
      <c r="MNE176" s="172"/>
      <c r="MNF176" s="172"/>
      <c r="MNG176" s="172"/>
      <c r="MNH176" s="172"/>
      <c r="MNI176" s="172"/>
      <c r="MNJ176" s="172"/>
      <c r="MNK176" s="172"/>
      <c r="MNL176" s="172"/>
      <c r="MNM176" s="172"/>
      <c r="MNN176" s="172"/>
      <c r="MNO176" s="172"/>
      <c r="MNP176" s="172"/>
      <c r="MNQ176" s="172"/>
      <c r="MNR176" s="172"/>
      <c r="MNS176" s="172"/>
      <c r="MNT176" s="172"/>
      <c r="MNU176" s="172"/>
      <c r="MNV176" s="172"/>
      <c r="MNW176" s="172"/>
      <c r="MNX176" s="172"/>
      <c r="MNY176" s="172"/>
      <c r="MNZ176" s="172"/>
      <c r="MOA176" s="172"/>
      <c r="MOB176" s="172"/>
      <c r="MOC176" s="172"/>
      <c r="MOD176" s="172"/>
      <c r="MOE176" s="172"/>
      <c r="MOF176" s="172"/>
      <c r="MOG176" s="172"/>
      <c r="MOH176" s="172"/>
      <c r="MOI176" s="172"/>
      <c r="MOJ176" s="172"/>
      <c r="MOK176" s="172"/>
      <c r="MOL176" s="172"/>
      <c r="MOM176" s="172"/>
      <c r="MON176" s="172"/>
      <c r="MOO176" s="172"/>
      <c r="MOP176" s="172"/>
      <c r="MOQ176" s="172"/>
      <c r="MOR176" s="172"/>
      <c r="MOS176" s="172"/>
      <c r="MOT176" s="172"/>
      <c r="MOU176" s="172"/>
      <c r="MOV176" s="172"/>
      <c r="MOW176" s="172"/>
      <c r="MOX176" s="172"/>
      <c r="MOY176" s="172"/>
      <c r="MOZ176" s="172"/>
      <c r="MPA176" s="172"/>
      <c r="MPB176" s="172"/>
      <c r="MPC176" s="172"/>
      <c r="MPD176" s="172"/>
      <c r="MPE176" s="172"/>
      <c r="MPF176" s="172"/>
      <c r="MPG176" s="172"/>
      <c r="MPH176" s="172"/>
      <c r="MPI176" s="172"/>
      <c r="MPJ176" s="172"/>
      <c r="MPK176" s="172"/>
      <c r="MPL176" s="172"/>
      <c r="MPM176" s="172"/>
      <c r="MPN176" s="172"/>
      <c r="MPO176" s="172"/>
      <c r="MPP176" s="172"/>
      <c r="MPQ176" s="172"/>
      <c r="MPR176" s="172"/>
      <c r="MPS176" s="172"/>
      <c r="MPT176" s="172"/>
      <c r="MPU176" s="172"/>
      <c r="MPV176" s="172"/>
      <c r="MPW176" s="172"/>
      <c r="MPX176" s="172"/>
      <c r="MPY176" s="172"/>
      <c r="MPZ176" s="172"/>
      <c r="MQA176" s="172"/>
      <c r="MQB176" s="172"/>
      <c r="MQC176" s="172"/>
      <c r="MQD176" s="172"/>
      <c r="MQE176" s="172"/>
      <c r="MQF176" s="172"/>
      <c r="MQG176" s="172"/>
      <c r="MQH176" s="172"/>
      <c r="MQI176" s="172"/>
      <c r="MQJ176" s="172"/>
      <c r="MQK176" s="172"/>
      <c r="MQL176" s="172"/>
      <c r="MQM176" s="172"/>
      <c r="MQN176" s="172"/>
      <c r="MQO176" s="172"/>
      <c r="MQP176" s="172"/>
      <c r="MQQ176" s="172"/>
      <c r="MQR176" s="172"/>
      <c r="MQS176" s="172"/>
      <c r="MQT176" s="172"/>
      <c r="MQU176" s="172"/>
      <c r="MQV176" s="172"/>
      <c r="MQW176" s="172"/>
      <c r="MQX176" s="172"/>
      <c r="MQY176" s="172"/>
      <c r="MQZ176" s="172"/>
      <c r="MRA176" s="172"/>
      <c r="MRB176" s="172"/>
      <c r="MRC176" s="172"/>
      <c r="MRD176" s="172"/>
      <c r="MRE176" s="172"/>
      <c r="MRF176" s="172"/>
      <c r="MRG176" s="172"/>
      <c r="MRH176" s="172"/>
      <c r="MRI176" s="172"/>
      <c r="MRJ176" s="172"/>
      <c r="MRK176" s="172"/>
      <c r="MRL176" s="172"/>
      <c r="MRM176" s="172"/>
      <c r="MRN176" s="172"/>
      <c r="MRO176" s="172"/>
      <c r="MRP176" s="172"/>
      <c r="MRQ176" s="172"/>
      <c r="MRR176" s="172"/>
      <c r="MRS176" s="172"/>
      <c r="MRT176" s="172"/>
      <c r="MRU176" s="172"/>
      <c r="MRV176" s="172"/>
      <c r="MRW176" s="172"/>
      <c r="MRX176" s="172"/>
      <c r="MRY176" s="172"/>
      <c r="MRZ176" s="172"/>
      <c r="MSA176" s="172"/>
      <c r="MSB176" s="172"/>
      <c r="MSC176" s="172"/>
      <c r="MSD176" s="172"/>
      <c r="MSE176" s="172"/>
      <c r="MSF176" s="172"/>
      <c r="MSG176" s="172"/>
      <c r="MSH176" s="172"/>
      <c r="MSI176" s="172"/>
      <c r="MSJ176" s="172"/>
      <c r="MSK176" s="172"/>
      <c r="MSL176" s="172"/>
      <c r="MSM176" s="172"/>
      <c r="MSN176" s="172"/>
      <c r="MSO176" s="172"/>
      <c r="MSP176" s="172"/>
      <c r="MSQ176" s="172"/>
      <c r="MSR176" s="172"/>
      <c r="MSS176" s="172"/>
      <c r="MST176" s="172"/>
      <c r="MSU176" s="172"/>
      <c r="MSV176" s="172"/>
      <c r="MSW176" s="172"/>
      <c r="MSX176" s="172"/>
      <c r="MSY176" s="172"/>
      <c r="MSZ176" s="172"/>
      <c r="MTA176" s="172"/>
      <c r="MTB176" s="172"/>
      <c r="MTC176" s="172"/>
      <c r="MTD176" s="172"/>
      <c r="MTE176" s="172"/>
      <c r="MTF176" s="172"/>
      <c r="MTG176" s="172"/>
      <c r="MTH176" s="172"/>
      <c r="MTI176" s="172"/>
      <c r="MTJ176" s="172"/>
      <c r="MTK176" s="172"/>
      <c r="MTL176" s="172"/>
      <c r="MTM176" s="172"/>
      <c r="MTN176" s="172"/>
      <c r="MTO176" s="172"/>
      <c r="MTP176" s="172"/>
      <c r="MTQ176" s="172"/>
      <c r="MTR176" s="172"/>
      <c r="MTS176" s="172"/>
      <c r="MTT176" s="172"/>
      <c r="MTU176" s="172"/>
      <c r="MTV176" s="172"/>
      <c r="MTW176" s="172"/>
      <c r="MTX176" s="172"/>
      <c r="MTY176" s="172"/>
      <c r="MTZ176" s="172"/>
      <c r="MUA176" s="172"/>
      <c r="MUB176" s="172"/>
      <c r="MUC176" s="172"/>
      <c r="MUD176" s="172"/>
      <c r="MUE176" s="172"/>
      <c r="MUF176" s="172"/>
      <c r="MUG176" s="172"/>
      <c r="MUH176" s="172"/>
      <c r="MUI176" s="172"/>
      <c r="MUJ176" s="172"/>
      <c r="MUK176" s="172"/>
      <c r="MUL176" s="172"/>
      <c r="MUM176" s="172"/>
      <c r="MUN176" s="172"/>
      <c r="MUO176" s="172"/>
      <c r="MUP176" s="172"/>
      <c r="MUQ176" s="172"/>
      <c r="MUR176" s="172"/>
      <c r="MUS176" s="172"/>
      <c r="MUT176" s="172"/>
      <c r="MUU176" s="172"/>
      <c r="MUV176" s="172"/>
      <c r="MUW176" s="172"/>
      <c r="MUX176" s="172"/>
      <c r="MUY176" s="172"/>
      <c r="MUZ176" s="172"/>
      <c r="MVA176" s="172"/>
      <c r="MVB176" s="172"/>
      <c r="MVC176" s="172"/>
      <c r="MVD176" s="172"/>
      <c r="MVE176" s="172"/>
      <c r="MVF176" s="172"/>
      <c r="MVG176" s="172"/>
      <c r="MVH176" s="172"/>
      <c r="MVI176" s="172"/>
      <c r="MVJ176" s="172"/>
      <c r="MVK176" s="172"/>
      <c r="MVL176" s="172"/>
      <c r="MVM176" s="172"/>
      <c r="MVN176" s="172"/>
      <c r="MVO176" s="172"/>
      <c r="MVP176" s="172"/>
      <c r="MVQ176" s="172"/>
      <c r="MVR176" s="172"/>
      <c r="MVS176" s="172"/>
      <c r="MVT176" s="172"/>
      <c r="MVU176" s="172"/>
      <c r="MVV176" s="172"/>
      <c r="MVW176" s="172"/>
      <c r="MVX176" s="172"/>
      <c r="MVY176" s="172"/>
      <c r="MVZ176" s="172"/>
      <c r="MWA176" s="172"/>
      <c r="MWB176" s="172"/>
      <c r="MWC176" s="172"/>
      <c r="MWD176" s="172"/>
      <c r="MWE176" s="172"/>
      <c r="MWF176" s="172"/>
      <c r="MWG176" s="172"/>
      <c r="MWH176" s="172"/>
      <c r="MWI176" s="172"/>
      <c r="MWJ176" s="172"/>
      <c r="MWK176" s="172"/>
      <c r="MWL176" s="172"/>
      <c r="MWM176" s="172"/>
      <c r="MWN176" s="172"/>
      <c r="MWO176" s="172"/>
      <c r="MWP176" s="172"/>
      <c r="MWQ176" s="172"/>
      <c r="MWR176" s="172"/>
      <c r="MWS176" s="172"/>
      <c r="MWT176" s="172"/>
      <c r="MWU176" s="172"/>
      <c r="MWV176" s="172"/>
      <c r="MWW176" s="172"/>
      <c r="MWX176" s="172"/>
      <c r="MWY176" s="172"/>
      <c r="MWZ176" s="172"/>
      <c r="MXA176" s="172"/>
      <c r="MXB176" s="172"/>
      <c r="MXC176" s="172"/>
      <c r="MXD176" s="172"/>
      <c r="MXE176" s="172"/>
      <c r="MXF176" s="172"/>
      <c r="MXG176" s="172"/>
      <c r="MXH176" s="172"/>
      <c r="MXI176" s="172"/>
      <c r="MXJ176" s="172"/>
      <c r="MXK176" s="172"/>
      <c r="MXL176" s="172"/>
      <c r="MXM176" s="172"/>
      <c r="MXN176" s="172"/>
      <c r="MXO176" s="172"/>
      <c r="MXP176" s="172"/>
      <c r="MXQ176" s="172"/>
      <c r="MXR176" s="172"/>
      <c r="MXS176" s="172"/>
      <c r="MXT176" s="172"/>
      <c r="MXU176" s="172"/>
      <c r="MXV176" s="172"/>
      <c r="MXW176" s="172"/>
      <c r="MXX176" s="172"/>
      <c r="MXY176" s="172"/>
      <c r="MXZ176" s="172"/>
      <c r="MYA176" s="172"/>
      <c r="MYB176" s="172"/>
      <c r="MYC176" s="172"/>
      <c r="MYD176" s="172"/>
      <c r="MYE176" s="172"/>
      <c r="MYF176" s="172"/>
      <c r="MYG176" s="172"/>
      <c r="MYH176" s="172"/>
      <c r="MYI176" s="172"/>
      <c r="MYJ176" s="172"/>
      <c r="MYK176" s="172"/>
      <c r="MYL176" s="172"/>
      <c r="MYM176" s="172"/>
      <c r="MYN176" s="172"/>
      <c r="MYO176" s="172"/>
      <c r="MYP176" s="172"/>
      <c r="MYQ176" s="172"/>
      <c r="MYR176" s="172"/>
      <c r="MYS176" s="172"/>
      <c r="MYT176" s="172"/>
      <c r="MYU176" s="172"/>
      <c r="MYV176" s="172"/>
      <c r="MYW176" s="172"/>
      <c r="MYX176" s="172"/>
      <c r="MYY176" s="172"/>
      <c r="MYZ176" s="172"/>
      <c r="MZA176" s="172"/>
      <c r="MZB176" s="172"/>
      <c r="MZC176" s="172"/>
      <c r="MZD176" s="172"/>
      <c r="MZE176" s="172"/>
      <c r="MZF176" s="172"/>
      <c r="MZG176" s="172"/>
      <c r="MZH176" s="172"/>
      <c r="MZI176" s="172"/>
      <c r="MZJ176" s="172"/>
      <c r="MZK176" s="172"/>
      <c r="MZL176" s="172"/>
      <c r="MZM176" s="172"/>
      <c r="MZN176" s="172"/>
      <c r="MZO176" s="172"/>
      <c r="MZP176" s="172"/>
      <c r="MZQ176" s="172"/>
      <c r="MZR176" s="172"/>
      <c r="MZS176" s="172"/>
      <c r="MZT176" s="172"/>
      <c r="MZU176" s="172"/>
      <c r="MZV176" s="172"/>
      <c r="MZW176" s="172"/>
      <c r="MZX176" s="172"/>
      <c r="MZY176" s="172"/>
      <c r="MZZ176" s="172"/>
      <c r="NAA176" s="172"/>
      <c r="NAB176" s="172"/>
      <c r="NAC176" s="172"/>
      <c r="NAD176" s="172"/>
      <c r="NAE176" s="172"/>
      <c r="NAF176" s="172"/>
      <c r="NAG176" s="172"/>
      <c r="NAH176" s="172"/>
      <c r="NAI176" s="172"/>
      <c r="NAJ176" s="172"/>
      <c r="NAK176" s="172"/>
      <c r="NAL176" s="172"/>
      <c r="NAM176" s="172"/>
      <c r="NAN176" s="172"/>
      <c r="NAO176" s="172"/>
      <c r="NAP176" s="172"/>
      <c r="NAQ176" s="172"/>
      <c r="NAR176" s="172"/>
      <c r="NAS176" s="172"/>
      <c r="NAT176" s="172"/>
      <c r="NAU176" s="172"/>
      <c r="NAV176" s="172"/>
      <c r="NAW176" s="172"/>
      <c r="NAX176" s="172"/>
      <c r="NAY176" s="172"/>
      <c r="NAZ176" s="172"/>
      <c r="NBA176" s="172"/>
      <c r="NBB176" s="172"/>
      <c r="NBC176" s="172"/>
      <c r="NBD176" s="172"/>
      <c r="NBE176" s="172"/>
      <c r="NBF176" s="172"/>
      <c r="NBG176" s="172"/>
      <c r="NBH176" s="172"/>
      <c r="NBI176" s="172"/>
      <c r="NBJ176" s="172"/>
      <c r="NBK176" s="172"/>
      <c r="NBL176" s="172"/>
      <c r="NBM176" s="172"/>
      <c r="NBN176" s="172"/>
      <c r="NBO176" s="172"/>
      <c r="NBP176" s="172"/>
      <c r="NBQ176" s="172"/>
      <c r="NBR176" s="172"/>
      <c r="NBS176" s="172"/>
      <c r="NBT176" s="172"/>
      <c r="NBU176" s="172"/>
      <c r="NBV176" s="172"/>
      <c r="NBW176" s="172"/>
      <c r="NBX176" s="172"/>
      <c r="NBY176" s="172"/>
      <c r="NBZ176" s="172"/>
      <c r="NCA176" s="172"/>
      <c r="NCB176" s="172"/>
      <c r="NCC176" s="172"/>
      <c r="NCD176" s="172"/>
      <c r="NCE176" s="172"/>
      <c r="NCF176" s="172"/>
      <c r="NCG176" s="172"/>
      <c r="NCH176" s="172"/>
      <c r="NCI176" s="172"/>
      <c r="NCJ176" s="172"/>
      <c r="NCK176" s="172"/>
      <c r="NCL176" s="172"/>
      <c r="NCM176" s="172"/>
      <c r="NCN176" s="172"/>
      <c r="NCO176" s="172"/>
      <c r="NCP176" s="172"/>
      <c r="NCQ176" s="172"/>
      <c r="NCR176" s="172"/>
      <c r="NCS176" s="172"/>
      <c r="NCT176" s="172"/>
      <c r="NCU176" s="172"/>
      <c r="NCV176" s="172"/>
      <c r="NCW176" s="172"/>
      <c r="NCX176" s="172"/>
      <c r="NCY176" s="172"/>
      <c r="NCZ176" s="172"/>
      <c r="NDA176" s="172"/>
      <c r="NDB176" s="172"/>
      <c r="NDC176" s="172"/>
      <c r="NDD176" s="172"/>
      <c r="NDE176" s="172"/>
      <c r="NDF176" s="172"/>
      <c r="NDG176" s="172"/>
      <c r="NDH176" s="172"/>
      <c r="NDI176" s="172"/>
      <c r="NDJ176" s="172"/>
      <c r="NDK176" s="172"/>
      <c r="NDL176" s="172"/>
      <c r="NDM176" s="172"/>
      <c r="NDN176" s="172"/>
      <c r="NDO176" s="172"/>
      <c r="NDP176" s="172"/>
      <c r="NDQ176" s="172"/>
      <c r="NDR176" s="172"/>
      <c r="NDS176" s="172"/>
      <c r="NDT176" s="172"/>
      <c r="NDU176" s="172"/>
      <c r="NDV176" s="172"/>
      <c r="NDW176" s="172"/>
      <c r="NDX176" s="172"/>
      <c r="NDY176" s="172"/>
      <c r="NDZ176" s="172"/>
      <c r="NEA176" s="172"/>
      <c r="NEB176" s="172"/>
      <c r="NEC176" s="172"/>
      <c r="NED176" s="172"/>
      <c r="NEE176" s="172"/>
      <c r="NEF176" s="172"/>
      <c r="NEG176" s="172"/>
      <c r="NEH176" s="172"/>
      <c r="NEI176" s="172"/>
      <c r="NEJ176" s="172"/>
      <c r="NEK176" s="172"/>
      <c r="NEL176" s="172"/>
      <c r="NEM176" s="172"/>
      <c r="NEN176" s="172"/>
      <c r="NEO176" s="172"/>
      <c r="NEP176" s="172"/>
      <c r="NEQ176" s="172"/>
      <c r="NER176" s="172"/>
      <c r="NES176" s="172"/>
      <c r="NET176" s="172"/>
      <c r="NEU176" s="172"/>
      <c r="NEV176" s="172"/>
      <c r="NEW176" s="172"/>
      <c r="NEX176" s="172"/>
      <c r="NEY176" s="172"/>
      <c r="NEZ176" s="172"/>
      <c r="NFA176" s="172"/>
      <c r="NFB176" s="172"/>
      <c r="NFC176" s="172"/>
      <c r="NFD176" s="172"/>
      <c r="NFE176" s="172"/>
      <c r="NFF176" s="172"/>
      <c r="NFG176" s="172"/>
      <c r="NFH176" s="172"/>
      <c r="NFI176" s="172"/>
      <c r="NFJ176" s="172"/>
      <c r="NFK176" s="172"/>
      <c r="NFL176" s="172"/>
      <c r="NFM176" s="172"/>
      <c r="NFN176" s="172"/>
      <c r="NFO176" s="172"/>
      <c r="NFP176" s="172"/>
      <c r="NFQ176" s="172"/>
      <c r="NFR176" s="172"/>
      <c r="NFS176" s="172"/>
      <c r="NFT176" s="172"/>
      <c r="NFU176" s="172"/>
      <c r="NFV176" s="172"/>
      <c r="NFW176" s="172"/>
      <c r="NFX176" s="172"/>
      <c r="NFY176" s="172"/>
      <c r="NFZ176" s="172"/>
      <c r="NGA176" s="172"/>
      <c r="NGB176" s="172"/>
      <c r="NGC176" s="172"/>
      <c r="NGD176" s="172"/>
      <c r="NGE176" s="172"/>
      <c r="NGF176" s="172"/>
      <c r="NGG176" s="172"/>
      <c r="NGH176" s="172"/>
      <c r="NGI176" s="172"/>
      <c r="NGJ176" s="172"/>
      <c r="NGK176" s="172"/>
      <c r="NGL176" s="172"/>
      <c r="NGM176" s="172"/>
      <c r="NGN176" s="172"/>
      <c r="NGO176" s="172"/>
      <c r="NGP176" s="172"/>
      <c r="NGQ176" s="172"/>
      <c r="NGR176" s="172"/>
      <c r="NGS176" s="172"/>
      <c r="NGT176" s="172"/>
      <c r="NGU176" s="172"/>
      <c r="NGV176" s="172"/>
      <c r="NGW176" s="172"/>
      <c r="NGX176" s="172"/>
      <c r="NGY176" s="172"/>
      <c r="NGZ176" s="172"/>
      <c r="NHA176" s="172"/>
      <c r="NHB176" s="172"/>
      <c r="NHC176" s="172"/>
      <c r="NHD176" s="172"/>
      <c r="NHE176" s="172"/>
      <c r="NHF176" s="172"/>
      <c r="NHG176" s="172"/>
      <c r="NHH176" s="172"/>
      <c r="NHI176" s="172"/>
      <c r="NHJ176" s="172"/>
      <c r="NHK176" s="172"/>
      <c r="NHL176" s="172"/>
      <c r="NHM176" s="172"/>
      <c r="NHN176" s="172"/>
      <c r="NHO176" s="172"/>
      <c r="NHP176" s="172"/>
      <c r="NHQ176" s="172"/>
      <c r="NHR176" s="172"/>
      <c r="NHS176" s="172"/>
      <c r="NHT176" s="172"/>
      <c r="NHU176" s="172"/>
      <c r="NHV176" s="172"/>
      <c r="NHW176" s="172"/>
      <c r="NHX176" s="172"/>
      <c r="NHY176" s="172"/>
      <c r="NHZ176" s="172"/>
      <c r="NIA176" s="172"/>
      <c r="NIB176" s="172"/>
      <c r="NIC176" s="172"/>
      <c r="NID176" s="172"/>
      <c r="NIE176" s="172"/>
      <c r="NIF176" s="172"/>
      <c r="NIG176" s="172"/>
      <c r="NIH176" s="172"/>
      <c r="NII176" s="172"/>
      <c r="NIJ176" s="172"/>
      <c r="NIK176" s="172"/>
      <c r="NIL176" s="172"/>
      <c r="NIM176" s="172"/>
      <c r="NIN176" s="172"/>
      <c r="NIO176" s="172"/>
      <c r="NIP176" s="172"/>
      <c r="NIQ176" s="172"/>
      <c r="NIR176" s="172"/>
      <c r="NIS176" s="172"/>
      <c r="NIT176" s="172"/>
      <c r="NIU176" s="172"/>
      <c r="NIV176" s="172"/>
      <c r="NIW176" s="172"/>
      <c r="NIX176" s="172"/>
      <c r="NIY176" s="172"/>
      <c r="NIZ176" s="172"/>
      <c r="NJA176" s="172"/>
      <c r="NJB176" s="172"/>
      <c r="NJC176" s="172"/>
      <c r="NJD176" s="172"/>
      <c r="NJE176" s="172"/>
      <c r="NJF176" s="172"/>
      <c r="NJG176" s="172"/>
      <c r="NJH176" s="172"/>
      <c r="NJI176" s="172"/>
      <c r="NJJ176" s="172"/>
      <c r="NJK176" s="172"/>
      <c r="NJL176" s="172"/>
      <c r="NJM176" s="172"/>
      <c r="NJN176" s="172"/>
      <c r="NJO176" s="172"/>
      <c r="NJP176" s="172"/>
      <c r="NJQ176" s="172"/>
      <c r="NJR176" s="172"/>
      <c r="NJS176" s="172"/>
      <c r="NJT176" s="172"/>
      <c r="NJU176" s="172"/>
      <c r="NJV176" s="172"/>
      <c r="NJW176" s="172"/>
      <c r="NJX176" s="172"/>
      <c r="NJY176" s="172"/>
      <c r="NJZ176" s="172"/>
      <c r="NKA176" s="172"/>
      <c r="NKB176" s="172"/>
      <c r="NKC176" s="172"/>
      <c r="NKD176" s="172"/>
      <c r="NKE176" s="172"/>
      <c r="NKF176" s="172"/>
      <c r="NKG176" s="172"/>
      <c r="NKH176" s="172"/>
      <c r="NKI176" s="172"/>
      <c r="NKJ176" s="172"/>
      <c r="NKK176" s="172"/>
      <c r="NKL176" s="172"/>
      <c r="NKM176" s="172"/>
      <c r="NKN176" s="172"/>
      <c r="NKO176" s="172"/>
      <c r="NKP176" s="172"/>
      <c r="NKQ176" s="172"/>
      <c r="NKR176" s="172"/>
      <c r="NKS176" s="172"/>
      <c r="NKT176" s="172"/>
      <c r="NKU176" s="172"/>
      <c r="NKV176" s="172"/>
      <c r="NKW176" s="172"/>
      <c r="NKX176" s="172"/>
      <c r="NKY176" s="172"/>
      <c r="NKZ176" s="172"/>
      <c r="NLA176" s="172"/>
      <c r="NLB176" s="172"/>
      <c r="NLC176" s="172"/>
      <c r="NLD176" s="172"/>
      <c r="NLE176" s="172"/>
      <c r="NLF176" s="172"/>
      <c r="NLG176" s="172"/>
      <c r="NLH176" s="172"/>
      <c r="NLI176" s="172"/>
      <c r="NLJ176" s="172"/>
      <c r="NLK176" s="172"/>
      <c r="NLL176" s="172"/>
      <c r="NLM176" s="172"/>
      <c r="NLN176" s="172"/>
      <c r="NLO176" s="172"/>
      <c r="NLP176" s="172"/>
      <c r="NLQ176" s="172"/>
      <c r="NLR176" s="172"/>
      <c r="NLS176" s="172"/>
      <c r="NLT176" s="172"/>
      <c r="NLU176" s="172"/>
      <c r="NLV176" s="172"/>
      <c r="NLW176" s="172"/>
      <c r="NLX176" s="172"/>
      <c r="NLY176" s="172"/>
      <c r="NLZ176" s="172"/>
      <c r="NMA176" s="172"/>
      <c r="NMB176" s="172"/>
      <c r="NMC176" s="172"/>
      <c r="NMD176" s="172"/>
      <c r="NME176" s="172"/>
      <c r="NMF176" s="172"/>
      <c r="NMG176" s="172"/>
      <c r="NMH176" s="172"/>
      <c r="NMI176" s="172"/>
      <c r="NMJ176" s="172"/>
      <c r="NMK176" s="172"/>
      <c r="NML176" s="172"/>
      <c r="NMM176" s="172"/>
      <c r="NMN176" s="172"/>
      <c r="NMO176" s="172"/>
      <c r="NMP176" s="172"/>
      <c r="NMQ176" s="172"/>
      <c r="NMR176" s="172"/>
      <c r="NMS176" s="172"/>
      <c r="NMT176" s="172"/>
      <c r="NMU176" s="172"/>
      <c r="NMV176" s="172"/>
      <c r="NMW176" s="172"/>
      <c r="NMX176" s="172"/>
      <c r="NMY176" s="172"/>
      <c r="NMZ176" s="172"/>
      <c r="NNA176" s="172"/>
      <c r="NNB176" s="172"/>
      <c r="NNC176" s="172"/>
      <c r="NND176" s="172"/>
      <c r="NNE176" s="172"/>
      <c r="NNF176" s="172"/>
      <c r="NNG176" s="172"/>
      <c r="NNH176" s="172"/>
      <c r="NNI176" s="172"/>
      <c r="NNJ176" s="172"/>
      <c r="NNK176" s="172"/>
      <c r="NNL176" s="172"/>
      <c r="NNM176" s="172"/>
      <c r="NNN176" s="172"/>
      <c r="NNO176" s="172"/>
      <c r="NNP176" s="172"/>
      <c r="NNQ176" s="172"/>
      <c r="NNR176" s="172"/>
      <c r="NNS176" s="172"/>
      <c r="NNT176" s="172"/>
      <c r="NNU176" s="172"/>
      <c r="NNV176" s="172"/>
      <c r="NNW176" s="172"/>
      <c r="NNX176" s="172"/>
      <c r="NNY176" s="172"/>
      <c r="NNZ176" s="172"/>
      <c r="NOA176" s="172"/>
      <c r="NOB176" s="172"/>
      <c r="NOC176" s="172"/>
      <c r="NOD176" s="172"/>
      <c r="NOE176" s="172"/>
      <c r="NOF176" s="172"/>
      <c r="NOG176" s="172"/>
      <c r="NOH176" s="172"/>
      <c r="NOI176" s="172"/>
      <c r="NOJ176" s="172"/>
      <c r="NOK176" s="172"/>
      <c r="NOL176" s="172"/>
      <c r="NOM176" s="172"/>
      <c r="NON176" s="172"/>
      <c r="NOO176" s="172"/>
      <c r="NOP176" s="172"/>
      <c r="NOQ176" s="172"/>
      <c r="NOR176" s="172"/>
      <c r="NOS176" s="172"/>
      <c r="NOT176" s="172"/>
      <c r="NOU176" s="172"/>
      <c r="NOV176" s="172"/>
      <c r="NOW176" s="172"/>
      <c r="NOX176" s="172"/>
      <c r="NOY176" s="172"/>
      <c r="NOZ176" s="172"/>
      <c r="NPA176" s="172"/>
      <c r="NPB176" s="172"/>
      <c r="NPC176" s="172"/>
      <c r="NPD176" s="172"/>
      <c r="NPE176" s="172"/>
      <c r="NPF176" s="172"/>
      <c r="NPG176" s="172"/>
      <c r="NPH176" s="172"/>
      <c r="NPI176" s="172"/>
      <c r="NPJ176" s="172"/>
      <c r="NPK176" s="172"/>
      <c r="NPL176" s="172"/>
      <c r="NPM176" s="172"/>
      <c r="NPN176" s="172"/>
      <c r="NPO176" s="172"/>
      <c r="NPP176" s="172"/>
      <c r="NPQ176" s="172"/>
      <c r="NPR176" s="172"/>
      <c r="NPS176" s="172"/>
      <c r="NPT176" s="172"/>
      <c r="NPU176" s="172"/>
      <c r="NPV176" s="172"/>
      <c r="NPW176" s="172"/>
      <c r="NPX176" s="172"/>
      <c r="NPY176" s="172"/>
      <c r="NPZ176" s="172"/>
      <c r="NQA176" s="172"/>
      <c r="NQB176" s="172"/>
      <c r="NQC176" s="172"/>
      <c r="NQD176" s="172"/>
      <c r="NQE176" s="172"/>
      <c r="NQF176" s="172"/>
      <c r="NQG176" s="172"/>
      <c r="NQH176" s="172"/>
      <c r="NQI176" s="172"/>
      <c r="NQJ176" s="172"/>
      <c r="NQK176" s="172"/>
      <c r="NQL176" s="172"/>
      <c r="NQM176" s="172"/>
      <c r="NQN176" s="172"/>
      <c r="NQO176" s="172"/>
      <c r="NQP176" s="172"/>
      <c r="NQQ176" s="172"/>
      <c r="NQR176" s="172"/>
      <c r="NQS176" s="172"/>
      <c r="NQT176" s="172"/>
      <c r="NQU176" s="172"/>
      <c r="NQV176" s="172"/>
      <c r="NQW176" s="172"/>
      <c r="NQX176" s="172"/>
      <c r="NQY176" s="172"/>
      <c r="NQZ176" s="172"/>
      <c r="NRA176" s="172"/>
      <c r="NRB176" s="172"/>
      <c r="NRC176" s="172"/>
      <c r="NRD176" s="172"/>
      <c r="NRE176" s="172"/>
      <c r="NRF176" s="172"/>
      <c r="NRG176" s="172"/>
      <c r="NRH176" s="172"/>
      <c r="NRI176" s="172"/>
      <c r="NRJ176" s="172"/>
      <c r="NRK176" s="172"/>
      <c r="NRL176" s="172"/>
      <c r="NRM176" s="172"/>
      <c r="NRN176" s="172"/>
      <c r="NRO176" s="172"/>
      <c r="NRP176" s="172"/>
      <c r="NRQ176" s="172"/>
      <c r="NRR176" s="172"/>
      <c r="NRS176" s="172"/>
      <c r="NRT176" s="172"/>
      <c r="NRU176" s="172"/>
      <c r="NRV176" s="172"/>
      <c r="NRW176" s="172"/>
      <c r="NRX176" s="172"/>
      <c r="NRY176" s="172"/>
      <c r="NRZ176" s="172"/>
      <c r="NSA176" s="172"/>
      <c r="NSB176" s="172"/>
      <c r="NSC176" s="172"/>
      <c r="NSD176" s="172"/>
      <c r="NSE176" s="172"/>
      <c r="NSF176" s="172"/>
      <c r="NSG176" s="172"/>
      <c r="NSH176" s="172"/>
      <c r="NSI176" s="172"/>
      <c r="NSJ176" s="172"/>
      <c r="NSK176" s="172"/>
      <c r="NSL176" s="172"/>
      <c r="NSM176" s="172"/>
      <c r="NSN176" s="172"/>
      <c r="NSO176" s="172"/>
      <c r="NSP176" s="172"/>
      <c r="NSQ176" s="172"/>
      <c r="NSR176" s="172"/>
      <c r="NSS176" s="172"/>
      <c r="NST176" s="172"/>
      <c r="NSU176" s="172"/>
      <c r="NSV176" s="172"/>
      <c r="NSW176" s="172"/>
      <c r="NSX176" s="172"/>
      <c r="NSY176" s="172"/>
      <c r="NSZ176" s="172"/>
      <c r="NTA176" s="172"/>
      <c r="NTB176" s="172"/>
      <c r="NTC176" s="172"/>
      <c r="NTD176" s="172"/>
      <c r="NTE176" s="172"/>
      <c r="NTF176" s="172"/>
      <c r="NTG176" s="172"/>
      <c r="NTH176" s="172"/>
      <c r="NTI176" s="172"/>
      <c r="NTJ176" s="172"/>
      <c r="NTK176" s="172"/>
      <c r="NTL176" s="172"/>
      <c r="NTM176" s="172"/>
      <c r="NTN176" s="172"/>
      <c r="NTO176" s="172"/>
      <c r="NTP176" s="172"/>
      <c r="NTQ176" s="172"/>
      <c r="NTR176" s="172"/>
      <c r="NTS176" s="172"/>
      <c r="NTT176" s="172"/>
      <c r="NTU176" s="172"/>
      <c r="NTV176" s="172"/>
      <c r="NTW176" s="172"/>
      <c r="NTX176" s="172"/>
      <c r="NTY176" s="172"/>
      <c r="NTZ176" s="172"/>
      <c r="NUA176" s="172"/>
      <c r="NUB176" s="172"/>
      <c r="NUC176" s="172"/>
      <c r="NUD176" s="172"/>
      <c r="NUE176" s="172"/>
      <c r="NUF176" s="172"/>
      <c r="NUG176" s="172"/>
      <c r="NUH176" s="172"/>
      <c r="NUI176" s="172"/>
      <c r="NUJ176" s="172"/>
      <c r="NUK176" s="172"/>
      <c r="NUL176" s="172"/>
      <c r="NUM176" s="172"/>
      <c r="NUN176" s="172"/>
      <c r="NUO176" s="172"/>
      <c r="NUP176" s="172"/>
      <c r="NUQ176" s="172"/>
      <c r="NUR176" s="172"/>
      <c r="NUS176" s="172"/>
      <c r="NUT176" s="172"/>
      <c r="NUU176" s="172"/>
      <c r="NUV176" s="172"/>
      <c r="NUW176" s="172"/>
      <c r="NUX176" s="172"/>
      <c r="NUY176" s="172"/>
      <c r="NUZ176" s="172"/>
      <c r="NVA176" s="172"/>
      <c r="NVB176" s="172"/>
      <c r="NVC176" s="172"/>
      <c r="NVD176" s="172"/>
      <c r="NVE176" s="172"/>
      <c r="NVF176" s="172"/>
      <c r="NVG176" s="172"/>
      <c r="NVH176" s="172"/>
      <c r="NVI176" s="172"/>
      <c r="NVJ176" s="172"/>
      <c r="NVK176" s="172"/>
      <c r="NVL176" s="172"/>
      <c r="NVM176" s="172"/>
      <c r="NVN176" s="172"/>
      <c r="NVO176" s="172"/>
      <c r="NVP176" s="172"/>
      <c r="NVQ176" s="172"/>
      <c r="NVR176" s="172"/>
      <c r="NVS176" s="172"/>
      <c r="NVT176" s="172"/>
      <c r="NVU176" s="172"/>
      <c r="NVV176" s="172"/>
      <c r="NVW176" s="172"/>
      <c r="NVX176" s="172"/>
      <c r="NVY176" s="172"/>
      <c r="NVZ176" s="172"/>
      <c r="NWA176" s="172"/>
      <c r="NWB176" s="172"/>
      <c r="NWC176" s="172"/>
      <c r="NWD176" s="172"/>
      <c r="NWE176" s="172"/>
      <c r="NWF176" s="172"/>
      <c r="NWG176" s="172"/>
      <c r="NWH176" s="172"/>
      <c r="NWI176" s="172"/>
      <c r="NWJ176" s="172"/>
      <c r="NWK176" s="172"/>
      <c r="NWL176" s="172"/>
      <c r="NWM176" s="172"/>
      <c r="NWN176" s="172"/>
      <c r="NWO176" s="172"/>
      <c r="NWP176" s="172"/>
      <c r="NWQ176" s="172"/>
      <c r="NWR176" s="172"/>
      <c r="NWS176" s="172"/>
      <c r="NWT176" s="172"/>
      <c r="NWU176" s="172"/>
      <c r="NWV176" s="172"/>
      <c r="NWW176" s="172"/>
      <c r="NWX176" s="172"/>
      <c r="NWY176" s="172"/>
      <c r="NWZ176" s="172"/>
      <c r="NXA176" s="172"/>
      <c r="NXB176" s="172"/>
      <c r="NXC176" s="172"/>
      <c r="NXD176" s="172"/>
      <c r="NXE176" s="172"/>
      <c r="NXF176" s="172"/>
      <c r="NXG176" s="172"/>
      <c r="NXH176" s="172"/>
      <c r="NXI176" s="172"/>
      <c r="NXJ176" s="172"/>
      <c r="NXK176" s="172"/>
      <c r="NXL176" s="172"/>
      <c r="NXM176" s="172"/>
      <c r="NXN176" s="172"/>
      <c r="NXO176" s="172"/>
      <c r="NXP176" s="172"/>
      <c r="NXQ176" s="172"/>
      <c r="NXR176" s="172"/>
      <c r="NXS176" s="172"/>
      <c r="NXT176" s="172"/>
      <c r="NXU176" s="172"/>
      <c r="NXV176" s="172"/>
      <c r="NXW176" s="172"/>
      <c r="NXX176" s="172"/>
      <c r="NXY176" s="172"/>
      <c r="NXZ176" s="172"/>
      <c r="NYA176" s="172"/>
      <c r="NYB176" s="172"/>
      <c r="NYC176" s="172"/>
      <c r="NYD176" s="172"/>
      <c r="NYE176" s="172"/>
      <c r="NYF176" s="172"/>
      <c r="NYG176" s="172"/>
      <c r="NYH176" s="172"/>
      <c r="NYI176" s="172"/>
      <c r="NYJ176" s="172"/>
      <c r="NYK176" s="172"/>
      <c r="NYL176" s="172"/>
      <c r="NYM176" s="172"/>
      <c r="NYN176" s="172"/>
      <c r="NYO176" s="172"/>
      <c r="NYP176" s="172"/>
      <c r="NYQ176" s="172"/>
      <c r="NYR176" s="172"/>
      <c r="NYS176" s="172"/>
      <c r="NYT176" s="172"/>
      <c r="NYU176" s="172"/>
      <c r="NYV176" s="172"/>
      <c r="NYW176" s="172"/>
      <c r="NYX176" s="172"/>
      <c r="NYY176" s="172"/>
      <c r="NYZ176" s="172"/>
      <c r="NZA176" s="172"/>
      <c r="NZB176" s="172"/>
      <c r="NZC176" s="172"/>
      <c r="NZD176" s="172"/>
      <c r="NZE176" s="172"/>
      <c r="NZF176" s="172"/>
      <c r="NZG176" s="172"/>
      <c r="NZH176" s="172"/>
      <c r="NZI176" s="172"/>
      <c r="NZJ176" s="172"/>
      <c r="NZK176" s="172"/>
      <c r="NZL176" s="172"/>
      <c r="NZM176" s="172"/>
      <c r="NZN176" s="172"/>
      <c r="NZO176" s="172"/>
      <c r="NZP176" s="172"/>
      <c r="NZQ176" s="172"/>
      <c r="NZR176" s="172"/>
      <c r="NZS176" s="172"/>
      <c r="NZT176" s="172"/>
      <c r="NZU176" s="172"/>
      <c r="NZV176" s="172"/>
      <c r="NZW176" s="172"/>
      <c r="NZX176" s="172"/>
      <c r="NZY176" s="172"/>
      <c r="NZZ176" s="172"/>
      <c r="OAA176" s="172"/>
      <c r="OAB176" s="172"/>
      <c r="OAC176" s="172"/>
      <c r="OAD176" s="172"/>
      <c r="OAE176" s="172"/>
      <c r="OAF176" s="172"/>
      <c r="OAG176" s="172"/>
      <c r="OAH176" s="172"/>
      <c r="OAI176" s="172"/>
      <c r="OAJ176" s="172"/>
      <c r="OAK176" s="172"/>
      <c r="OAL176" s="172"/>
      <c r="OAM176" s="172"/>
      <c r="OAN176" s="172"/>
      <c r="OAO176" s="172"/>
      <c r="OAP176" s="172"/>
      <c r="OAQ176" s="172"/>
      <c r="OAR176" s="172"/>
      <c r="OAS176" s="172"/>
      <c r="OAT176" s="172"/>
      <c r="OAU176" s="172"/>
      <c r="OAV176" s="172"/>
      <c r="OAW176" s="172"/>
      <c r="OAX176" s="172"/>
      <c r="OAY176" s="172"/>
      <c r="OAZ176" s="172"/>
      <c r="OBA176" s="172"/>
      <c r="OBB176" s="172"/>
      <c r="OBC176" s="172"/>
      <c r="OBD176" s="172"/>
      <c r="OBE176" s="172"/>
      <c r="OBF176" s="172"/>
      <c r="OBG176" s="172"/>
      <c r="OBH176" s="172"/>
      <c r="OBI176" s="172"/>
      <c r="OBJ176" s="172"/>
      <c r="OBK176" s="172"/>
      <c r="OBL176" s="172"/>
      <c r="OBM176" s="172"/>
      <c r="OBN176" s="172"/>
      <c r="OBO176" s="172"/>
      <c r="OBP176" s="172"/>
      <c r="OBQ176" s="172"/>
      <c r="OBR176" s="172"/>
      <c r="OBS176" s="172"/>
      <c r="OBT176" s="172"/>
      <c r="OBU176" s="172"/>
      <c r="OBV176" s="172"/>
      <c r="OBW176" s="172"/>
      <c r="OBX176" s="172"/>
      <c r="OBY176" s="172"/>
      <c r="OBZ176" s="172"/>
      <c r="OCA176" s="172"/>
      <c r="OCB176" s="172"/>
      <c r="OCC176" s="172"/>
      <c r="OCD176" s="172"/>
      <c r="OCE176" s="172"/>
      <c r="OCF176" s="172"/>
      <c r="OCG176" s="172"/>
      <c r="OCH176" s="172"/>
      <c r="OCI176" s="172"/>
      <c r="OCJ176" s="172"/>
      <c r="OCK176" s="172"/>
      <c r="OCL176" s="172"/>
      <c r="OCM176" s="172"/>
      <c r="OCN176" s="172"/>
      <c r="OCO176" s="172"/>
      <c r="OCP176" s="172"/>
      <c r="OCQ176" s="172"/>
      <c r="OCR176" s="172"/>
      <c r="OCS176" s="172"/>
      <c r="OCT176" s="172"/>
      <c r="OCU176" s="172"/>
      <c r="OCV176" s="172"/>
      <c r="OCW176" s="172"/>
      <c r="OCX176" s="172"/>
      <c r="OCY176" s="172"/>
      <c r="OCZ176" s="172"/>
      <c r="ODA176" s="172"/>
      <c r="ODB176" s="172"/>
      <c r="ODC176" s="172"/>
      <c r="ODD176" s="172"/>
      <c r="ODE176" s="172"/>
      <c r="ODF176" s="172"/>
      <c r="ODG176" s="172"/>
      <c r="ODH176" s="172"/>
      <c r="ODI176" s="172"/>
      <c r="ODJ176" s="172"/>
      <c r="ODK176" s="172"/>
      <c r="ODL176" s="172"/>
      <c r="ODM176" s="172"/>
      <c r="ODN176" s="172"/>
      <c r="ODO176" s="172"/>
      <c r="ODP176" s="172"/>
      <c r="ODQ176" s="172"/>
      <c r="ODR176" s="172"/>
      <c r="ODS176" s="172"/>
      <c r="ODT176" s="172"/>
      <c r="ODU176" s="172"/>
      <c r="ODV176" s="172"/>
      <c r="ODW176" s="172"/>
      <c r="ODX176" s="172"/>
      <c r="ODY176" s="172"/>
      <c r="ODZ176" s="172"/>
      <c r="OEA176" s="172"/>
      <c r="OEB176" s="172"/>
      <c r="OEC176" s="172"/>
      <c r="OED176" s="172"/>
      <c r="OEE176" s="172"/>
      <c r="OEF176" s="172"/>
      <c r="OEG176" s="172"/>
      <c r="OEH176" s="172"/>
      <c r="OEI176" s="172"/>
      <c r="OEJ176" s="172"/>
      <c r="OEK176" s="172"/>
      <c r="OEL176" s="172"/>
      <c r="OEM176" s="172"/>
      <c r="OEN176" s="172"/>
      <c r="OEO176" s="172"/>
      <c r="OEP176" s="172"/>
      <c r="OEQ176" s="172"/>
      <c r="OER176" s="172"/>
      <c r="OES176" s="172"/>
      <c r="OET176" s="172"/>
      <c r="OEU176" s="172"/>
      <c r="OEV176" s="172"/>
      <c r="OEW176" s="172"/>
      <c r="OEX176" s="172"/>
      <c r="OEY176" s="172"/>
      <c r="OEZ176" s="172"/>
      <c r="OFA176" s="172"/>
      <c r="OFB176" s="172"/>
      <c r="OFC176" s="172"/>
      <c r="OFD176" s="172"/>
      <c r="OFE176" s="172"/>
      <c r="OFF176" s="172"/>
      <c r="OFG176" s="172"/>
      <c r="OFH176" s="172"/>
      <c r="OFI176" s="172"/>
      <c r="OFJ176" s="172"/>
      <c r="OFK176" s="172"/>
      <c r="OFL176" s="172"/>
      <c r="OFM176" s="172"/>
      <c r="OFN176" s="172"/>
      <c r="OFO176" s="172"/>
      <c r="OFP176" s="172"/>
      <c r="OFQ176" s="172"/>
      <c r="OFR176" s="172"/>
      <c r="OFS176" s="172"/>
      <c r="OFT176" s="172"/>
      <c r="OFU176" s="172"/>
      <c r="OFV176" s="172"/>
      <c r="OFW176" s="172"/>
      <c r="OFX176" s="172"/>
      <c r="OFY176" s="172"/>
      <c r="OFZ176" s="172"/>
      <c r="OGA176" s="172"/>
      <c r="OGB176" s="172"/>
      <c r="OGC176" s="172"/>
      <c r="OGD176" s="172"/>
      <c r="OGE176" s="172"/>
      <c r="OGF176" s="172"/>
      <c r="OGG176" s="172"/>
      <c r="OGH176" s="172"/>
      <c r="OGI176" s="172"/>
      <c r="OGJ176" s="172"/>
      <c r="OGK176" s="172"/>
      <c r="OGL176" s="172"/>
      <c r="OGM176" s="172"/>
      <c r="OGN176" s="172"/>
      <c r="OGO176" s="172"/>
      <c r="OGP176" s="172"/>
      <c r="OGQ176" s="172"/>
      <c r="OGR176" s="172"/>
      <c r="OGS176" s="172"/>
      <c r="OGT176" s="172"/>
      <c r="OGU176" s="172"/>
      <c r="OGV176" s="172"/>
      <c r="OGW176" s="172"/>
      <c r="OGX176" s="172"/>
      <c r="OGY176" s="172"/>
      <c r="OGZ176" s="172"/>
      <c r="OHA176" s="172"/>
      <c r="OHB176" s="172"/>
      <c r="OHC176" s="172"/>
      <c r="OHD176" s="172"/>
      <c r="OHE176" s="172"/>
      <c r="OHF176" s="172"/>
      <c r="OHG176" s="172"/>
      <c r="OHH176" s="172"/>
      <c r="OHI176" s="172"/>
      <c r="OHJ176" s="172"/>
      <c r="OHK176" s="172"/>
      <c r="OHL176" s="172"/>
      <c r="OHM176" s="172"/>
      <c r="OHN176" s="172"/>
      <c r="OHO176" s="172"/>
      <c r="OHP176" s="172"/>
      <c r="OHQ176" s="172"/>
      <c r="OHR176" s="172"/>
      <c r="OHS176" s="172"/>
      <c r="OHT176" s="172"/>
      <c r="OHU176" s="172"/>
      <c r="OHV176" s="172"/>
      <c r="OHW176" s="172"/>
      <c r="OHX176" s="172"/>
      <c r="OHY176" s="172"/>
      <c r="OHZ176" s="172"/>
      <c r="OIA176" s="172"/>
      <c r="OIB176" s="172"/>
      <c r="OIC176" s="172"/>
      <c r="OID176" s="172"/>
      <c r="OIE176" s="172"/>
      <c r="OIF176" s="172"/>
      <c r="OIG176" s="172"/>
      <c r="OIH176" s="172"/>
      <c r="OII176" s="172"/>
      <c r="OIJ176" s="172"/>
      <c r="OIK176" s="172"/>
      <c r="OIL176" s="172"/>
      <c r="OIM176" s="172"/>
      <c r="OIN176" s="172"/>
      <c r="OIO176" s="172"/>
      <c r="OIP176" s="172"/>
      <c r="OIQ176" s="172"/>
      <c r="OIR176" s="172"/>
      <c r="OIS176" s="172"/>
      <c r="OIT176" s="172"/>
      <c r="OIU176" s="172"/>
      <c r="OIV176" s="172"/>
      <c r="OIW176" s="172"/>
      <c r="OIX176" s="172"/>
      <c r="OIY176" s="172"/>
      <c r="OIZ176" s="172"/>
      <c r="OJA176" s="172"/>
      <c r="OJB176" s="172"/>
      <c r="OJC176" s="172"/>
      <c r="OJD176" s="172"/>
      <c r="OJE176" s="172"/>
      <c r="OJF176" s="172"/>
      <c r="OJG176" s="172"/>
      <c r="OJH176" s="172"/>
      <c r="OJI176" s="172"/>
      <c r="OJJ176" s="172"/>
      <c r="OJK176" s="172"/>
      <c r="OJL176" s="172"/>
      <c r="OJM176" s="172"/>
      <c r="OJN176" s="172"/>
      <c r="OJO176" s="172"/>
      <c r="OJP176" s="172"/>
      <c r="OJQ176" s="172"/>
      <c r="OJR176" s="172"/>
      <c r="OJS176" s="172"/>
      <c r="OJT176" s="172"/>
      <c r="OJU176" s="172"/>
      <c r="OJV176" s="172"/>
      <c r="OJW176" s="172"/>
      <c r="OJX176" s="172"/>
      <c r="OJY176" s="172"/>
      <c r="OJZ176" s="172"/>
      <c r="OKA176" s="172"/>
      <c r="OKB176" s="172"/>
      <c r="OKC176" s="172"/>
      <c r="OKD176" s="172"/>
      <c r="OKE176" s="172"/>
      <c r="OKF176" s="172"/>
      <c r="OKG176" s="172"/>
      <c r="OKH176" s="172"/>
      <c r="OKI176" s="172"/>
      <c r="OKJ176" s="172"/>
      <c r="OKK176" s="172"/>
      <c r="OKL176" s="172"/>
      <c r="OKM176" s="172"/>
      <c r="OKN176" s="172"/>
      <c r="OKO176" s="172"/>
      <c r="OKP176" s="172"/>
      <c r="OKQ176" s="172"/>
      <c r="OKR176" s="172"/>
      <c r="OKS176" s="172"/>
      <c r="OKT176" s="172"/>
      <c r="OKU176" s="172"/>
      <c r="OKV176" s="172"/>
      <c r="OKW176" s="172"/>
      <c r="OKX176" s="172"/>
      <c r="OKY176" s="172"/>
      <c r="OKZ176" s="172"/>
      <c r="OLA176" s="172"/>
      <c r="OLB176" s="172"/>
      <c r="OLC176" s="172"/>
      <c r="OLD176" s="172"/>
      <c r="OLE176" s="172"/>
      <c r="OLF176" s="172"/>
      <c r="OLG176" s="172"/>
      <c r="OLH176" s="172"/>
      <c r="OLI176" s="172"/>
      <c r="OLJ176" s="172"/>
      <c r="OLK176" s="172"/>
      <c r="OLL176" s="172"/>
      <c r="OLM176" s="172"/>
      <c r="OLN176" s="172"/>
      <c r="OLO176" s="172"/>
      <c r="OLP176" s="172"/>
      <c r="OLQ176" s="172"/>
      <c r="OLR176" s="172"/>
      <c r="OLS176" s="172"/>
      <c r="OLT176" s="172"/>
      <c r="OLU176" s="172"/>
      <c r="OLV176" s="172"/>
      <c r="OLW176" s="172"/>
      <c r="OLX176" s="172"/>
      <c r="OLY176" s="172"/>
      <c r="OLZ176" s="172"/>
      <c r="OMA176" s="172"/>
      <c r="OMB176" s="172"/>
      <c r="OMC176" s="172"/>
      <c r="OMD176" s="172"/>
      <c r="OME176" s="172"/>
      <c r="OMF176" s="172"/>
      <c r="OMG176" s="172"/>
      <c r="OMH176" s="172"/>
      <c r="OMI176" s="172"/>
      <c r="OMJ176" s="172"/>
      <c r="OMK176" s="172"/>
      <c r="OML176" s="172"/>
      <c r="OMM176" s="172"/>
      <c r="OMN176" s="172"/>
      <c r="OMO176" s="172"/>
      <c r="OMP176" s="172"/>
      <c r="OMQ176" s="172"/>
      <c r="OMR176" s="172"/>
      <c r="OMS176" s="172"/>
      <c r="OMT176" s="172"/>
      <c r="OMU176" s="172"/>
      <c r="OMV176" s="172"/>
      <c r="OMW176" s="172"/>
      <c r="OMX176" s="172"/>
      <c r="OMY176" s="172"/>
      <c r="OMZ176" s="172"/>
      <c r="ONA176" s="172"/>
      <c r="ONB176" s="172"/>
      <c r="ONC176" s="172"/>
      <c r="OND176" s="172"/>
      <c r="ONE176" s="172"/>
      <c r="ONF176" s="172"/>
      <c r="ONG176" s="172"/>
      <c r="ONH176" s="172"/>
      <c r="ONI176" s="172"/>
      <c r="ONJ176" s="172"/>
      <c r="ONK176" s="172"/>
      <c r="ONL176" s="172"/>
      <c r="ONM176" s="172"/>
      <c r="ONN176" s="172"/>
      <c r="ONO176" s="172"/>
      <c r="ONP176" s="172"/>
      <c r="ONQ176" s="172"/>
      <c r="ONR176" s="172"/>
      <c r="ONS176" s="172"/>
      <c r="ONT176" s="172"/>
      <c r="ONU176" s="172"/>
      <c r="ONV176" s="172"/>
      <c r="ONW176" s="172"/>
      <c r="ONX176" s="172"/>
      <c r="ONY176" s="172"/>
      <c r="ONZ176" s="172"/>
      <c r="OOA176" s="172"/>
      <c r="OOB176" s="172"/>
      <c r="OOC176" s="172"/>
      <c r="OOD176" s="172"/>
      <c r="OOE176" s="172"/>
      <c r="OOF176" s="172"/>
      <c r="OOG176" s="172"/>
      <c r="OOH176" s="172"/>
      <c r="OOI176" s="172"/>
      <c r="OOJ176" s="172"/>
      <c r="OOK176" s="172"/>
      <c r="OOL176" s="172"/>
      <c r="OOM176" s="172"/>
      <c r="OON176" s="172"/>
      <c r="OOO176" s="172"/>
      <c r="OOP176" s="172"/>
      <c r="OOQ176" s="172"/>
      <c r="OOR176" s="172"/>
      <c r="OOS176" s="172"/>
      <c r="OOT176" s="172"/>
      <c r="OOU176" s="172"/>
      <c r="OOV176" s="172"/>
      <c r="OOW176" s="172"/>
      <c r="OOX176" s="172"/>
      <c r="OOY176" s="172"/>
      <c r="OOZ176" s="172"/>
      <c r="OPA176" s="172"/>
      <c r="OPB176" s="172"/>
      <c r="OPC176" s="172"/>
      <c r="OPD176" s="172"/>
      <c r="OPE176" s="172"/>
      <c r="OPF176" s="172"/>
      <c r="OPG176" s="172"/>
      <c r="OPH176" s="172"/>
      <c r="OPI176" s="172"/>
      <c r="OPJ176" s="172"/>
      <c r="OPK176" s="172"/>
      <c r="OPL176" s="172"/>
      <c r="OPM176" s="172"/>
      <c r="OPN176" s="172"/>
      <c r="OPO176" s="172"/>
      <c r="OPP176" s="172"/>
      <c r="OPQ176" s="172"/>
      <c r="OPR176" s="172"/>
      <c r="OPS176" s="172"/>
      <c r="OPT176" s="172"/>
      <c r="OPU176" s="172"/>
      <c r="OPV176" s="172"/>
      <c r="OPW176" s="172"/>
      <c r="OPX176" s="172"/>
      <c r="OPY176" s="172"/>
      <c r="OPZ176" s="172"/>
      <c r="OQA176" s="172"/>
      <c r="OQB176" s="172"/>
      <c r="OQC176" s="172"/>
      <c r="OQD176" s="172"/>
      <c r="OQE176" s="172"/>
      <c r="OQF176" s="172"/>
      <c r="OQG176" s="172"/>
      <c r="OQH176" s="172"/>
      <c r="OQI176" s="172"/>
      <c r="OQJ176" s="172"/>
      <c r="OQK176" s="172"/>
      <c r="OQL176" s="172"/>
      <c r="OQM176" s="172"/>
      <c r="OQN176" s="172"/>
      <c r="OQO176" s="172"/>
      <c r="OQP176" s="172"/>
      <c r="OQQ176" s="172"/>
      <c r="OQR176" s="172"/>
      <c r="OQS176" s="172"/>
      <c r="OQT176" s="172"/>
      <c r="OQU176" s="172"/>
      <c r="OQV176" s="172"/>
      <c r="OQW176" s="172"/>
      <c r="OQX176" s="172"/>
      <c r="OQY176" s="172"/>
      <c r="OQZ176" s="172"/>
      <c r="ORA176" s="172"/>
      <c r="ORB176" s="172"/>
      <c r="ORC176" s="172"/>
      <c r="ORD176" s="172"/>
      <c r="ORE176" s="172"/>
      <c r="ORF176" s="172"/>
      <c r="ORG176" s="172"/>
      <c r="ORH176" s="172"/>
      <c r="ORI176" s="172"/>
      <c r="ORJ176" s="172"/>
      <c r="ORK176" s="172"/>
      <c r="ORL176" s="172"/>
      <c r="ORM176" s="172"/>
      <c r="ORN176" s="172"/>
      <c r="ORO176" s="172"/>
      <c r="ORP176" s="172"/>
      <c r="ORQ176" s="172"/>
      <c r="ORR176" s="172"/>
      <c r="ORS176" s="172"/>
      <c r="ORT176" s="172"/>
      <c r="ORU176" s="172"/>
      <c r="ORV176" s="172"/>
      <c r="ORW176" s="172"/>
      <c r="ORX176" s="172"/>
      <c r="ORY176" s="172"/>
      <c r="ORZ176" s="172"/>
      <c r="OSA176" s="172"/>
      <c r="OSB176" s="172"/>
      <c r="OSC176" s="172"/>
      <c r="OSD176" s="172"/>
      <c r="OSE176" s="172"/>
      <c r="OSF176" s="172"/>
      <c r="OSG176" s="172"/>
      <c r="OSH176" s="172"/>
      <c r="OSI176" s="172"/>
      <c r="OSJ176" s="172"/>
      <c r="OSK176" s="172"/>
      <c r="OSL176" s="172"/>
      <c r="OSM176" s="172"/>
      <c r="OSN176" s="172"/>
      <c r="OSO176" s="172"/>
      <c r="OSP176" s="172"/>
      <c r="OSQ176" s="172"/>
      <c r="OSR176" s="172"/>
      <c r="OSS176" s="172"/>
      <c r="OST176" s="172"/>
      <c r="OSU176" s="172"/>
      <c r="OSV176" s="172"/>
      <c r="OSW176" s="172"/>
      <c r="OSX176" s="172"/>
      <c r="OSY176" s="172"/>
      <c r="OSZ176" s="172"/>
      <c r="OTA176" s="172"/>
      <c r="OTB176" s="172"/>
      <c r="OTC176" s="172"/>
      <c r="OTD176" s="172"/>
      <c r="OTE176" s="172"/>
      <c r="OTF176" s="172"/>
      <c r="OTG176" s="172"/>
      <c r="OTH176" s="172"/>
      <c r="OTI176" s="172"/>
      <c r="OTJ176" s="172"/>
      <c r="OTK176" s="172"/>
      <c r="OTL176" s="172"/>
      <c r="OTM176" s="172"/>
      <c r="OTN176" s="172"/>
      <c r="OTO176" s="172"/>
      <c r="OTP176" s="172"/>
      <c r="OTQ176" s="172"/>
      <c r="OTR176" s="172"/>
      <c r="OTS176" s="172"/>
      <c r="OTT176" s="172"/>
      <c r="OTU176" s="172"/>
      <c r="OTV176" s="172"/>
      <c r="OTW176" s="172"/>
      <c r="OTX176" s="172"/>
      <c r="OTY176" s="172"/>
      <c r="OTZ176" s="172"/>
      <c r="OUA176" s="172"/>
      <c r="OUB176" s="172"/>
      <c r="OUC176" s="172"/>
      <c r="OUD176" s="172"/>
      <c r="OUE176" s="172"/>
      <c r="OUF176" s="172"/>
      <c r="OUG176" s="172"/>
      <c r="OUH176" s="172"/>
      <c r="OUI176" s="172"/>
      <c r="OUJ176" s="172"/>
      <c r="OUK176" s="172"/>
      <c r="OUL176" s="172"/>
      <c r="OUM176" s="172"/>
      <c r="OUN176" s="172"/>
      <c r="OUO176" s="172"/>
      <c r="OUP176" s="172"/>
      <c r="OUQ176" s="172"/>
      <c r="OUR176" s="172"/>
      <c r="OUS176" s="172"/>
      <c r="OUT176" s="172"/>
      <c r="OUU176" s="172"/>
      <c r="OUV176" s="172"/>
      <c r="OUW176" s="172"/>
      <c r="OUX176" s="172"/>
      <c r="OUY176" s="172"/>
      <c r="OUZ176" s="172"/>
      <c r="OVA176" s="172"/>
      <c r="OVB176" s="172"/>
      <c r="OVC176" s="172"/>
      <c r="OVD176" s="172"/>
      <c r="OVE176" s="172"/>
      <c r="OVF176" s="172"/>
      <c r="OVG176" s="172"/>
      <c r="OVH176" s="172"/>
      <c r="OVI176" s="172"/>
      <c r="OVJ176" s="172"/>
      <c r="OVK176" s="172"/>
      <c r="OVL176" s="172"/>
      <c r="OVM176" s="172"/>
      <c r="OVN176" s="172"/>
      <c r="OVO176" s="172"/>
      <c r="OVP176" s="172"/>
      <c r="OVQ176" s="172"/>
      <c r="OVR176" s="172"/>
      <c r="OVS176" s="172"/>
      <c r="OVT176" s="172"/>
      <c r="OVU176" s="172"/>
      <c r="OVV176" s="172"/>
      <c r="OVW176" s="172"/>
      <c r="OVX176" s="172"/>
      <c r="OVY176" s="172"/>
      <c r="OVZ176" s="172"/>
      <c r="OWA176" s="172"/>
      <c r="OWB176" s="172"/>
      <c r="OWC176" s="172"/>
      <c r="OWD176" s="172"/>
      <c r="OWE176" s="172"/>
      <c r="OWF176" s="172"/>
      <c r="OWG176" s="172"/>
      <c r="OWH176" s="172"/>
      <c r="OWI176" s="172"/>
      <c r="OWJ176" s="172"/>
      <c r="OWK176" s="172"/>
      <c r="OWL176" s="172"/>
      <c r="OWM176" s="172"/>
      <c r="OWN176" s="172"/>
      <c r="OWO176" s="172"/>
      <c r="OWP176" s="172"/>
      <c r="OWQ176" s="172"/>
      <c r="OWR176" s="172"/>
      <c r="OWS176" s="172"/>
      <c r="OWT176" s="172"/>
      <c r="OWU176" s="172"/>
      <c r="OWV176" s="172"/>
      <c r="OWW176" s="172"/>
      <c r="OWX176" s="172"/>
      <c r="OWY176" s="172"/>
      <c r="OWZ176" s="172"/>
      <c r="OXA176" s="172"/>
      <c r="OXB176" s="172"/>
      <c r="OXC176" s="172"/>
      <c r="OXD176" s="172"/>
      <c r="OXE176" s="172"/>
      <c r="OXF176" s="172"/>
      <c r="OXG176" s="172"/>
      <c r="OXH176" s="172"/>
      <c r="OXI176" s="172"/>
      <c r="OXJ176" s="172"/>
      <c r="OXK176" s="172"/>
      <c r="OXL176" s="172"/>
      <c r="OXM176" s="172"/>
      <c r="OXN176" s="172"/>
      <c r="OXO176" s="172"/>
      <c r="OXP176" s="172"/>
      <c r="OXQ176" s="172"/>
      <c r="OXR176" s="172"/>
      <c r="OXS176" s="172"/>
      <c r="OXT176" s="172"/>
      <c r="OXU176" s="172"/>
      <c r="OXV176" s="172"/>
      <c r="OXW176" s="172"/>
      <c r="OXX176" s="172"/>
      <c r="OXY176" s="172"/>
      <c r="OXZ176" s="172"/>
      <c r="OYA176" s="172"/>
      <c r="OYB176" s="172"/>
      <c r="OYC176" s="172"/>
      <c r="OYD176" s="172"/>
      <c r="OYE176" s="172"/>
      <c r="OYF176" s="172"/>
      <c r="OYG176" s="172"/>
      <c r="OYH176" s="172"/>
      <c r="OYI176" s="172"/>
      <c r="OYJ176" s="172"/>
      <c r="OYK176" s="172"/>
      <c r="OYL176" s="172"/>
      <c r="OYM176" s="172"/>
      <c r="OYN176" s="172"/>
      <c r="OYO176" s="172"/>
      <c r="OYP176" s="172"/>
      <c r="OYQ176" s="172"/>
      <c r="OYR176" s="172"/>
      <c r="OYS176" s="172"/>
      <c r="OYT176" s="172"/>
      <c r="OYU176" s="172"/>
      <c r="OYV176" s="172"/>
      <c r="OYW176" s="172"/>
      <c r="OYX176" s="172"/>
      <c r="OYY176" s="172"/>
      <c r="OYZ176" s="172"/>
      <c r="OZA176" s="172"/>
      <c r="OZB176" s="172"/>
      <c r="OZC176" s="172"/>
      <c r="OZD176" s="172"/>
      <c r="OZE176" s="172"/>
      <c r="OZF176" s="172"/>
      <c r="OZG176" s="172"/>
      <c r="OZH176" s="172"/>
      <c r="OZI176" s="172"/>
      <c r="OZJ176" s="172"/>
      <c r="OZK176" s="172"/>
      <c r="OZL176" s="172"/>
      <c r="OZM176" s="172"/>
      <c r="OZN176" s="172"/>
      <c r="OZO176" s="172"/>
      <c r="OZP176" s="172"/>
      <c r="OZQ176" s="172"/>
      <c r="OZR176" s="172"/>
      <c r="OZS176" s="172"/>
      <c r="OZT176" s="172"/>
      <c r="OZU176" s="172"/>
      <c r="OZV176" s="172"/>
      <c r="OZW176" s="172"/>
      <c r="OZX176" s="172"/>
      <c r="OZY176" s="172"/>
      <c r="OZZ176" s="172"/>
      <c r="PAA176" s="172"/>
      <c r="PAB176" s="172"/>
      <c r="PAC176" s="172"/>
      <c r="PAD176" s="172"/>
      <c r="PAE176" s="172"/>
      <c r="PAF176" s="172"/>
      <c r="PAG176" s="172"/>
      <c r="PAH176" s="172"/>
      <c r="PAI176" s="172"/>
      <c r="PAJ176" s="172"/>
      <c r="PAK176" s="172"/>
      <c r="PAL176" s="172"/>
      <c r="PAM176" s="172"/>
      <c r="PAN176" s="172"/>
      <c r="PAO176" s="172"/>
      <c r="PAP176" s="172"/>
      <c r="PAQ176" s="172"/>
      <c r="PAR176" s="172"/>
      <c r="PAS176" s="172"/>
      <c r="PAT176" s="172"/>
      <c r="PAU176" s="172"/>
      <c r="PAV176" s="172"/>
      <c r="PAW176" s="172"/>
      <c r="PAX176" s="172"/>
      <c r="PAY176" s="172"/>
      <c r="PAZ176" s="172"/>
      <c r="PBA176" s="172"/>
      <c r="PBB176" s="172"/>
      <c r="PBC176" s="172"/>
      <c r="PBD176" s="172"/>
      <c r="PBE176" s="172"/>
      <c r="PBF176" s="172"/>
      <c r="PBG176" s="172"/>
      <c r="PBH176" s="172"/>
      <c r="PBI176" s="172"/>
      <c r="PBJ176" s="172"/>
      <c r="PBK176" s="172"/>
      <c r="PBL176" s="172"/>
      <c r="PBM176" s="172"/>
      <c r="PBN176" s="172"/>
      <c r="PBO176" s="172"/>
      <c r="PBP176" s="172"/>
      <c r="PBQ176" s="172"/>
      <c r="PBR176" s="172"/>
      <c r="PBS176" s="172"/>
      <c r="PBT176" s="172"/>
      <c r="PBU176" s="172"/>
      <c r="PBV176" s="172"/>
      <c r="PBW176" s="172"/>
      <c r="PBX176" s="172"/>
      <c r="PBY176" s="172"/>
      <c r="PBZ176" s="172"/>
      <c r="PCA176" s="172"/>
      <c r="PCB176" s="172"/>
      <c r="PCC176" s="172"/>
      <c r="PCD176" s="172"/>
      <c r="PCE176" s="172"/>
      <c r="PCF176" s="172"/>
      <c r="PCG176" s="172"/>
      <c r="PCH176" s="172"/>
      <c r="PCI176" s="172"/>
      <c r="PCJ176" s="172"/>
      <c r="PCK176" s="172"/>
      <c r="PCL176" s="172"/>
      <c r="PCM176" s="172"/>
      <c r="PCN176" s="172"/>
      <c r="PCO176" s="172"/>
      <c r="PCP176" s="172"/>
      <c r="PCQ176" s="172"/>
      <c r="PCR176" s="172"/>
      <c r="PCS176" s="172"/>
      <c r="PCT176" s="172"/>
      <c r="PCU176" s="172"/>
      <c r="PCV176" s="172"/>
      <c r="PCW176" s="172"/>
      <c r="PCX176" s="172"/>
      <c r="PCY176" s="172"/>
      <c r="PCZ176" s="172"/>
      <c r="PDA176" s="172"/>
      <c r="PDB176" s="172"/>
      <c r="PDC176" s="172"/>
      <c r="PDD176" s="172"/>
      <c r="PDE176" s="172"/>
      <c r="PDF176" s="172"/>
      <c r="PDG176" s="172"/>
      <c r="PDH176" s="172"/>
      <c r="PDI176" s="172"/>
      <c r="PDJ176" s="172"/>
      <c r="PDK176" s="172"/>
      <c r="PDL176" s="172"/>
      <c r="PDM176" s="172"/>
      <c r="PDN176" s="172"/>
      <c r="PDO176" s="172"/>
      <c r="PDP176" s="172"/>
      <c r="PDQ176" s="172"/>
      <c r="PDR176" s="172"/>
      <c r="PDS176" s="172"/>
      <c r="PDT176" s="172"/>
      <c r="PDU176" s="172"/>
      <c r="PDV176" s="172"/>
      <c r="PDW176" s="172"/>
      <c r="PDX176" s="172"/>
      <c r="PDY176" s="172"/>
      <c r="PDZ176" s="172"/>
      <c r="PEA176" s="172"/>
      <c r="PEB176" s="172"/>
      <c r="PEC176" s="172"/>
      <c r="PED176" s="172"/>
      <c r="PEE176" s="172"/>
      <c r="PEF176" s="172"/>
      <c r="PEG176" s="172"/>
      <c r="PEH176" s="172"/>
      <c r="PEI176" s="172"/>
      <c r="PEJ176" s="172"/>
      <c r="PEK176" s="172"/>
      <c r="PEL176" s="172"/>
      <c r="PEM176" s="172"/>
      <c r="PEN176" s="172"/>
      <c r="PEO176" s="172"/>
      <c r="PEP176" s="172"/>
      <c r="PEQ176" s="172"/>
      <c r="PER176" s="172"/>
      <c r="PES176" s="172"/>
      <c r="PET176" s="172"/>
      <c r="PEU176" s="172"/>
      <c r="PEV176" s="172"/>
      <c r="PEW176" s="172"/>
      <c r="PEX176" s="172"/>
      <c r="PEY176" s="172"/>
      <c r="PEZ176" s="172"/>
      <c r="PFA176" s="172"/>
      <c r="PFB176" s="172"/>
      <c r="PFC176" s="172"/>
      <c r="PFD176" s="172"/>
      <c r="PFE176" s="172"/>
      <c r="PFF176" s="172"/>
      <c r="PFG176" s="172"/>
      <c r="PFH176" s="172"/>
      <c r="PFI176" s="172"/>
      <c r="PFJ176" s="172"/>
      <c r="PFK176" s="172"/>
      <c r="PFL176" s="172"/>
      <c r="PFM176" s="172"/>
      <c r="PFN176" s="172"/>
      <c r="PFO176" s="172"/>
      <c r="PFP176" s="172"/>
      <c r="PFQ176" s="172"/>
      <c r="PFR176" s="172"/>
      <c r="PFS176" s="172"/>
      <c r="PFT176" s="172"/>
      <c r="PFU176" s="172"/>
      <c r="PFV176" s="172"/>
      <c r="PFW176" s="172"/>
      <c r="PFX176" s="172"/>
      <c r="PFY176" s="172"/>
      <c r="PFZ176" s="172"/>
      <c r="PGA176" s="172"/>
      <c r="PGB176" s="172"/>
      <c r="PGC176" s="172"/>
      <c r="PGD176" s="172"/>
      <c r="PGE176" s="172"/>
      <c r="PGF176" s="172"/>
      <c r="PGG176" s="172"/>
      <c r="PGH176" s="172"/>
      <c r="PGI176" s="172"/>
      <c r="PGJ176" s="172"/>
      <c r="PGK176" s="172"/>
      <c r="PGL176" s="172"/>
      <c r="PGM176" s="172"/>
      <c r="PGN176" s="172"/>
      <c r="PGO176" s="172"/>
      <c r="PGP176" s="172"/>
      <c r="PGQ176" s="172"/>
      <c r="PGR176" s="172"/>
      <c r="PGS176" s="172"/>
      <c r="PGT176" s="172"/>
      <c r="PGU176" s="172"/>
      <c r="PGV176" s="172"/>
      <c r="PGW176" s="172"/>
      <c r="PGX176" s="172"/>
      <c r="PGY176" s="172"/>
      <c r="PGZ176" s="172"/>
      <c r="PHA176" s="172"/>
      <c r="PHB176" s="172"/>
      <c r="PHC176" s="172"/>
      <c r="PHD176" s="172"/>
      <c r="PHE176" s="172"/>
      <c r="PHF176" s="172"/>
      <c r="PHG176" s="172"/>
      <c r="PHH176" s="172"/>
      <c r="PHI176" s="172"/>
      <c r="PHJ176" s="172"/>
      <c r="PHK176" s="172"/>
      <c r="PHL176" s="172"/>
      <c r="PHM176" s="172"/>
      <c r="PHN176" s="172"/>
      <c r="PHO176" s="172"/>
      <c r="PHP176" s="172"/>
      <c r="PHQ176" s="172"/>
      <c r="PHR176" s="172"/>
      <c r="PHS176" s="172"/>
      <c r="PHT176" s="172"/>
      <c r="PHU176" s="172"/>
      <c r="PHV176" s="172"/>
      <c r="PHW176" s="172"/>
      <c r="PHX176" s="172"/>
      <c r="PHY176" s="172"/>
      <c r="PHZ176" s="172"/>
      <c r="PIA176" s="172"/>
      <c r="PIB176" s="172"/>
      <c r="PIC176" s="172"/>
      <c r="PID176" s="172"/>
      <c r="PIE176" s="172"/>
      <c r="PIF176" s="172"/>
      <c r="PIG176" s="172"/>
      <c r="PIH176" s="172"/>
      <c r="PII176" s="172"/>
      <c r="PIJ176" s="172"/>
      <c r="PIK176" s="172"/>
      <c r="PIL176" s="172"/>
      <c r="PIM176" s="172"/>
      <c r="PIN176" s="172"/>
      <c r="PIO176" s="172"/>
      <c r="PIP176" s="172"/>
      <c r="PIQ176" s="172"/>
      <c r="PIR176" s="172"/>
      <c r="PIS176" s="172"/>
      <c r="PIT176" s="172"/>
      <c r="PIU176" s="172"/>
      <c r="PIV176" s="172"/>
      <c r="PIW176" s="172"/>
      <c r="PIX176" s="172"/>
      <c r="PIY176" s="172"/>
      <c r="PIZ176" s="172"/>
      <c r="PJA176" s="172"/>
      <c r="PJB176" s="172"/>
      <c r="PJC176" s="172"/>
      <c r="PJD176" s="172"/>
      <c r="PJE176" s="172"/>
      <c r="PJF176" s="172"/>
      <c r="PJG176" s="172"/>
      <c r="PJH176" s="172"/>
      <c r="PJI176" s="172"/>
      <c r="PJJ176" s="172"/>
      <c r="PJK176" s="172"/>
      <c r="PJL176" s="172"/>
      <c r="PJM176" s="172"/>
      <c r="PJN176" s="172"/>
      <c r="PJO176" s="172"/>
      <c r="PJP176" s="172"/>
      <c r="PJQ176" s="172"/>
      <c r="PJR176" s="172"/>
      <c r="PJS176" s="172"/>
      <c r="PJT176" s="172"/>
      <c r="PJU176" s="172"/>
      <c r="PJV176" s="172"/>
      <c r="PJW176" s="172"/>
      <c r="PJX176" s="172"/>
      <c r="PJY176" s="172"/>
      <c r="PJZ176" s="172"/>
      <c r="PKA176" s="172"/>
      <c r="PKB176" s="172"/>
      <c r="PKC176" s="172"/>
      <c r="PKD176" s="172"/>
      <c r="PKE176" s="172"/>
      <c r="PKF176" s="172"/>
      <c r="PKG176" s="172"/>
      <c r="PKH176" s="172"/>
      <c r="PKI176" s="172"/>
      <c r="PKJ176" s="172"/>
      <c r="PKK176" s="172"/>
      <c r="PKL176" s="172"/>
      <c r="PKM176" s="172"/>
      <c r="PKN176" s="172"/>
      <c r="PKO176" s="172"/>
      <c r="PKP176" s="172"/>
      <c r="PKQ176" s="172"/>
      <c r="PKR176" s="172"/>
      <c r="PKS176" s="172"/>
      <c r="PKT176" s="172"/>
      <c r="PKU176" s="172"/>
      <c r="PKV176" s="172"/>
      <c r="PKW176" s="172"/>
      <c r="PKX176" s="172"/>
      <c r="PKY176" s="172"/>
      <c r="PKZ176" s="172"/>
      <c r="PLA176" s="172"/>
      <c r="PLB176" s="172"/>
      <c r="PLC176" s="172"/>
      <c r="PLD176" s="172"/>
      <c r="PLE176" s="172"/>
      <c r="PLF176" s="172"/>
      <c r="PLG176" s="172"/>
      <c r="PLH176" s="172"/>
      <c r="PLI176" s="172"/>
      <c r="PLJ176" s="172"/>
      <c r="PLK176" s="172"/>
      <c r="PLL176" s="172"/>
      <c r="PLM176" s="172"/>
      <c r="PLN176" s="172"/>
      <c r="PLO176" s="172"/>
      <c r="PLP176" s="172"/>
      <c r="PLQ176" s="172"/>
      <c r="PLR176" s="172"/>
      <c r="PLS176" s="172"/>
      <c r="PLT176" s="172"/>
      <c r="PLU176" s="172"/>
      <c r="PLV176" s="172"/>
      <c r="PLW176" s="172"/>
      <c r="PLX176" s="172"/>
      <c r="PLY176" s="172"/>
      <c r="PLZ176" s="172"/>
      <c r="PMA176" s="172"/>
      <c r="PMB176" s="172"/>
      <c r="PMC176" s="172"/>
      <c r="PMD176" s="172"/>
      <c r="PME176" s="172"/>
      <c r="PMF176" s="172"/>
      <c r="PMG176" s="172"/>
      <c r="PMH176" s="172"/>
      <c r="PMI176" s="172"/>
      <c r="PMJ176" s="172"/>
      <c r="PMK176" s="172"/>
      <c r="PML176" s="172"/>
      <c r="PMM176" s="172"/>
      <c r="PMN176" s="172"/>
      <c r="PMO176" s="172"/>
      <c r="PMP176" s="172"/>
      <c r="PMQ176" s="172"/>
      <c r="PMR176" s="172"/>
      <c r="PMS176" s="172"/>
      <c r="PMT176" s="172"/>
      <c r="PMU176" s="172"/>
      <c r="PMV176" s="172"/>
      <c r="PMW176" s="172"/>
      <c r="PMX176" s="172"/>
      <c r="PMY176" s="172"/>
      <c r="PMZ176" s="172"/>
      <c r="PNA176" s="172"/>
      <c r="PNB176" s="172"/>
      <c r="PNC176" s="172"/>
      <c r="PND176" s="172"/>
      <c r="PNE176" s="172"/>
      <c r="PNF176" s="172"/>
      <c r="PNG176" s="172"/>
      <c r="PNH176" s="172"/>
      <c r="PNI176" s="172"/>
      <c r="PNJ176" s="172"/>
      <c r="PNK176" s="172"/>
      <c r="PNL176" s="172"/>
      <c r="PNM176" s="172"/>
      <c r="PNN176" s="172"/>
      <c r="PNO176" s="172"/>
      <c r="PNP176" s="172"/>
      <c r="PNQ176" s="172"/>
      <c r="PNR176" s="172"/>
      <c r="PNS176" s="172"/>
      <c r="PNT176" s="172"/>
      <c r="PNU176" s="172"/>
      <c r="PNV176" s="172"/>
      <c r="PNW176" s="172"/>
      <c r="PNX176" s="172"/>
      <c r="PNY176" s="172"/>
      <c r="PNZ176" s="172"/>
      <c r="POA176" s="172"/>
      <c r="POB176" s="172"/>
      <c r="POC176" s="172"/>
      <c r="POD176" s="172"/>
      <c r="POE176" s="172"/>
      <c r="POF176" s="172"/>
      <c r="POG176" s="172"/>
      <c r="POH176" s="172"/>
      <c r="POI176" s="172"/>
      <c r="POJ176" s="172"/>
      <c r="POK176" s="172"/>
      <c r="POL176" s="172"/>
      <c r="POM176" s="172"/>
      <c r="PON176" s="172"/>
      <c r="POO176" s="172"/>
      <c r="POP176" s="172"/>
      <c r="POQ176" s="172"/>
      <c r="POR176" s="172"/>
      <c r="POS176" s="172"/>
      <c r="POT176" s="172"/>
      <c r="POU176" s="172"/>
      <c r="POV176" s="172"/>
      <c r="POW176" s="172"/>
      <c r="POX176" s="172"/>
      <c r="POY176" s="172"/>
      <c r="POZ176" s="172"/>
      <c r="PPA176" s="172"/>
      <c r="PPB176" s="172"/>
      <c r="PPC176" s="172"/>
      <c r="PPD176" s="172"/>
      <c r="PPE176" s="172"/>
      <c r="PPF176" s="172"/>
      <c r="PPG176" s="172"/>
      <c r="PPH176" s="172"/>
      <c r="PPI176" s="172"/>
      <c r="PPJ176" s="172"/>
      <c r="PPK176" s="172"/>
      <c r="PPL176" s="172"/>
      <c r="PPM176" s="172"/>
      <c r="PPN176" s="172"/>
      <c r="PPO176" s="172"/>
      <c r="PPP176" s="172"/>
      <c r="PPQ176" s="172"/>
      <c r="PPR176" s="172"/>
      <c r="PPS176" s="172"/>
      <c r="PPT176" s="172"/>
      <c r="PPU176" s="172"/>
      <c r="PPV176" s="172"/>
      <c r="PPW176" s="172"/>
      <c r="PPX176" s="172"/>
      <c r="PPY176" s="172"/>
      <c r="PPZ176" s="172"/>
      <c r="PQA176" s="172"/>
      <c r="PQB176" s="172"/>
      <c r="PQC176" s="172"/>
      <c r="PQD176" s="172"/>
      <c r="PQE176" s="172"/>
      <c r="PQF176" s="172"/>
      <c r="PQG176" s="172"/>
      <c r="PQH176" s="172"/>
      <c r="PQI176" s="172"/>
      <c r="PQJ176" s="172"/>
      <c r="PQK176" s="172"/>
      <c r="PQL176" s="172"/>
      <c r="PQM176" s="172"/>
      <c r="PQN176" s="172"/>
      <c r="PQO176" s="172"/>
      <c r="PQP176" s="172"/>
      <c r="PQQ176" s="172"/>
      <c r="PQR176" s="172"/>
      <c r="PQS176" s="172"/>
      <c r="PQT176" s="172"/>
      <c r="PQU176" s="172"/>
      <c r="PQV176" s="172"/>
      <c r="PQW176" s="172"/>
      <c r="PQX176" s="172"/>
      <c r="PQY176" s="172"/>
      <c r="PQZ176" s="172"/>
      <c r="PRA176" s="172"/>
      <c r="PRB176" s="172"/>
      <c r="PRC176" s="172"/>
      <c r="PRD176" s="172"/>
      <c r="PRE176" s="172"/>
      <c r="PRF176" s="172"/>
      <c r="PRG176" s="172"/>
      <c r="PRH176" s="172"/>
      <c r="PRI176" s="172"/>
      <c r="PRJ176" s="172"/>
      <c r="PRK176" s="172"/>
      <c r="PRL176" s="172"/>
      <c r="PRM176" s="172"/>
      <c r="PRN176" s="172"/>
      <c r="PRO176" s="172"/>
      <c r="PRP176" s="172"/>
      <c r="PRQ176" s="172"/>
      <c r="PRR176" s="172"/>
      <c r="PRS176" s="172"/>
      <c r="PRT176" s="172"/>
      <c r="PRU176" s="172"/>
      <c r="PRV176" s="172"/>
      <c r="PRW176" s="172"/>
      <c r="PRX176" s="172"/>
      <c r="PRY176" s="172"/>
      <c r="PRZ176" s="172"/>
      <c r="PSA176" s="172"/>
      <c r="PSB176" s="172"/>
      <c r="PSC176" s="172"/>
      <c r="PSD176" s="172"/>
      <c r="PSE176" s="172"/>
      <c r="PSF176" s="172"/>
      <c r="PSG176" s="172"/>
      <c r="PSH176" s="172"/>
      <c r="PSI176" s="172"/>
      <c r="PSJ176" s="172"/>
      <c r="PSK176" s="172"/>
      <c r="PSL176" s="172"/>
      <c r="PSM176" s="172"/>
      <c r="PSN176" s="172"/>
      <c r="PSO176" s="172"/>
      <c r="PSP176" s="172"/>
      <c r="PSQ176" s="172"/>
      <c r="PSR176" s="172"/>
      <c r="PSS176" s="172"/>
      <c r="PST176" s="172"/>
      <c r="PSU176" s="172"/>
      <c r="PSV176" s="172"/>
      <c r="PSW176" s="172"/>
      <c r="PSX176" s="172"/>
      <c r="PSY176" s="172"/>
      <c r="PSZ176" s="172"/>
      <c r="PTA176" s="172"/>
      <c r="PTB176" s="172"/>
      <c r="PTC176" s="172"/>
      <c r="PTD176" s="172"/>
      <c r="PTE176" s="172"/>
      <c r="PTF176" s="172"/>
      <c r="PTG176" s="172"/>
      <c r="PTH176" s="172"/>
      <c r="PTI176" s="172"/>
      <c r="PTJ176" s="172"/>
      <c r="PTK176" s="172"/>
      <c r="PTL176" s="172"/>
      <c r="PTM176" s="172"/>
      <c r="PTN176" s="172"/>
      <c r="PTO176" s="172"/>
      <c r="PTP176" s="172"/>
      <c r="PTQ176" s="172"/>
      <c r="PTR176" s="172"/>
      <c r="PTS176" s="172"/>
      <c r="PTT176" s="172"/>
      <c r="PTU176" s="172"/>
      <c r="PTV176" s="172"/>
      <c r="PTW176" s="172"/>
      <c r="PTX176" s="172"/>
      <c r="PTY176" s="172"/>
      <c r="PTZ176" s="172"/>
      <c r="PUA176" s="172"/>
      <c r="PUB176" s="172"/>
      <c r="PUC176" s="172"/>
      <c r="PUD176" s="172"/>
      <c r="PUE176" s="172"/>
      <c r="PUF176" s="172"/>
      <c r="PUG176" s="172"/>
      <c r="PUH176" s="172"/>
      <c r="PUI176" s="172"/>
      <c r="PUJ176" s="172"/>
      <c r="PUK176" s="172"/>
      <c r="PUL176" s="172"/>
      <c r="PUM176" s="172"/>
      <c r="PUN176" s="172"/>
      <c r="PUO176" s="172"/>
      <c r="PUP176" s="172"/>
      <c r="PUQ176" s="172"/>
      <c r="PUR176" s="172"/>
      <c r="PUS176" s="172"/>
      <c r="PUT176" s="172"/>
      <c r="PUU176" s="172"/>
      <c r="PUV176" s="172"/>
      <c r="PUW176" s="172"/>
      <c r="PUX176" s="172"/>
      <c r="PUY176" s="172"/>
      <c r="PUZ176" s="172"/>
      <c r="PVA176" s="172"/>
      <c r="PVB176" s="172"/>
      <c r="PVC176" s="172"/>
      <c r="PVD176" s="172"/>
      <c r="PVE176" s="172"/>
      <c r="PVF176" s="172"/>
      <c r="PVG176" s="172"/>
      <c r="PVH176" s="172"/>
      <c r="PVI176" s="172"/>
      <c r="PVJ176" s="172"/>
      <c r="PVK176" s="172"/>
      <c r="PVL176" s="172"/>
      <c r="PVM176" s="172"/>
      <c r="PVN176" s="172"/>
      <c r="PVO176" s="172"/>
      <c r="PVP176" s="172"/>
      <c r="PVQ176" s="172"/>
      <c r="PVR176" s="172"/>
      <c r="PVS176" s="172"/>
      <c r="PVT176" s="172"/>
      <c r="PVU176" s="172"/>
      <c r="PVV176" s="172"/>
      <c r="PVW176" s="172"/>
      <c r="PVX176" s="172"/>
      <c r="PVY176" s="172"/>
      <c r="PVZ176" s="172"/>
      <c r="PWA176" s="172"/>
      <c r="PWB176" s="172"/>
      <c r="PWC176" s="172"/>
      <c r="PWD176" s="172"/>
      <c r="PWE176" s="172"/>
      <c r="PWF176" s="172"/>
      <c r="PWG176" s="172"/>
      <c r="PWH176" s="172"/>
      <c r="PWI176" s="172"/>
      <c r="PWJ176" s="172"/>
      <c r="PWK176" s="172"/>
      <c r="PWL176" s="172"/>
      <c r="PWM176" s="172"/>
      <c r="PWN176" s="172"/>
      <c r="PWO176" s="172"/>
      <c r="PWP176" s="172"/>
      <c r="PWQ176" s="172"/>
      <c r="PWR176" s="172"/>
      <c r="PWS176" s="172"/>
      <c r="PWT176" s="172"/>
      <c r="PWU176" s="172"/>
      <c r="PWV176" s="172"/>
      <c r="PWW176" s="172"/>
      <c r="PWX176" s="172"/>
      <c r="PWY176" s="172"/>
      <c r="PWZ176" s="172"/>
      <c r="PXA176" s="172"/>
      <c r="PXB176" s="172"/>
      <c r="PXC176" s="172"/>
      <c r="PXD176" s="172"/>
      <c r="PXE176" s="172"/>
      <c r="PXF176" s="172"/>
      <c r="PXG176" s="172"/>
      <c r="PXH176" s="172"/>
      <c r="PXI176" s="172"/>
      <c r="PXJ176" s="172"/>
      <c r="PXK176" s="172"/>
      <c r="PXL176" s="172"/>
      <c r="PXM176" s="172"/>
      <c r="PXN176" s="172"/>
      <c r="PXO176" s="172"/>
      <c r="PXP176" s="172"/>
      <c r="PXQ176" s="172"/>
      <c r="PXR176" s="172"/>
      <c r="PXS176" s="172"/>
      <c r="PXT176" s="172"/>
      <c r="PXU176" s="172"/>
      <c r="PXV176" s="172"/>
      <c r="PXW176" s="172"/>
      <c r="PXX176" s="172"/>
      <c r="PXY176" s="172"/>
      <c r="PXZ176" s="172"/>
      <c r="PYA176" s="172"/>
      <c r="PYB176" s="172"/>
      <c r="PYC176" s="172"/>
      <c r="PYD176" s="172"/>
      <c r="PYE176" s="172"/>
      <c r="PYF176" s="172"/>
      <c r="PYG176" s="172"/>
      <c r="PYH176" s="172"/>
      <c r="PYI176" s="172"/>
      <c r="PYJ176" s="172"/>
      <c r="PYK176" s="172"/>
      <c r="PYL176" s="172"/>
      <c r="PYM176" s="172"/>
      <c r="PYN176" s="172"/>
      <c r="PYO176" s="172"/>
      <c r="PYP176" s="172"/>
      <c r="PYQ176" s="172"/>
      <c r="PYR176" s="172"/>
      <c r="PYS176" s="172"/>
      <c r="PYT176" s="172"/>
      <c r="PYU176" s="172"/>
      <c r="PYV176" s="172"/>
      <c r="PYW176" s="172"/>
      <c r="PYX176" s="172"/>
      <c r="PYY176" s="172"/>
      <c r="PYZ176" s="172"/>
      <c r="PZA176" s="172"/>
      <c r="PZB176" s="172"/>
      <c r="PZC176" s="172"/>
      <c r="PZD176" s="172"/>
      <c r="PZE176" s="172"/>
      <c r="PZF176" s="172"/>
      <c r="PZG176" s="172"/>
      <c r="PZH176" s="172"/>
      <c r="PZI176" s="172"/>
      <c r="PZJ176" s="172"/>
      <c r="PZK176" s="172"/>
      <c r="PZL176" s="172"/>
      <c r="PZM176" s="172"/>
      <c r="PZN176" s="172"/>
      <c r="PZO176" s="172"/>
      <c r="PZP176" s="172"/>
      <c r="PZQ176" s="172"/>
      <c r="PZR176" s="172"/>
      <c r="PZS176" s="172"/>
      <c r="PZT176" s="172"/>
      <c r="PZU176" s="172"/>
      <c r="PZV176" s="172"/>
      <c r="PZW176" s="172"/>
      <c r="PZX176" s="172"/>
      <c r="PZY176" s="172"/>
      <c r="PZZ176" s="172"/>
      <c r="QAA176" s="172"/>
      <c r="QAB176" s="172"/>
      <c r="QAC176" s="172"/>
      <c r="QAD176" s="172"/>
      <c r="QAE176" s="172"/>
      <c r="QAF176" s="172"/>
      <c r="QAG176" s="172"/>
      <c r="QAH176" s="172"/>
      <c r="QAI176" s="172"/>
      <c r="QAJ176" s="172"/>
      <c r="QAK176" s="172"/>
      <c r="QAL176" s="172"/>
      <c r="QAM176" s="172"/>
      <c r="QAN176" s="172"/>
      <c r="QAO176" s="172"/>
      <c r="QAP176" s="172"/>
      <c r="QAQ176" s="172"/>
      <c r="QAR176" s="172"/>
      <c r="QAS176" s="172"/>
      <c r="QAT176" s="172"/>
      <c r="QAU176" s="172"/>
      <c r="QAV176" s="172"/>
      <c r="QAW176" s="172"/>
      <c r="QAX176" s="172"/>
      <c r="QAY176" s="172"/>
      <c r="QAZ176" s="172"/>
      <c r="QBA176" s="172"/>
      <c r="QBB176" s="172"/>
      <c r="QBC176" s="172"/>
      <c r="QBD176" s="172"/>
      <c r="QBE176" s="172"/>
      <c r="QBF176" s="172"/>
      <c r="QBG176" s="172"/>
      <c r="QBH176" s="172"/>
      <c r="QBI176" s="172"/>
      <c r="QBJ176" s="172"/>
      <c r="QBK176" s="172"/>
      <c r="QBL176" s="172"/>
      <c r="QBM176" s="172"/>
      <c r="QBN176" s="172"/>
      <c r="QBO176" s="172"/>
      <c r="QBP176" s="172"/>
      <c r="QBQ176" s="172"/>
      <c r="QBR176" s="172"/>
      <c r="QBS176" s="172"/>
      <c r="QBT176" s="172"/>
      <c r="QBU176" s="172"/>
      <c r="QBV176" s="172"/>
      <c r="QBW176" s="172"/>
      <c r="QBX176" s="172"/>
      <c r="QBY176" s="172"/>
      <c r="QBZ176" s="172"/>
      <c r="QCA176" s="172"/>
      <c r="QCB176" s="172"/>
      <c r="QCC176" s="172"/>
      <c r="QCD176" s="172"/>
      <c r="QCE176" s="172"/>
      <c r="QCF176" s="172"/>
      <c r="QCG176" s="172"/>
      <c r="QCH176" s="172"/>
      <c r="QCI176" s="172"/>
      <c r="QCJ176" s="172"/>
      <c r="QCK176" s="172"/>
      <c r="QCL176" s="172"/>
      <c r="QCM176" s="172"/>
      <c r="QCN176" s="172"/>
      <c r="QCO176" s="172"/>
      <c r="QCP176" s="172"/>
      <c r="QCQ176" s="172"/>
      <c r="QCR176" s="172"/>
      <c r="QCS176" s="172"/>
      <c r="QCT176" s="172"/>
      <c r="QCU176" s="172"/>
      <c r="QCV176" s="172"/>
      <c r="QCW176" s="172"/>
      <c r="QCX176" s="172"/>
      <c r="QCY176" s="172"/>
      <c r="QCZ176" s="172"/>
      <c r="QDA176" s="172"/>
      <c r="QDB176" s="172"/>
      <c r="QDC176" s="172"/>
      <c r="QDD176" s="172"/>
      <c r="QDE176" s="172"/>
      <c r="QDF176" s="172"/>
      <c r="QDG176" s="172"/>
      <c r="QDH176" s="172"/>
      <c r="QDI176" s="172"/>
      <c r="QDJ176" s="172"/>
      <c r="QDK176" s="172"/>
      <c r="QDL176" s="172"/>
      <c r="QDM176" s="172"/>
      <c r="QDN176" s="172"/>
      <c r="QDO176" s="172"/>
      <c r="QDP176" s="172"/>
      <c r="QDQ176" s="172"/>
      <c r="QDR176" s="172"/>
      <c r="QDS176" s="172"/>
      <c r="QDT176" s="172"/>
      <c r="QDU176" s="172"/>
      <c r="QDV176" s="172"/>
      <c r="QDW176" s="172"/>
      <c r="QDX176" s="172"/>
      <c r="QDY176" s="172"/>
      <c r="QDZ176" s="172"/>
      <c r="QEA176" s="172"/>
      <c r="QEB176" s="172"/>
      <c r="QEC176" s="172"/>
      <c r="QED176" s="172"/>
      <c r="QEE176" s="172"/>
      <c r="QEF176" s="172"/>
      <c r="QEG176" s="172"/>
      <c r="QEH176" s="172"/>
      <c r="QEI176" s="172"/>
      <c r="QEJ176" s="172"/>
      <c r="QEK176" s="172"/>
      <c r="QEL176" s="172"/>
      <c r="QEM176" s="172"/>
      <c r="QEN176" s="172"/>
      <c r="QEO176" s="172"/>
      <c r="QEP176" s="172"/>
      <c r="QEQ176" s="172"/>
      <c r="QER176" s="172"/>
      <c r="QES176" s="172"/>
      <c r="QET176" s="172"/>
      <c r="QEU176" s="172"/>
      <c r="QEV176" s="172"/>
      <c r="QEW176" s="172"/>
      <c r="QEX176" s="172"/>
      <c r="QEY176" s="172"/>
      <c r="QEZ176" s="172"/>
      <c r="QFA176" s="172"/>
      <c r="QFB176" s="172"/>
      <c r="QFC176" s="172"/>
      <c r="QFD176" s="172"/>
      <c r="QFE176" s="172"/>
      <c r="QFF176" s="172"/>
      <c r="QFG176" s="172"/>
      <c r="QFH176" s="172"/>
      <c r="QFI176" s="172"/>
      <c r="QFJ176" s="172"/>
      <c r="QFK176" s="172"/>
      <c r="QFL176" s="172"/>
      <c r="QFM176" s="172"/>
      <c r="QFN176" s="172"/>
      <c r="QFO176" s="172"/>
      <c r="QFP176" s="172"/>
      <c r="QFQ176" s="172"/>
      <c r="QFR176" s="172"/>
      <c r="QFS176" s="172"/>
      <c r="QFT176" s="172"/>
      <c r="QFU176" s="172"/>
      <c r="QFV176" s="172"/>
      <c r="QFW176" s="172"/>
      <c r="QFX176" s="172"/>
      <c r="QFY176" s="172"/>
      <c r="QFZ176" s="172"/>
      <c r="QGA176" s="172"/>
      <c r="QGB176" s="172"/>
      <c r="QGC176" s="172"/>
      <c r="QGD176" s="172"/>
      <c r="QGE176" s="172"/>
      <c r="QGF176" s="172"/>
      <c r="QGG176" s="172"/>
      <c r="QGH176" s="172"/>
      <c r="QGI176" s="172"/>
      <c r="QGJ176" s="172"/>
      <c r="QGK176" s="172"/>
      <c r="QGL176" s="172"/>
      <c r="QGM176" s="172"/>
      <c r="QGN176" s="172"/>
      <c r="QGO176" s="172"/>
      <c r="QGP176" s="172"/>
      <c r="QGQ176" s="172"/>
      <c r="QGR176" s="172"/>
      <c r="QGS176" s="172"/>
      <c r="QGT176" s="172"/>
      <c r="QGU176" s="172"/>
      <c r="QGV176" s="172"/>
      <c r="QGW176" s="172"/>
      <c r="QGX176" s="172"/>
      <c r="QGY176" s="172"/>
      <c r="QGZ176" s="172"/>
      <c r="QHA176" s="172"/>
      <c r="QHB176" s="172"/>
      <c r="QHC176" s="172"/>
      <c r="QHD176" s="172"/>
      <c r="QHE176" s="172"/>
      <c r="QHF176" s="172"/>
      <c r="QHG176" s="172"/>
      <c r="QHH176" s="172"/>
      <c r="QHI176" s="172"/>
      <c r="QHJ176" s="172"/>
      <c r="QHK176" s="172"/>
      <c r="QHL176" s="172"/>
      <c r="QHM176" s="172"/>
      <c r="QHN176" s="172"/>
      <c r="QHO176" s="172"/>
      <c r="QHP176" s="172"/>
      <c r="QHQ176" s="172"/>
      <c r="QHR176" s="172"/>
      <c r="QHS176" s="172"/>
      <c r="QHT176" s="172"/>
      <c r="QHU176" s="172"/>
      <c r="QHV176" s="172"/>
      <c r="QHW176" s="172"/>
      <c r="QHX176" s="172"/>
      <c r="QHY176" s="172"/>
      <c r="QHZ176" s="172"/>
      <c r="QIA176" s="172"/>
      <c r="QIB176" s="172"/>
      <c r="QIC176" s="172"/>
      <c r="QID176" s="172"/>
      <c r="QIE176" s="172"/>
      <c r="QIF176" s="172"/>
      <c r="QIG176" s="172"/>
      <c r="QIH176" s="172"/>
      <c r="QII176" s="172"/>
      <c r="QIJ176" s="172"/>
      <c r="QIK176" s="172"/>
      <c r="QIL176" s="172"/>
      <c r="QIM176" s="172"/>
      <c r="QIN176" s="172"/>
      <c r="QIO176" s="172"/>
      <c r="QIP176" s="172"/>
      <c r="QIQ176" s="172"/>
      <c r="QIR176" s="172"/>
      <c r="QIS176" s="172"/>
      <c r="QIT176" s="172"/>
      <c r="QIU176" s="172"/>
      <c r="QIV176" s="172"/>
      <c r="QIW176" s="172"/>
      <c r="QIX176" s="172"/>
      <c r="QIY176" s="172"/>
      <c r="QIZ176" s="172"/>
      <c r="QJA176" s="172"/>
      <c r="QJB176" s="172"/>
      <c r="QJC176" s="172"/>
      <c r="QJD176" s="172"/>
      <c r="QJE176" s="172"/>
      <c r="QJF176" s="172"/>
      <c r="QJG176" s="172"/>
      <c r="QJH176" s="172"/>
      <c r="QJI176" s="172"/>
      <c r="QJJ176" s="172"/>
      <c r="QJK176" s="172"/>
      <c r="QJL176" s="172"/>
      <c r="QJM176" s="172"/>
      <c r="QJN176" s="172"/>
      <c r="QJO176" s="172"/>
      <c r="QJP176" s="172"/>
      <c r="QJQ176" s="172"/>
      <c r="QJR176" s="172"/>
      <c r="QJS176" s="172"/>
      <c r="QJT176" s="172"/>
      <c r="QJU176" s="172"/>
      <c r="QJV176" s="172"/>
      <c r="QJW176" s="172"/>
      <c r="QJX176" s="172"/>
      <c r="QJY176" s="172"/>
      <c r="QJZ176" s="172"/>
      <c r="QKA176" s="172"/>
      <c r="QKB176" s="172"/>
      <c r="QKC176" s="172"/>
      <c r="QKD176" s="172"/>
      <c r="QKE176" s="172"/>
      <c r="QKF176" s="172"/>
      <c r="QKG176" s="172"/>
      <c r="QKH176" s="172"/>
      <c r="QKI176" s="172"/>
      <c r="QKJ176" s="172"/>
      <c r="QKK176" s="172"/>
      <c r="QKL176" s="172"/>
      <c r="QKM176" s="172"/>
      <c r="QKN176" s="172"/>
      <c r="QKO176" s="172"/>
      <c r="QKP176" s="172"/>
      <c r="QKQ176" s="172"/>
      <c r="QKR176" s="172"/>
      <c r="QKS176" s="172"/>
      <c r="QKT176" s="172"/>
      <c r="QKU176" s="172"/>
      <c r="QKV176" s="172"/>
      <c r="QKW176" s="172"/>
      <c r="QKX176" s="172"/>
      <c r="QKY176" s="172"/>
      <c r="QKZ176" s="172"/>
      <c r="QLA176" s="172"/>
      <c r="QLB176" s="172"/>
      <c r="QLC176" s="172"/>
      <c r="QLD176" s="172"/>
      <c r="QLE176" s="172"/>
      <c r="QLF176" s="172"/>
      <c r="QLG176" s="172"/>
      <c r="QLH176" s="172"/>
      <c r="QLI176" s="172"/>
      <c r="QLJ176" s="172"/>
      <c r="QLK176" s="172"/>
      <c r="QLL176" s="172"/>
      <c r="QLM176" s="172"/>
      <c r="QLN176" s="172"/>
      <c r="QLO176" s="172"/>
      <c r="QLP176" s="172"/>
      <c r="QLQ176" s="172"/>
      <c r="QLR176" s="172"/>
      <c r="QLS176" s="172"/>
      <c r="QLT176" s="172"/>
      <c r="QLU176" s="172"/>
      <c r="QLV176" s="172"/>
      <c r="QLW176" s="172"/>
      <c r="QLX176" s="172"/>
      <c r="QLY176" s="172"/>
      <c r="QLZ176" s="172"/>
      <c r="QMA176" s="172"/>
      <c r="QMB176" s="172"/>
      <c r="QMC176" s="172"/>
      <c r="QMD176" s="172"/>
      <c r="QME176" s="172"/>
      <c r="QMF176" s="172"/>
      <c r="QMG176" s="172"/>
      <c r="QMH176" s="172"/>
      <c r="QMI176" s="172"/>
      <c r="QMJ176" s="172"/>
      <c r="QMK176" s="172"/>
      <c r="QML176" s="172"/>
      <c r="QMM176" s="172"/>
      <c r="QMN176" s="172"/>
      <c r="QMO176" s="172"/>
      <c r="QMP176" s="172"/>
      <c r="QMQ176" s="172"/>
      <c r="QMR176" s="172"/>
      <c r="QMS176" s="172"/>
      <c r="QMT176" s="172"/>
      <c r="QMU176" s="172"/>
      <c r="QMV176" s="172"/>
      <c r="QMW176" s="172"/>
      <c r="QMX176" s="172"/>
      <c r="QMY176" s="172"/>
      <c r="QMZ176" s="172"/>
      <c r="QNA176" s="172"/>
      <c r="QNB176" s="172"/>
      <c r="QNC176" s="172"/>
      <c r="QND176" s="172"/>
      <c r="QNE176" s="172"/>
      <c r="QNF176" s="172"/>
      <c r="QNG176" s="172"/>
      <c r="QNH176" s="172"/>
      <c r="QNI176" s="172"/>
      <c r="QNJ176" s="172"/>
      <c r="QNK176" s="172"/>
      <c r="QNL176" s="172"/>
      <c r="QNM176" s="172"/>
      <c r="QNN176" s="172"/>
      <c r="QNO176" s="172"/>
      <c r="QNP176" s="172"/>
      <c r="QNQ176" s="172"/>
      <c r="QNR176" s="172"/>
      <c r="QNS176" s="172"/>
      <c r="QNT176" s="172"/>
      <c r="QNU176" s="172"/>
      <c r="QNV176" s="172"/>
      <c r="QNW176" s="172"/>
      <c r="QNX176" s="172"/>
      <c r="QNY176" s="172"/>
      <c r="QNZ176" s="172"/>
      <c r="QOA176" s="172"/>
      <c r="QOB176" s="172"/>
      <c r="QOC176" s="172"/>
      <c r="QOD176" s="172"/>
      <c r="QOE176" s="172"/>
      <c r="QOF176" s="172"/>
      <c r="QOG176" s="172"/>
      <c r="QOH176" s="172"/>
      <c r="QOI176" s="172"/>
      <c r="QOJ176" s="172"/>
      <c r="QOK176" s="172"/>
      <c r="QOL176" s="172"/>
      <c r="QOM176" s="172"/>
      <c r="QON176" s="172"/>
      <c r="QOO176" s="172"/>
      <c r="QOP176" s="172"/>
      <c r="QOQ176" s="172"/>
      <c r="QOR176" s="172"/>
      <c r="QOS176" s="172"/>
      <c r="QOT176" s="172"/>
      <c r="QOU176" s="172"/>
      <c r="QOV176" s="172"/>
      <c r="QOW176" s="172"/>
      <c r="QOX176" s="172"/>
      <c r="QOY176" s="172"/>
      <c r="QOZ176" s="172"/>
      <c r="QPA176" s="172"/>
      <c r="QPB176" s="172"/>
      <c r="QPC176" s="172"/>
      <c r="QPD176" s="172"/>
      <c r="QPE176" s="172"/>
      <c r="QPF176" s="172"/>
      <c r="QPG176" s="172"/>
      <c r="QPH176" s="172"/>
      <c r="QPI176" s="172"/>
      <c r="QPJ176" s="172"/>
      <c r="QPK176" s="172"/>
      <c r="QPL176" s="172"/>
      <c r="QPM176" s="172"/>
      <c r="QPN176" s="172"/>
      <c r="QPO176" s="172"/>
      <c r="QPP176" s="172"/>
      <c r="QPQ176" s="172"/>
      <c r="QPR176" s="172"/>
      <c r="QPS176" s="172"/>
      <c r="QPT176" s="172"/>
      <c r="QPU176" s="172"/>
      <c r="QPV176" s="172"/>
      <c r="QPW176" s="172"/>
      <c r="QPX176" s="172"/>
      <c r="QPY176" s="172"/>
      <c r="QPZ176" s="172"/>
      <c r="QQA176" s="172"/>
      <c r="QQB176" s="172"/>
      <c r="QQC176" s="172"/>
      <c r="QQD176" s="172"/>
      <c r="QQE176" s="172"/>
      <c r="QQF176" s="172"/>
      <c r="QQG176" s="172"/>
      <c r="QQH176" s="172"/>
      <c r="QQI176" s="172"/>
      <c r="QQJ176" s="172"/>
      <c r="QQK176" s="172"/>
      <c r="QQL176" s="172"/>
      <c r="QQM176" s="172"/>
      <c r="QQN176" s="172"/>
      <c r="QQO176" s="172"/>
      <c r="QQP176" s="172"/>
      <c r="QQQ176" s="172"/>
      <c r="QQR176" s="172"/>
      <c r="QQS176" s="172"/>
      <c r="QQT176" s="172"/>
      <c r="QQU176" s="172"/>
      <c r="QQV176" s="172"/>
      <c r="QQW176" s="172"/>
      <c r="QQX176" s="172"/>
      <c r="QQY176" s="172"/>
      <c r="QQZ176" s="172"/>
      <c r="QRA176" s="172"/>
      <c r="QRB176" s="172"/>
      <c r="QRC176" s="172"/>
      <c r="QRD176" s="172"/>
      <c r="QRE176" s="172"/>
      <c r="QRF176" s="172"/>
      <c r="QRG176" s="172"/>
      <c r="QRH176" s="172"/>
      <c r="QRI176" s="172"/>
      <c r="QRJ176" s="172"/>
      <c r="QRK176" s="172"/>
      <c r="QRL176" s="172"/>
      <c r="QRM176" s="172"/>
      <c r="QRN176" s="172"/>
      <c r="QRO176" s="172"/>
      <c r="QRP176" s="172"/>
      <c r="QRQ176" s="172"/>
      <c r="QRR176" s="172"/>
      <c r="QRS176" s="172"/>
      <c r="QRT176" s="172"/>
      <c r="QRU176" s="172"/>
      <c r="QRV176" s="172"/>
      <c r="QRW176" s="172"/>
      <c r="QRX176" s="172"/>
      <c r="QRY176" s="172"/>
      <c r="QRZ176" s="172"/>
      <c r="QSA176" s="172"/>
      <c r="QSB176" s="172"/>
      <c r="QSC176" s="172"/>
      <c r="QSD176" s="172"/>
      <c r="QSE176" s="172"/>
      <c r="QSF176" s="172"/>
      <c r="QSG176" s="172"/>
      <c r="QSH176" s="172"/>
      <c r="QSI176" s="172"/>
      <c r="QSJ176" s="172"/>
      <c r="QSK176" s="172"/>
      <c r="QSL176" s="172"/>
      <c r="QSM176" s="172"/>
      <c r="QSN176" s="172"/>
      <c r="QSO176" s="172"/>
      <c r="QSP176" s="172"/>
      <c r="QSQ176" s="172"/>
      <c r="QSR176" s="172"/>
      <c r="QSS176" s="172"/>
      <c r="QST176" s="172"/>
      <c r="QSU176" s="172"/>
      <c r="QSV176" s="172"/>
      <c r="QSW176" s="172"/>
      <c r="QSX176" s="172"/>
      <c r="QSY176" s="172"/>
      <c r="QSZ176" s="172"/>
      <c r="QTA176" s="172"/>
      <c r="QTB176" s="172"/>
      <c r="QTC176" s="172"/>
      <c r="QTD176" s="172"/>
      <c r="QTE176" s="172"/>
      <c r="QTF176" s="172"/>
      <c r="QTG176" s="172"/>
      <c r="QTH176" s="172"/>
      <c r="QTI176" s="172"/>
      <c r="QTJ176" s="172"/>
      <c r="QTK176" s="172"/>
      <c r="QTL176" s="172"/>
      <c r="QTM176" s="172"/>
      <c r="QTN176" s="172"/>
      <c r="QTO176" s="172"/>
      <c r="QTP176" s="172"/>
      <c r="QTQ176" s="172"/>
      <c r="QTR176" s="172"/>
      <c r="QTS176" s="172"/>
      <c r="QTT176" s="172"/>
      <c r="QTU176" s="172"/>
      <c r="QTV176" s="172"/>
      <c r="QTW176" s="172"/>
      <c r="QTX176" s="172"/>
      <c r="QTY176" s="172"/>
      <c r="QTZ176" s="172"/>
      <c r="QUA176" s="172"/>
      <c r="QUB176" s="172"/>
      <c r="QUC176" s="172"/>
      <c r="QUD176" s="172"/>
      <c r="QUE176" s="172"/>
      <c r="QUF176" s="172"/>
      <c r="QUG176" s="172"/>
      <c r="QUH176" s="172"/>
      <c r="QUI176" s="172"/>
      <c r="QUJ176" s="172"/>
      <c r="QUK176" s="172"/>
      <c r="QUL176" s="172"/>
      <c r="QUM176" s="172"/>
      <c r="QUN176" s="172"/>
      <c r="QUO176" s="172"/>
      <c r="QUP176" s="172"/>
      <c r="QUQ176" s="172"/>
      <c r="QUR176" s="172"/>
      <c r="QUS176" s="172"/>
      <c r="QUT176" s="172"/>
      <c r="QUU176" s="172"/>
      <c r="QUV176" s="172"/>
      <c r="QUW176" s="172"/>
      <c r="QUX176" s="172"/>
      <c r="QUY176" s="172"/>
      <c r="QUZ176" s="172"/>
      <c r="QVA176" s="172"/>
      <c r="QVB176" s="172"/>
      <c r="QVC176" s="172"/>
      <c r="QVD176" s="172"/>
      <c r="QVE176" s="172"/>
      <c r="QVF176" s="172"/>
      <c r="QVG176" s="172"/>
      <c r="QVH176" s="172"/>
      <c r="QVI176" s="172"/>
      <c r="QVJ176" s="172"/>
      <c r="QVK176" s="172"/>
      <c r="QVL176" s="172"/>
      <c r="QVM176" s="172"/>
      <c r="QVN176" s="172"/>
      <c r="QVO176" s="172"/>
      <c r="QVP176" s="172"/>
      <c r="QVQ176" s="172"/>
      <c r="QVR176" s="172"/>
      <c r="QVS176" s="172"/>
      <c r="QVT176" s="172"/>
      <c r="QVU176" s="172"/>
      <c r="QVV176" s="172"/>
      <c r="QVW176" s="172"/>
      <c r="QVX176" s="172"/>
      <c r="QVY176" s="172"/>
      <c r="QVZ176" s="172"/>
      <c r="QWA176" s="172"/>
      <c r="QWB176" s="172"/>
      <c r="QWC176" s="172"/>
      <c r="QWD176" s="172"/>
      <c r="QWE176" s="172"/>
      <c r="QWF176" s="172"/>
      <c r="QWG176" s="172"/>
      <c r="QWH176" s="172"/>
      <c r="QWI176" s="172"/>
      <c r="QWJ176" s="172"/>
      <c r="QWK176" s="172"/>
      <c r="QWL176" s="172"/>
      <c r="QWM176" s="172"/>
      <c r="QWN176" s="172"/>
      <c r="QWO176" s="172"/>
      <c r="QWP176" s="172"/>
      <c r="QWQ176" s="172"/>
      <c r="QWR176" s="172"/>
      <c r="QWS176" s="172"/>
      <c r="QWT176" s="172"/>
      <c r="QWU176" s="172"/>
      <c r="QWV176" s="172"/>
      <c r="QWW176" s="172"/>
      <c r="QWX176" s="172"/>
      <c r="QWY176" s="172"/>
      <c r="QWZ176" s="172"/>
      <c r="QXA176" s="172"/>
      <c r="QXB176" s="172"/>
      <c r="QXC176" s="172"/>
      <c r="QXD176" s="172"/>
      <c r="QXE176" s="172"/>
      <c r="QXF176" s="172"/>
      <c r="QXG176" s="172"/>
      <c r="QXH176" s="172"/>
      <c r="QXI176" s="172"/>
      <c r="QXJ176" s="172"/>
      <c r="QXK176" s="172"/>
      <c r="QXL176" s="172"/>
      <c r="QXM176" s="172"/>
      <c r="QXN176" s="172"/>
      <c r="QXO176" s="172"/>
      <c r="QXP176" s="172"/>
      <c r="QXQ176" s="172"/>
      <c r="QXR176" s="172"/>
      <c r="QXS176" s="172"/>
      <c r="QXT176" s="172"/>
      <c r="QXU176" s="172"/>
      <c r="QXV176" s="172"/>
      <c r="QXW176" s="172"/>
      <c r="QXX176" s="172"/>
      <c r="QXY176" s="172"/>
      <c r="QXZ176" s="172"/>
      <c r="QYA176" s="172"/>
      <c r="QYB176" s="172"/>
      <c r="QYC176" s="172"/>
      <c r="QYD176" s="172"/>
      <c r="QYE176" s="172"/>
      <c r="QYF176" s="172"/>
      <c r="QYG176" s="172"/>
      <c r="QYH176" s="172"/>
      <c r="QYI176" s="172"/>
      <c r="QYJ176" s="172"/>
      <c r="QYK176" s="172"/>
      <c r="QYL176" s="172"/>
      <c r="QYM176" s="172"/>
      <c r="QYN176" s="172"/>
      <c r="QYO176" s="172"/>
      <c r="QYP176" s="172"/>
      <c r="QYQ176" s="172"/>
      <c r="QYR176" s="172"/>
      <c r="QYS176" s="172"/>
      <c r="QYT176" s="172"/>
      <c r="QYU176" s="172"/>
      <c r="QYV176" s="172"/>
      <c r="QYW176" s="172"/>
      <c r="QYX176" s="172"/>
      <c r="QYY176" s="172"/>
      <c r="QYZ176" s="172"/>
      <c r="QZA176" s="172"/>
      <c r="QZB176" s="172"/>
      <c r="QZC176" s="172"/>
      <c r="QZD176" s="172"/>
      <c r="QZE176" s="172"/>
      <c r="QZF176" s="172"/>
      <c r="QZG176" s="172"/>
      <c r="QZH176" s="172"/>
      <c r="QZI176" s="172"/>
      <c r="QZJ176" s="172"/>
      <c r="QZK176" s="172"/>
      <c r="QZL176" s="172"/>
      <c r="QZM176" s="172"/>
      <c r="QZN176" s="172"/>
      <c r="QZO176" s="172"/>
      <c r="QZP176" s="172"/>
      <c r="QZQ176" s="172"/>
      <c r="QZR176" s="172"/>
      <c r="QZS176" s="172"/>
      <c r="QZT176" s="172"/>
      <c r="QZU176" s="172"/>
      <c r="QZV176" s="172"/>
      <c r="QZW176" s="172"/>
      <c r="QZX176" s="172"/>
      <c r="QZY176" s="172"/>
      <c r="QZZ176" s="172"/>
      <c r="RAA176" s="172"/>
      <c r="RAB176" s="172"/>
      <c r="RAC176" s="172"/>
      <c r="RAD176" s="172"/>
      <c r="RAE176" s="172"/>
      <c r="RAF176" s="172"/>
      <c r="RAG176" s="172"/>
      <c r="RAH176" s="172"/>
      <c r="RAI176" s="172"/>
      <c r="RAJ176" s="172"/>
      <c r="RAK176" s="172"/>
      <c r="RAL176" s="172"/>
      <c r="RAM176" s="172"/>
      <c r="RAN176" s="172"/>
      <c r="RAO176" s="172"/>
      <c r="RAP176" s="172"/>
      <c r="RAQ176" s="172"/>
      <c r="RAR176" s="172"/>
      <c r="RAS176" s="172"/>
      <c r="RAT176" s="172"/>
      <c r="RAU176" s="172"/>
      <c r="RAV176" s="172"/>
      <c r="RAW176" s="172"/>
      <c r="RAX176" s="172"/>
      <c r="RAY176" s="172"/>
      <c r="RAZ176" s="172"/>
      <c r="RBA176" s="172"/>
      <c r="RBB176" s="172"/>
      <c r="RBC176" s="172"/>
      <c r="RBD176" s="172"/>
      <c r="RBE176" s="172"/>
      <c r="RBF176" s="172"/>
      <c r="RBG176" s="172"/>
      <c r="RBH176" s="172"/>
      <c r="RBI176" s="172"/>
      <c r="RBJ176" s="172"/>
      <c r="RBK176" s="172"/>
      <c r="RBL176" s="172"/>
      <c r="RBM176" s="172"/>
      <c r="RBN176" s="172"/>
      <c r="RBO176" s="172"/>
      <c r="RBP176" s="172"/>
      <c r="RBQ176" s="172"/>
      <c r="RBR176" s="172"/>
      <c r="RBS176" s="172"/>
      <c r="RBT176" s="172"/>
      <c r="RBU176" s="172"/>
      <c r="RBV176" s="172"/>
      <c r="RBW176" s="172"/>
      <c r="RBX176" s="172"/>
      <c r="RBY176" s="172"/>
      <c r="RBZ176" s="172"/>
      <c r="RCA176" s="172"/>
      <c r="RCB176" s="172"/>
      <c r="RCC176" s="172"/>
      <c r="RCD176" s="172"/>
      <c r="RCE176" s="172"/>
      <c r="RCF176" s="172"/>
      <c r="RCG176" s="172"/>
      <c r="RCH176" s="172"/>
      <c r="RCI176" s="172"/>
      <c r="RCJ176" s="172"/>
      <c r="RCK176" s="172"/>
      <c r="RCL176" s="172"/>
      <c r="RCM176" s="172"/>
      <c r="RCN176" s="172"/>
      <c r="RCO176" s="172"/>
      <c r="RCP176" s="172"/>
      <c r="RCQ176" s="172"/>
      <c r="RCR176" s="172"/>
      <c r="RCS176" s="172"/>
      <c r="RCT176" s="172"/>
      <c r="RCU176" s="172"/>
      <c r="RCV176" s="172"/>
      <c r="RCW176" s="172"/>
      <c r="RCX176" s="172"/>
      <c r="RCY176" s="172"/>
      <c r="RCZ176" s="172"/>
      <c r="RDA176" s="172"/>
      <c r="RDB176" s="172"/>
      <c r="RDC176" s="172"/>
      <c r="RDD176" s="172"/>
      <c r="RDE176" s="172"/>
      <c r="RDF176" s="172"/>
      <c r="RDG176" s="172"/>
      <c r="RDH176" s="172"/>
      <c r="RDI176" s="172"/>
      <c r="RDJ176" s="172"/>
      <c r="RDK176" s="172"/>
      <c r="RDL176" s="172"/>
      <c r="RDM176" s="172"/>
      <c r="RDN176" s="172"/>
      <c r="RDO176" s="172"/>
      <c r="RDP176" s="172"/>
      <c r="RDQ176" s="172"/>
      <c r="RDR176" s="172"/>
      <c r="RDS176" s="172"/>
      <c r="RDT176" s="172"/>
      <c r="RDU176" s="172"/>
      <c r="RDV176" s="172"/>
      <c r="RDW176" s="172"/>
      <c r="RDX176" s="172"/>
      <c r="RDY176" s="172"/>
      <c r="RDZ176" s="172"/>
      <c r="REA176" s="172"/>
      <c r="REB176" s="172"/>
      <c r="REC176" s="172"/>
      <c r="RED176" s="172"/>
      <c r="REE176" s="172"/>
      <c r="REF176" s="172"/>
      <c r="REG176" s="172"/>
      <c r="REH176" s="172"/>
      <c r="REI176" s="172"/>
      <c r="REJ176" s="172"/>
      <c r="REK176" s="172"/>
      <c r="REL176" s="172"/>
      <c r="REM176" s="172"/>
      <c r="REN176" s="172"/>
      <c r="REO176" s="172"/>
      <c r="REP176" s="172"/>
      <c r="REQ176" s="172"/>
      <c r="RER176" s="172"/>
      <c r="RES176" s="172"/>
      <c r="RET176" s="172"/>
      <c r="REU176" s="172"/>
      <c r="REV176" s="172"/>
      <c r="REW176" s="172"/>
      <c r="REX176" s="172"/>
      <c r="REY176" s="172"/>
      <c r="REZ176" s="172"/>
      <c r="RFA176" s="172"/>
      <c r="RFB176" s="172"/>
      <c r="RFC176" s="172"/>
      <c r="RFD176" s="172"/>
      <c r="RFE176" s="172"/>
      <c r="RFF176" s="172"/>
      <c r="RFG176" s="172"/>
      <c r="RFH176" s="172"/>
      <c r="RFI176" s="172"/>
      <c r="RFJ176" s="172"/>
      <c r="RFK176" s="172"/>
      <c r="RFL176" s="172"/>
      <c r="RFM176" s="172"/>
      <c r="RFN176" s="172"/>
      <c r="RFO176" s="172"/>
      <c r="RFP176" s="172"/>
      <c r="RFQ176" s="172"/>
      <c r="RFR176" s="172"/>
      <c r="RFS176" s="172"/>
      <c r="RFT176" s="172"/>
      <c r="RFU176" s="172"/>
      <c r="RFV176" s="172"/>
      <c r="RFW176" s="172"/>
      <c r="RFX176" s="172"/>
      <c r="RFY176" s="172"/>
      <c r="RFZ176" s="172"/>
      <c r="RGA176" s="172"/>
      <c r="RGB176" s="172"/>
      <c r="RGC176" s="172"/>
      <c r="RGD176" s="172"/>
      <c r="RGE176" s="172"/>
      <c r="RGF176" s="172"/>
      <c r="RGG176" s="172"/>
      <c r="RGH176" s="172"/>
      <c r="RGI176" s="172"/>
      <c r="RGJ176" s="172"/>
      <c r="RGK176" s="172"/>
      <c r="RGL176" s="172"/>
      <c r="RGM176" s="172"/>
      <c r="RGN176" s="172"/>
      <c r="RGO176" s="172"/>
      <c r="RGP176" s="172"/>
      <c r="RGQ176" s="172"/>
      <c r="RGR176" s="172"/>
      <c r="RGS176" s="172"/>
      <c r="RGT176" s="172"/>
      <c r="RGU176" s="172"/>
      <c r="RGV176" s="172"/>
      <c r="RGW176" s="172"/>
      <c r="RGX176" s="172"/>
      <c r="RGY176" s="172"/>
      <c r="RGZ176" s="172"/>
      <c r="RHA176" s="172"/>
      <c r="RHB176" s="172"/>
      <c r="RHC176" s="172"/>
      <c r="RHD176" s="172"/>
      <c r="RHE176" s="172"/>
      <c r="RHF176" s="172"/>
      <c r="RHG176" s="172"/>
      <c r="RHH176" s="172"/>
      <c r="RHI176" s="172"/>
      <c r="RHJ176" s="172"/>
      <c r="RHK176" s="172"/>
      <c r="RHL176" s="172"/>
      <c r="RHM176" s="172"/>
      <c r="RHN176" s="172"/>
      <c r="RHO176" s="172"/>
      <c r="RHP176" s="172"/>
      <c r="RHQ176" s="172"/>
      <c r="RHR176" s="172"/>
      <c r="RHS176" s="172"/>
      <c r="RHT176" s="172"/>
      <c r="RHU176" s="172"/>
      <c r="RHV176" s="172"/>
      <c r="RHW176" s="172"/>
      <c r="RHX176" s="172"/>
      <c r="RHY176" s="172"/>
      <c r="RHZ176" s="172"/>
      <c r="RIA176" s="172"/>
      <c r="RIB176" s="172"/>
      <c r="RIC176" s="172"/>
      <c r="RID176" s="172"/>
      <c r="RIE176" s="172"/>
      <c r="RIF176" s="172"/>
      <c r="RIG176" s="172"/>
      <c r="RIH176" s="172"/>
      <c r="RII176" s="172"/>
      <c r="RIJ176" s="172"/>
      <c r="RIK176" s="172"/>
      <c r="RIL176" s="172"/>
      <c r="RIM176" s="172"/>
      <c r="RIN176" s="172"/>
      <c r="RIO176" s="172"/>
      <c r="RIP176" s="172"/>
      <c r="RIQ176" s="172"/>
      <c r="RIR176" s="172"/>
      <c r="RIS176" s="172"/>
      <c r="RIT176" s="172"/>
      <c r="RIU176" s="172"/>
      <c r="RIV176" s="172"/>
      <c r="RIW176" s="172"/>
      <c r="RIX176" s="172"/>
      <c r="RIY176" s="172"/>
      <c r="RIZ176" s="172"/>
      <c r="RJA176" s="172"/>
      <c r="RJB176" s="172"/>
      <c r="RJC176" s="172"/>
      <c r="RJD176" s="172"/>
      <c r="RJE176" s="172"/>
      <c r="RJF176" s="172"/>
      <c r="RJG176" s="172"/>
      <c r="RJH176" s="172"/>
      <c r="RJI176" s="172"/>
      <c r="RJJ176" s="172"/>
      <c r="RJK176" s="172"/>
      <c r="RJL176" s="172"/>
      <c r="RJM176" s="172"/>
      <c r="RJN176" s="172"/>
      <c r="RJO176" s="172"/>
      <c r="RJP176" s="172"/>
      <c r="RJQ176" s="172"/>
      <c r="RJR176" s="172"/>
      <c r="RJS176" s="172"/>
      <c r="RJT176" s="172"/>
      <c r="RJU176" s="172"/>
      <c r="RJV176" s="172"/>
      <c r="RJW176" s="172"/>
      <c r="RJX176" s="172"/>
      <c r="RJY176" s="172"/>
      <c r="RJZ176" s="172"/>
      <c r="RKA176" s="172"/>
      <c r="RKB176" s="172"/>
      <c r="RKC176" s="172"/>
      <c r="RKD176" s="172"/>
      <c r="RKE176" s="172"/>
      <c r="RKF176" s="172"/>
      <c r="RKG176" s="172"/>
      <c r="RKH176" s="172"/>
      <c r="RKI176" s="172"/>
      <c r="RKJ176" s="172"/>
      <c r="RKK176" s="172"/>
      <c r="RKL176" s="172"/>
      <c r="RKM176" s="172"/>
      <c r="RKN176" s="172"/>
      <c r="RKO176" s="172"/>
      <c r="RKP176" s="172"/>
      <c r="RKQ176" s="172"/>
      <c r="RKR176" s="172"/>
      <c r="RKS176" s="172"/>
      <c r="RKT176" s="172"/>
      <c r="RKU176" s="172"/>
      <c r="RKV176" s="172"/>
      <c r="RKW176" s="172"/>
      <c r="RKX176" s="172"/>
      <c r="RKY176" s="172"/>
      <c r="RKZ176" s="172"/>
      <c r="RLA176" s="172"/>
      <c r="RLB176" s="172"/>
      <c r="RLC176" s="172"/>
      <c r="RLD176" s="172"/>
      <c r="RLE176" s="172"/>
      <c r="RLF176" s="172"/>
      <c r="RLG176" s="172"/>
      <c r="RLH176" s="172"/>
      <c r="RLI176" s="172"/>
      <c r="RLJ176" s="172"/>
      <c r="RLK176" s="172"/>
      <c r="RLL176" s="172"/>
      <c r="RLM176" s="172"/>
      <c r="RLN176" s="172"/>
      <c r="RLO176" s="172"/>
      <c r="RLP176" s="172"/>
      <c r="RLQ176" s="172"/>
      <c r="RLR176" s="172"/>
      <c r="RLS176" s="172"/>
      <c r="RLT176" s="172"/>
      <c r="RLU176" s="172"/>
      <c r="RLV176" s="172"/>
      <c r="RLW176" s="172"/>
      <c r="RLX176" s="172"/>
      <c r="RLY176" s="172"/>
      <c r="RLZ176" s="172"/>
      <c r="RMA176" s="172"/>
      <c r="RMB176" s="172"/>
      <c r="RMC176" s="172"/>
      <c r="RMD176" s="172"/>
      <c r="RME176" s="172"/>
      <c r="RMF176" s="172"/>
      <c r="RMG176" s="172"/>
      <c r="RMH176" s="172"/>
      <c r="RMI176" s="172"/>
      <c r="RMJ176" s="172"/>
      <c r="RMK176" s="172"/>
      <c r="RML176" s="172"/>
      <c r="RMM176" s="172"/>
      <c r="RMN176" s="172"/>
      <c r="RMO176" s="172"/>
      <c r="RMP176" s="172"/>
      <c r="RMQ176" s="172"/>
      <c r="RMR176" s="172"/>
      <c r="RMS176" s="172"/>
      <c r="RMT176" s="172"/>
      <c r="RMU176" s="172"/>
      <c r="RMV176" s="172"/>
      <c r="RMW176" s="172"/>
      <c r="RMX176" s="172"/>
      <c r="RMY176" s="172"/>
      <c r="RMZ176" s="172"/>
      <c r="RNA176" s="172"/>
      <c r="RNB176" s="172"/>
      <c r="RNC176" s="172"/>
      <c r="RND176" s="172"/>
      <c r="RNE176" s="172"/>
      <c r="RNF176" s="172"/>
      <c r="RNG176" s="172"/>
      <c r="RNH176" s="172"/>
      <c r="RNI176" s="172"/>
      <c r="RNJ176" s="172"/>
      <c r="RNK176" s="172"/>
      <c r="RNL176" s="172"/>
      <c r="RNM176" s="172"/>
      <c r="RNN176" s="172"/>
      <c r="RNO176" s="172"/>
      <c r="RNP176" s="172"/>
      <c r="RNQ176" s="172"/>
      <c r="RNR176" s="172"/>
      <c r="RNS176" s="172"/>
      <c r="RNT176" s="172"/>
      <c r="RNU176" s="172"/>
      <c r="RNV176" s="172"/>
      <c r="RNW176" s="172"/>
      <c r="RNX176" s="172"/>
      <c r="RNY176" s="172"/>
      <c r="RNZ176" s="172"/>
      <c r="ROA176" s="172"/>
      <c r="ROB176" s="172"/>
      <c r="ROC176" s="172"/>
      <c r="ROD176" s="172"/>
      <c r="ROE176" s="172"/>
      <c r="ROF176" s="172"/>
      <c r="ROG176" s="172"/>
      <c r="ROH176" s="172"/>
      <c r="ROI176" s="172"/>
      <c r="ROJ176" s="172"/>
      <c r="ROK176" s="172"/>
      <c r="ROL176" s="172"/>
      <c r="ROM176" s="172"/>
      <c r="RON176" s="172"/>
      <c r="ROO176" s="172"/>
      <c r="ROP176" s="172"/>
      <c r="ROQ176" s="172"/>
      <c r="ROR176" s="172"/>
      <c r="ROS176" s="172"/>
      <c r="ROT176" s="172"/>
      <c r="ROU176" s="172"/>
      <c r="ROV176" s="172"/>
      <c r="ROW176" s="172"/>
      <c r="ROX176" s="172"/>
      <c r="ROY176" s="172"/>
      <c r="ROZ176" s="172"/>
      <c r="RPA176" s="172"/>
      <c r="RPB176" s="172"/>
      <c r="RPC176" s="172"/>
      <c r="RPD176" s="172"/>
      <c r="RPE176" s="172"/>
      <c r="RPF176" s="172"/>
      <c r="RPG176" s="172"/>
      <c r="RPH176" s="172"/>
      <c r="RPI176" s="172"/>
      <c r="RPJ176" s="172"/>
      <c r="RPK176" s="172"/>
      <c r="RPL176" s="172"/>
      <c r="RPM176" s="172"/>
      <c r="RPN176" s="172"/>
      <c r="RPO176" s="172"/>
      <c r="RPP176" s="172"/>
      <c r="RPQ176" s="172"/>
      <c r="RPR176" s="172"/>
      <c r="RPS176" s="172"/>
      <c r="RPT176" s="172"/>
      <c r="RPU176" s="172"/>
      <c r="RPV176" s="172"/>
      <c r="RPW176" s="172"/>
      <c r="RPX176" s="172"/>
      <c r="RPY176" s="172"/>
      <c r="RPZ176" s="172"/>
      <c r="RQA176" s="172"/>
      <c r="RQB176" s="172"/>
      <c r="RQC176" s="172"/>
      <c r="RQD176" s="172"/>
      <c r="RQE176" s="172"/>
      <c r="RQF176" s="172"/>
      <c r="RQG176" s="172"/>
      <c r="RQH176" s="172"/>
      <c r="RQI176" s="172"/>
      <c r="RQJ176" s="172"/>
      <c r="RQK176" s="172"/>
      <c r="RQL176" s="172"/>
      <c r="RQM176" s="172"/>
      <c r="RQN176" s="172"/>
      <c r="RQO176" s="172"/>
      <c r="RQP176" s="172"/>
      <c r="RQQ176" s="172"/>
      <c r="RQR176" s="172"/>
      <c r="RQS176" s="172"/>
      <c r="RQT176" s="172"/>
      <c r="RQU176" s="172"/>
      <c r="RQV176" s="172"/>
      <c r="RQW176" s="172"/>
      <c r="RQX176" s="172"/>
      <c r="RQY176" s="172"/>
      <c r="RQZ176" s="172"/>
      <c r="RRA176" s="172"/>
      <c r="RRB176" s="172"/>
      <c r="RRC176" s="172"/>
      <c r="RRD176" s="172"/>
      <c r="RRE176" s="172"/>
      <c r="RRF176" s="172"/>
      <c r="RRG176" s="172"/>
      <c r="RRH176" s="172"/>
      <c r="RRI176" s="172"/>
      <c r="RRJ176" s="172"/>
      <c r="RRK176" s="172"/>
      <c r="RRL176" s="172"/>
      <c r="RRM176" s="172"/>
      <c r="RRN176" s="172"/>
      <c r="RRO176" s="172"/>
      <c r="RRP176" s="172"/>
      <c r="RRQ176" s="172"/>
      <c r="RRR176" s="172"/>
      <c r="RRS176" s="172"/>
      <c r="RRT176" s="172"/>
      <c r="RRU176" s="172"/>
      <c r="RRV176" s="172"/>
      <c r="RRW176" s="172"/>
      <c r="RRX176" s="172"/>
      <c r="RRY176" s="172"/>
      <c r="RRZ176" s="172"/>
      <c r="RSA176" s="172"/>
      <c r="RSB176" s="172"/>
      <c r="RSC176" s="172"/>
      <c r="RSD176" s="172"/>
      <c r="RSE176" s="172"/>
      <c r="RSF176" s="172"/>
      <c r="RSG176" s="172"/>
      <c r="RSH176" s="172"/>
      <c r="RSI176" s="172"/>
      <c r="RSJ176" s="172"/>
      <c r="RSK176" s="172"/>
      <c r="RSL176" s="172"/>
      <c r="RSM176" s="172"/>
      <c r="RSN176" s="172"/>
      <c r="RSO176" s="172"/>
      <c r="RSP176" s="172"/>
      <c r="RSQ176" s="172"/>
      <c r="RSR176" s="172"/>
      <c r="RSS176" s="172"/>
      <c r="RST176" s="172"/>
      <c r="RSU176" s="172"/>
      <c r="RSV176" s="172"/>
      <c r="RSW176" s="172"/>
      <c r="RSX176" s="172"/>
      <c r="RSY176" s="172"/>
      <c r="RSZ176" s="172"/>
      <c r="RTA176" s="172"/>
      <c r="RTB176" s="172"/>
      <c r="RTC176" s="172"/>
      <c r="RTD176" s="172"/>
      <c r="RTE176" s="172"/>
      <c r="RTF176" s="172"/>
      <c r="RTG176" s="172"/>
      <c r="RTH176" s="172"/>
      <c r="RTI176" s="172"/>
      <c r="RTJ176" s="172"/>
      <c r="RTK176" s="172"/>
      <c r="RTL176" s="172"/>
      <c r="RTM176" s="172"/>
      <c r="RTN176" s="172"/>
      <c r="RTO176" s="172"/>
      <c r="RTP176" s="172"/>
      <c r="RTQ176" s="172"/>
      <c r="RTR176" s="172"/>
      <c r="RTS176" s="172"/>
      <c r="RTT176" s="172"/>
      <c r="RTU176" s="172"/>
      <c r="RTV176" s="172"/>
      <c r="RTW176" s="172"/>
      <c r="RTX176" s="172"/>
      <c r="RTY176" s="172"/>
      <c r="RTZ176" s="172"/>
      <c r="RUA176" s="172"/>
      <c r="RUB176" s="172"/>
      <c r="RUC176" s="172"/>
      <c r="RUD176" s="172"/>
      <c r="RUE176" s="172"/>
      <c r="RUF176" s="172"/>
      <c r="RUG176" s="172"/>
      <c r="RUH176" s="172"/>
      <c r="RUI176" s="172"/>
      <c r="RUJ176" s="172"/>
      <c r="RUK176" s="172"/>
      <c r="RUL176" s="172"/>
      <c r="RUM176" s="172"/>
      <c r="RUN176" s="172"/>
      <c r="RUO176" s="172"/>
      <c r="RUP176" s="172"/>
      <c r="RUQ176" s="172"/>
      <c r="RUR176" s="172"/>
      <c r="RUS176" s="172"/>
      <c r="RUT176" s="172"/>
      <c r="RUU176" s="172"/>
      <c r="RUV176" s="172"/>
      <c r="RUW176" s="172"/>
      <c r="RUX176" s="172"/>
      <c r="RUY176" s="172"/>
      <c r="RUZ176" s="172"/>
      <c r="RVA176" s="172"/>
      <c r="RVB176" s="172"/>
      <c r="RVC176" s="172"/>
      <c r="RVD176" s="172"/>
      <c r="RVE176" s="172"/>
      <c r="RVF176" s="172"/>
      <c r="RVG176" s="172"/>
      <c r="RVH176" s="172"/>
      <c r="RVI176" s="172"/>
      <c r="RVJ176" s="172"/>
      <c r="RVK176" s="172"/>
      <c r="RVL176" s="172"/>
      <c r="RVM176" s="172"/>
      <c r="RVN176" s="172"/>
      <c r="RVO176" s="172"/>
      <c r="RVP176" s="172"/>
      <c r="RVQ176" s="172"/>
      <c r="RVR176" s="172"/>
      <c r="RVS176" s="172"/>
      <c r="RVT176" s="172"/>
      <c r="RVU176" s="172"/>
      <c r="RVV176" s="172"/>
      <c r="RVW176" s="172"/>
      <c r="RVX176" s="172"/>
      <c r="RVY176" s="172"/>
      <c r="RVZ176" s="172"/>
      <c r="RWA176" s="172"/>
      <c r="RWB176" s="172"/>
      <c r="RWC176" s="172"/>
      <c r="RWD176" s="172"/>
      <c r="RWE176" s="172"/>
      <c r="RWF176" s="172"/>
      <c r="RWG176" s="172"/>
      <c r="RWH176" s="172"/>
      <c r="RWI176" s="172"/>
      <c r="RWJ176" s="172"/>
      <c r="RWK176" s="172"/>
      <c r="RWL176" s="172"/>
      <c r="RWM176" s="172"/>
      <c r="RWN176" s="172"/>
      <c r="RWO176" s="172"/>
      <c r="RWP176" s="172"/>
      <c r="RWQ176" s="172"/>
      <c r="RWR176" s="172"/>
      <c r="RWS176" s="172"/>
      <c r="RWT176" s="172"/>
      <c r="RWU176" s="172"/>
      <c r="RWV176" s="172"/>
      <c r="RWW176" s="172"/>
      <c r="RWX176" s="172"/>
      <c r="RWY176" s="172"/>
      <c r="RWZ176" s="172"/>
      <c r="RXA176" s="172"/>
      <c r="RXB176" s="172"/>
      <c r="RXC176" s="172"/>
      <c r="RXD176" s="172"/>
      <c r="RXE176" s="172"/>
      <c r="RXF176" s="172"/>
      <c r="RXG176" s="172"/>
      <c r="RXH176" s="172"/>
      <c r="RXI176" s="172"/>
      <c r="RXJ176" s="172"/>
      <c r="RXK176" s="172"/>
      <c r="RXL176" s="172"/>
      <c r="RXM176" s="172"/>
      <c r="RXN176" s="172"/>
      <c r="RXO176" s="172"/>
      <c r="RXP176" s="172"/>
      <c r="RXQ176" s="172"/>
      <c r="RXR176" s="172"/>
      <c r="RXS176" s="172"/>
      <c r="RXT176" s="172"/>
      <c r="RXU176" s="172"/>
      <c r="RXV176" s="172"/>
      <c r="RXW176" s="172"/>
      <c r="RXX176" s="172"/>
      <c r="RXY176" s="172"/>
      <c r="RXZ176" s="172"/>
      <c r="RYA176" s="172"/>
      <c r="RYB176" s="172"/>
      <c r="RYC176" s="172"/>
      <c r="RYD176" s="172"/>
      <c r="RYE176" s="172"/>
      <c r="RYF176" s="172"/>
      <c r="RYG176" s="172"/>
      <c r="RYH176" s="172"/>
      <c r="RYI176" s="172"/>
      <c r="RYJ176" s="172"/>
      <c r="RYK176" s="172"/>
      <c r="RYL176" s="172"/>
      <c r="RYM176" s="172"/>
      <c r="RYN176" s="172"/>
      <c r="RYO176" s="172"/>
      <c r="RYP176" s="172"/>
      <c r="RYQ176" s="172"/>
      <c r="RYR176" s="172"/>
      <c r="RYS176" s="172"/>
      <c r="RYT176" s="172"/>
      <c r="RYU176" s="172"/>
      <c r="RYV176" s="172"/>
      <c r="RYW176" s="172"/>
      <c r="RYX176" s="172"/>
      <c r="RYY176" s="172"/>
      <c r="RYZ176" s="172"/>
      <c r="RZA176" s="172"/>
      <c r="RZB176" s="172"/>
      <c r="RZC176" s="172"/>
      <c r="RZD176" s="172"/>
      <c r="RZE176" s="172"/>
      <c r="RZF176" s="172"/>
      <c r="RZG176" s="172"/>
      <c r="RZH176" s="172"/>
      <c r="RZI176" s="172"/>
      <c r="RZJ176" s="172"/>
      <c r="RZK176" s="172"/>
      <c r="RZL176" s="172"/>
      <c r="RZM176" s="172"/>
      <c r="RZN176" s="172"/>
      <c r="RZO176" s="172"/>
      <c r="RZP176" s="172"/>
      <c r="RZQ176" s="172"/>
      <c r="RZR176" s="172"/>
      <c r="RZS176" s="172"/>
      <c r="RZT176" s="172"/>
      <c r="RZU176" s="172"/>
      <c r="RZV176" s="172"/>
      <c r="RZW176" s="172"/>
      <c r="RZX176" s="172"/>
      <c r="RZY176" s="172"/>
      <c r="RZZ176" s="172"/>
      <c r="SAA176" s="172"/>
      <c r="SAB176" s="172"/>
      <c r="SAC176" s="172"/>
      <c r="SAD176" s="172"/>
      <c r="SAE176" s="172"/>
      <c r="SAF176" s="172"/>
      <c r="SAG176" s="172"/>
      <c r="SAH176" s="172"/>
      <c r="SAI176" s="172"/>
      <c r="SAJ176" s="172"/>
      <c r="SAK176" s="172"/>
      <c r="SAL176" s="172"/>
      <c r="SAM176" s="172"/>
      <c r="SAN176" s="172"/>
      <c r="SAO176" s="172"/>
      <c r="SAP176" s="172"/>
      <c r="SAQ176" s="172"/>
      <c r="SAR176" s="172"/>
      <c r="SAS176" s="172"/>
      <c r="SAT176" s="172"/>
      <c r="SAU176" s="172"/>
      <c r="SAV176" s="172"/>
      <c r="SAW176" s="172"/>
      <c r="SAX176" s="172"/>
      <c r="SAY176" s="172"/>
      <c r="SAZ176" s="172"/>
      <c r="SBA176" s="172"/>
      <c r="SBB176" s="172"/>
      <c r="SBC176" s="172"/>
      <c r="SBD176" s="172"/>
      <c r="SBE176" s="172"/>
      <c r="SBF176" s="172"/>
      <c r="SBG176" s="172"/>
      <c r="SBH176" s="172"/>
      <c r="SBI176" s="172"/>
      <c r="SBJ176" s="172"/>
      <c r="SBK176" s="172"/>
      <c r="SBL176" s="172"/>
      <c r="SBM176" s="172"/>
      <c r="SBN176" s="172"/>
      <c r="SBO176" s="172"/>
      <c r="SBP176" s="172"/>
      <c r="SBQ176" s="172"/>
      <c r="SBR176" s="172"/>
      <c r="SBS176" s="172"/>
      <c r="SBT176" s="172"/>
      <c r="SBU176" s="172"/>
      <c r="SBV176" s="172"/>
      <c r="SBW176" s="172"/>
      <c r="SBX176" s="172"/>
      <c r="SBY176" s="172"/>
      <c r="SBZ176" s="172"/>
      <c r="SCA176" s="172"/>
      <c r="SCB176" s="172"/>
      <c r="SCC176" s="172"/>
      <c r="SCD176" s="172"/>
      <c r="SCE176" s="172"/>
      <c r="SCF176" s="172"/>
      <c r="SCG176" s="172"/>
      <c r="SCH176" s="172"/>
      <c r="SCI176" s="172"/>
      <c r="SCJ176" s="172"/>
      <c r="SCK176" s="172"/>
      <c r="SCL176" s="172"/>
      <c r="SCM176" s="172"/>
      <c r="SCN176" s="172"/>
      <c r="SCO176" s="172"/>
      <c r="SCP176" s="172"/>
      <c r="SCQ176" s="172"/>
      <c r="SCR176" s="172"/>
      <c r="SCS176" s="172"/>
      <c r="SCT176" s="172"/>
      <c r="SCU176" s="172"/>
      <c r="SCV176" s="172"/>
      <c r="SCW176" s="172"/>
      <c r="SCX176" s="172"/>
      <c r="SCY176" s="172"/>
      <c r="SCZ176" s="172"/>
      <c r="SDA176" s="172"/>
      <c r="SDB176" s="172"/>
      <c r="SDC176" s="172"/>
      <c r="SDD176" s="172"/>
      <c r="SDE176" s="172"/>
      <c r="SDF176" s="172"/>
      <c r="SDG176" s="172"/>
      <c r="SDH176" s="172"/>
      <c r="SDI176" s="172"/>
      <c r="SDJ176" s="172"/>
      <c r="SDK176" s="172"/>
      <c r="SDL176" s="172"/>
      <c r="SDM176" s="172"/>
      <c r="SDN176" s="172"/>
      <c r="SDO176" s="172"/>
      <c r="SDP176" s="172"/>
      <c r="SDQ176" s="172"/>
      <c r="SDR176" s="172"/>
      <c r="SDS176" s="172"/>
      <c r="SDT176" s="172"/>
      <c r="SDU176" s="172"/>
      <c r="SDV176" s="172"/>
      <c r="SDW176" s="172"/>
      <c r="SDX176" s="172"/>
      <c r="SDY176" s="172"/>
      <c r="SDZ176" s="172"/>
      <c r="SEA176" s="172"/>
      <c r="SEB176" s="172"/>
      <c r="SEC176" s="172"/>
      <c r="SED176" s="172"/>
      <c r="SEE176" s="172"/>
      <c r="SEF176" s="172"/>
      <c r="SEG176" s="172"/>
      <c r="SEH176" s="172"/>
      <c r="SEI176" s="172"/>
      <c r="SEJ176" s="172"/>
      <c r="SEK176" s="172"/>
      <c r="SEL176" s="172"/>
      <c r="SEM176" s="172"/>
      <c r="SEN176" s="172"/>
      <c r="SEO176" s="172"/>
      <c r="SEP176" s="172"/>
      <c r="SEQ176" s="172"/>
      <c r="SER176" s="172"/>
      <c r="SES176" s="172"/>
      <c r="SET176" s="172"/>
      <c r="SEU176" s="172"/>
      <c r="SEV176" s="172"/>
      <c r="SEW176" s="172"/>
      <c r="SEX176" s="172"/>
      <c r="SEY176" s="172"/>
      <c r="SEZ176" s="172"/>
      <c r="SFA176" s="172"/>
      <c r="SFB176" s="172"/>
      <c r="SFC176" s="172"/>
      <c r="SFD176" s="172"/>
      <c r="SFE176" s="172"/>
      <c r="SFF176" s="172"/>
      <c r="SFG176" s="172"/>
      <c r="SFH176" s="172"/>
      <c r="SFI176" s="172"/>
      <c r="SFJ176" s="172"/>
      <c r="SFK176" s="172"/>
      <c r="SFL176" s="172"/>
      <c r="SFM176" s="172"/>
      <c r="SFN176" s="172"/>
      <c r="SFO176" s="172"/>
      <c r="SFP176" s="172"/>
      <c r="SFQ176" s="172"/>
      <c r="SFR176" s="172"/>
      <c r="SFS176" s="172"/>
      <c r="SFT176" s="172"/>
      <c r="SFU176" s="172"/>
      <c r="SFV176" s="172"/>
      <c r="SFW176" s="172"/>
      <c r="SFX176" s="172"/>
      <c r="SFY176" s="172"/>
      <c r="SFZ176" s="172"/>
      <c r="SGA176" s="172"/>
      <c r="SGB176" s="172"/>
      <c r="SGC176" s="172"/>
      <c r="SGD176" s="172"/>
      <c r="SGE176" s="172"/>
      <c r="SGF176" s="172"/>
      <c r="SGG176" s="172"/>
      <c r="SGH176" s="172"/>
      <c r="SGI176" s="172"/>
      <c r="SGJ176" s="172"/>
      <c r="SGK176" s="172"/>
      <c r="SGL176" s="172"/>
      <c r="SGM176" s="172"/>
      <c r="SGN176" s="172"/>
      <c r="SGO176" s="172"/>
      <c r="SGP176" s="172"/>
      <c r="SGQ176" s="172"/>
      <c r="SGR176" s="172"/>
      <c r="SGS176" s="172"/>
      <c r="SGT176" s="172"/>
      <c r="SGU176" s="172"/>
      <c r="SGV176" s="172"/>
      <c r="SGW176" s="172"/>
      <c r="SGX176" s="172"/>
      <c r="SGY176" s="172"/>
      <c r="SGZ176" s="172"/>
      <c r="SHA176" s="172"/>
      <c r="SHB176" s="172"/>
      <c r="SHC176" s="172"/>
      <c r="SHD176" s="172"/>
      <c r="SHE176" s="172"/>
      <c r="SHF176" s="172"/>
      <c r="SHG176" s="172"/>
      <c r="SHH176" s="172"/>
      <c r="SHI176" s="172"/>
      <c r="SHJ176" s="172"/>
      <c r="SHK176" s="172"/>
      <c r="SHL176" s="172"/>
      <c r="SHM176" s="172"/>
      <c r="SHN176" s="172"/>
      <c r="SHO176" s="172"/>
      <c r="SHP176" s="172"/>
      <c r="SHQ176" s="172"/>
      <c r="SHR176" s="172"/>
      <c r="SHS176" s="172"/>
      <c r="SHT176" s="172"/>
      <c r="SHU176" s="172"/>
      <c r="SHV176" s="172"/>
      <c r="SHW176" s="172"/>
      <c r="SHX176" s="172"/>
      <c r="SHY176" s="172"/>
      <c r="SHZ176" s="172"/>
      <c r="SIA176" s="172"/>
      <c r="SIB176" s="172"/>
      <c r="SIC176" s="172"/>
      <c r="SID176" s="172"/>
      <c r="SIE176" s="172"/>
      <c r="SIF176" s="172"/>
      <c r="SIG176" s="172"/>
      <c r="SIH176" s="172"/>
      <c r="SII176" s="172"/>
      <c r="SIJ176" s="172"/>
      <c r="SIK176" s="172"/>
      <c r="SIL176" s="172"/>
      <c r="SIM176" s="172"/>
      <c r="SIN176" s="172"/>
      <c r="SIO176" s="172"/>
      <c r="SIP176" s="172"/>
      <c r="SIQ176" s="172"/>
      <c r="SIR176" s="172"/>
      <c r="SIS176" s="172"/>
      <c r="SIT176" s="172"/>
      <c r="SIU176" s="172"/>
      <c r="SIV176" s="172"/>
      <c r="SIW176" s="172"/>
      <c r="SIX176" s="172"/>
      <c r="SIY176" s="172"/>
      <c r="SIZ176" s="172"/>
      <c r="SJA176" s="172"/>
      <c r="SJB176" s="172"/>
      <c r="SJC176" s="172"/>
      <c r="SJD176" s="172"/>
      <c r="SJE176" s="172"/>
      <c r="SJF176" s="172"/>
      <c r="SJG176" s="172"/>
      <c r="SJH176" s="172"/>
      <c r="SJI176" s="172"/>
      <c r="SJJ176" s="172"/>
      <c r="SJK176" s="172"/>
      <c r="SJL176" s="172"/>
      <c r="SJM176" s="172"/>
      <c r="SJN176" s="172"/>
      <c r="SJO176" s="172"/>
      <c r="SJP176" s="172"/>
      <c r="SJQ176" s="172"/>
      <c r="SJR176" s="172"/>
      <c r="SJS176" s="172"/>
      <c r="SJT176" s="172"/>
      <c r="SJU176" s="172"/>
      <c r="SJV176" s="172"/>
      <c r="SJW176" s="172"/>
      <c r="SJX176" s="172"/>
      <c r="SJY176" s="172"/>
      <c r="SJZ176" s="172"/>
      <c r="SKA176" s="172"/>
      <c r="SKB176" s="172"/>
      <c r="SKC176" s="172"/>
      <c r="SKD176" s="172"/>
      <c r="SKE176" s="172"/>
      <c r="SKF176" s="172"/>
      <c r="SKG176" s="172"/>
      <c r="SKH176" s="172"/>
      <c r="SKI176" s="172"/>
      <c r="SKJ176" s="172"/>
      <c r="SKK176" s="172"/>
      <c r="SKL176" s="172"/>
      <c r="SKM176" s="172"/>
      <c r="SKN176" s="172"/>
      <c r="SKO176" s="172"/>
      <c r="SKP176" s="172"/>
      <c r="SKQ176" s="172"/>
      <c r="SKR176" s="172"/>
      <c r="SKS176" s="172"/>
      <c r="SKT176" s="172"/>
      <c r="SKU176" s="172"/>
      <c r="SKV176" s="172"/>
      <c r="SKW176" s="172"/>
      <c r="SKX176" s="172"/>
      <c r="SKY176" s="172"/>
      <c r="SKZ176" s="172"/>
      <c r="SLA176" s="172"/>
      <c r="SLB176" s="172"/>
      <c r="SLC176" s="172"/>
      <c r="SLD176" s="172"/>
      <c r="SLE176" s="172"/>
      <c r="SLF176" s="172"/>
      <c r="SLG176" s="172"/>
      <c r="SLH176" s="172"/>
      <c r="SLI176" s="172"/>
      <c r="SLJ176" s="172"/>
      <c r="SLK176" s="172"/>
      <c r="SLL176" s="172"/>
      <c r="SLM176" s="172"/>
      <c r="SLN176" s="172"/>
      <c r="SLO176" s="172"/>
      <c r="SLP176" s="172"/>
      <c r="SLQ176" s="172"/>
      <c r="SLR176" s="172"/>
      <c r="SLS176" s="172"/>
      <c r="SLT176" s="172"/>
      <c r="SLU176" s="172"/>
      <c r="SLV176" s="172"/>
      <c r="SLW176" s="172"/>
      <c r="SLX176" s="172"/>
      <c r="SLY176" s="172"/>
      <c r="SLZ176" s="172"/>
      <c r="SMA176" s="172"/>
      <c r="SMB176" s="172"/>
      <c r="SMC176" s="172"/>
      <c r="SMD176" s="172"/>
      <c r="SME176" s="172"/>
      <c r="SMF176" s="172"/>
      <c r="SMG176" s="172"/>
      <c r="SMH176" s="172"/>
      <c r="SMI176" s="172"/>
      <c r="SMJ176" s="172"/>
      <c r="SMK176" s="172"/>
      <c r="SML176" s="172"/>
      <c r="SMM176" s="172"/>
      <c r="SMN176" s="172"/>
      <c r="SMO176" s="172"/>
      <c r="SMP176" s="172"/>
      <c r="SMQ176" s="172"/>
      <c r="SMR176" s="172"/>
      <c r="SMS176" s="172"/>
      <c r="SMT176" s="172"/>
      <c r="SMU176" s="172"/>
      <c r="SMV176" s="172"/>
      <c r="SMW176" s="172"/>
      <c r="SMX176" s="172"/>
      <c r="SMY176" s="172"/>
      <c r="SMZ176" s="172"/>
      <c r="SNA176" s="172"/>
      <c r="SNB176" s="172"/>
      <c r="SNC176" s="172"/>
      <c r="SND176" s="172"/>
      <c r="SNE176" s="172"/>
      <c r="SNF176" s="172"/>
      <c r="SNG176" s="172"/>
      <c r="SNH176" s="172"/>
      <c r="SNI176" s="172"/>
      <c r="SNJ176" s="172"/>
      <c r="SNK176" s="172"/>
      <c r="SNL176" s="172"/>
      <c r="SNM176" s="172"/>
      <c r="SNN176" s="172"/>
      <c r="SNO176" s="172"/>
      <c r="SNP176" s="172"/>
      <c r="SNQ176" s="172"/>
      <c r="SNR176" s="172"/>
      <c r="SNS176" s="172"/>
      <c r="SNT176" s="172"/>
      <c r="SNU176" s="172"/>
      <c r="SNV176" s="172"/>
      <c r="SNW176" s="172"/>
      <c r="SNX176" s="172"/>
      <c r="SNY176" s="172"/>
      <c r="SNZ176" s="172"/>
      <c r="SOA176" s="172"/>
      <c r="SOB176" s="172"/>
      <c r="SOC176" s="172"/>
      <c r="SOD176" s="172"/>
      <c r="SOE176" s="172"/>
      <c r="SOF176" s="172"/>
      <c r="SOG176" s="172"/>
      <c r="SOH176" s="172"/>
      <c r="SOI176" s="172"/>
      <c r="SOJ176" s="172"/>
      <c r="SOK176" s="172"/>
      <c r="SOL176" s="172"/>
      <c r="SOM176" s="172"/>
      <c r="SON176" s="172"/>
      <c r="SOO176" s="172"/>
      <c r="SOP176" s="172"/>
      <c r="SOQ176" s="172"/>
      <c r="SOR176" s="172"/>
      <c r="SOS176" s="172"/>
      <c r="SOT176" s="172"/>
      <c r="SOU176" s="172"/>
      <c r="SOV176" s="172"/>
      <c r="SOW176" s="172"/>
      <c r="SOX176" s="172"/>
      <c r="SOY176" s="172"/>
      <c r="SOZ176" s="172"/>
      <c r="SPA176" s="172"/>
      <c r="SPB176" s="172"/>
      <c r="SPC176" s="172"/>
      <c r="SPD176" s="172"/>
      <c r="SPE176" s="172"/>
      <c r="SPF176" s="172"/>
      <c r="SPG176" s="172"/>
      <c r="SPH176" s="172"/>
      <c r="SPI176" s="172"/>
      <c r="SPJ176" s="172"/>
      <c r="SPK176" s="172"/>
      <c r="SPL176" s="172"/>
      <c r="SPM176" s="172"/>
      <c r="SPN176" s="172"/>
      <c r="SPO176" s="172"/>
      <c r="SPP176" s="172"/>
      <c r="SPQ176" s="172"/>
      <c r="SPR176" s="172"/>
      <c r="SPS176" s="172"/>
      <c r="SPT176" s="172"/>
      <c r="SPU176" s="172"/>
      <c r="SPV176" s="172"/>
      <c r="SPW176" s="172"/>
      <c r="SPX176" s="172"/>
      <c r="SPY176" s="172"/>
      <c r="SPZ176" s="172"/>
      <c r="SQA176" s="172"/>
      <c r="SQB176" s="172"/>
      <c r="SQC176" s="172"/>
      <c r="SQD176" s="172"/>
      <c r="SQE176" s="172"/>
      <c r="SQF176" s="172"/>
      <c r="SQG176" s="172"/>
      <c r="SQH176" s="172"/>
      <c r="SQI176" s="172"/>
      <c r="SQJ176" s="172"/>
      <c r="SQK176" s="172"/>
      <c r="SQL176" s="172"/>
      <c r="SQM176" s="172"/>
      <c r="SQN176" s="172"/>
      <c r="SQO176" s="172"/>
      <c r="SQP176" s="172"/>
      <c r="SQQ176" s="172"/>
      <c r="SQR176" s="172"/>
      <c r="SQS176" s="172"/>
      <c r="SQT176" s="172"/>
      <c r="SQU176" s="172"/>
      <c r="SQV176" s="172"/>
      <c r="SQW176" s="172"/>
      <c r="SQX176" s="172"/>
      <c r="SQY176" s="172"/>
      <c r="SQZ176" s="172"/>
      <c r="SRA176" s="172"/>
      <c r="SRB176" s="172"/>
      <c r="SRC176" s="172"/>
      <c r="SRD176" s="172"/>
      <c r="SRE176" s="172"/>
      <c r="SRF176" s="172"/>
      <c r="SRG176" s="172"/>
      <c r="SRH176" s="172"/>
      <c r="SRI176" s="172"/>
      <c r="SRJ176" s="172"/>
      <c r="SRK176" s="172"/>
      <c r="SRL176" s="172"/>
      <c r="SRM176" s="172"/>
      <c r="SRN176" s="172"/>
      <c r="SRO176" s="172"/>
      <c r="SRP176" s="172"/>
      <c r="SRQ176" s="172"/>
      <c r="SRR176" s="172"/>
      <c r="SRS176" s="172"/>
      <c r="SRT176" s="172"/>
      <c r="SRU176" s="172"/>
      <c r="SRV176" s="172"/>
      <c r="SRW176" s="172"/>
      <c r="SRX176" s="172"/>
      <c r="SRY176" s="172"/>
      <c r="SRZ176" s="172"/>
      <c r="SSA176" s="172"/>
      <c r="SSB176" s="172"/>
      <c r="SSC176" s="172"/>
      <c r="SSD176" s="172"/>
      <c r="SSE176" s="172"/>
      <c r="SSF176" s="172"/>
      <c r="SSG176" s="172"/>
      <c r="SSH176" s="172"/>
      <c r="SSI176" s="172"/>
      <c r="SSJ176" s="172"/>
      <c r="SSK176" s="172"/>
      <c r="SSL176" s="172"/>
      <c r="SSM176" s="172"/>
      <c r="SSN176" s="172"/>
      <c r="SSO176" s="172"/>
      <c r="SSP176" s="172"/>
      <c r="SSQ176" s="172"/>
      <c r="SSR176" s="172"/>
      <c r="SSS176" s="172"/>
      <c r="SST176" s="172"/>
      <c r="SSU176" s="172"/>
      <c r="SSV176" s="172"/>
      <c r="SSW176" s="172"/>
      <c r="SSX176" s="172"/>
      <c r="SSY176" s="172"/>
      <c r="SSZ176" s="172"/>
      <c r="STA176" s="172"/>
      <c r="STB176" s="172"/>
      <c r="STC176" s="172"/>
      <c r="STD176" s="172"/>
      <c r="STE176" s="172"/>
      <c r="STF176" s="172"/>
      <c r="STG176" s="172"/>
      <c r="STH176" s="172"/>
      <c r="STI176" s="172"/>
      <c r="STJ176" s="172"/>
      <c r="STK176" s="172"/>
      <c r="STL176" s="172"/>
      <c r="STM176" s="172"/>
      <c r="STN176" s="172"/>
      <c r="STO176" s="172"/>
      <c r="STP176" s="172"/>
      <c r="STQ176" s="172"/>
      <c r="STR176" s="172"/>
      <c r="STS176" s="172"/>
      <c r="STT176" s="172"/>
      <c r="STU176" s="172"/>
      <c r="STV176" s="172"/>
      <c r="STW176" s="172"/>
      <c r="STX176" s="172"/>
      <c r="STY176" s="172"/>
      <c r="STZ176" s="172"/>
      <c r="SUA176" s="172"/>
      <c r="SUB176" s="172"/>
      <c r="SUC176" s="172"/>
      <c r="SUD176" s="172"/>
      <c r="SUE176" s="172"/>
      <c r="SUF176" s="172"/>
      <c r="SUG176" s="172"/>
      <c r="SUH176" s="172"/>
      <c r="SUI176" s="172"/>
      <c r="SUJ176" s="172"/>
      <c r="SUK176" s="172"/>
      <c r="SUL176" s="172"/>
      <c r="SUM176" s="172"/>
      <c r="SUN176" s="172"/>
      <c r="SUO176" s="172"/>
      <c r="SUP176" s="172"/>
      <c r="SUQ176" s="172"/>
      <c r="SUR176" s="172"/>
      <c r="SUS176" s="172"/>
      <c r="SUT176" s="172"/>
      <c r="SUU176" s="172"/>
      <c r="SUV176" s="172"/>
      <c r="SUW176" s="172"/>
      <c r="SUX176" s="172"/>
      <c r="SUY176" s="172"/>
      <c r="SUZ176" s="172"/>
      <c r="SVA176" s="172"/>
      <c r="SVB176" s="172"/>
      <c r="SVC176" s="172"/>
      <c r="SVD176" s="172"/>
      <c r="SVE176" s="172"/>
      <c r="SVF176" s="172"/>
      <c r="SVG176" s="172"/>
      <c r="SVH176" s="172"/>
      <c r="SVI176" s="172"/>
      <c r="SVJ176" s="172"/>
      <c r="SVK176" s="172"/>
      <c r="SVL176" s="172"/>
      <c r="SVM176" s="172"/>
      <c r="SVN176" s="172"/>
      <c r="SVO176" s="172"/>
      <c r="SVP176" s="172"/>
      <c r="SVQ176" s="172"/>
      <c r="SVR176" s="172"/>
      <c r="SVS176" s="172"/>
      <c r="SVT176" s="172"/>
      <c r="SVU176" s="172"/>
      <c r="SVV176" s="172"/>
      <c r="SVW176" s="172"/>
      <c r="SVX176" s="172"/>
      <c r="SVY176" s="172"/>
      <c r="SVZ176" s="172"/>
      <c r="SWA176" s="172"/>
      <c r="SWB176" s="172"/>
      <c r="SWC176" s="172"/>
      <c r="SWD176" s="172"/>
      <c r="SWE176" s="172"/>
      <c r="SWF176" s="172"/>
      <c r="SWG176" s="172"/>
      <c r="SWH176" s="172"/>
      <c r="SWI176" s="172"/>
      <c r="SWJ176" s="172"/>
      <c r="SWK176" s="172"/>
      <c r="SWL176" s="172"/>
      <c r="SWM176" s="172"/>
      <c r="SWN176" s="172"/>
      <c r="SWO176" s="172"/>
      <c r="SWP176" s="172"/>
      <c r="SWQ176" s="172"/>
      <c r="SWR176" s="172"/>
      <c r="SWS176" s="172"/>
      <c r="SWT176" s="172"/>
      <c r="SWU176" s="172"/>
      <c r="SWV176" s="172"/>
      <c r="SWW176" s="172"/>
      <c r="SWX176" s="172"/>
      <c r="SWY176" s="172"/>
      <c r="SWZ176" s="172"/>
      <c r="SXA176" s="172"/>
      <c r="SXB176" s="172"/>
      <c r="SXC176" s="172"/>
      <c r="SXD176" s="172"/>
      <c r="SXE176" s="172"/>
      <c r="SXF176" s="172"/>
      <c r="SXG176" s="172"/>
      <c r="SXH176" s="172"/>
      <c r="SXI176" s="172"/>
      <c r="SXJ176" s="172"/>
      <c r="SXK176" s="172"/>
      <c r="SXL176" s="172"/>
      <c r="SXM176" s="172"/>
      <c r="SXN176" s="172"/>
      <c r="SXO176" s="172"/>
      <c r="SXP176" s="172"/>
      <c r="SXQ176" s="172"/>
      <c r="SXR176" s="172"/>
      <c r="SXS176" s="172"/>
      <c r="SXT176" s="172"/>
      <c r="SXU176" s="172"/>
      <c r="SXV176" s="172"/>
      <c r="SXW176" s="172"/>
      <c r="SXX176" s="172"/>
      <c r="SXY176" s="172"/>
      <c r="SXZ176" s="172"/>
      <c r="SYA176" s="172"/>
      <c r="SYB176" s="172"/>
      <c r="SYC176" s="172"/>
      <c r="SYD176" s="172"/>
      <c r="SYE176" s="172"/>
      <c r="SYF176" s="172"/>
      <c r="SYG176" s="172"/>
      <c r="SYH176" s="172"/>
      <c r="SYI176" s="172"/>
      <c r="SYJ176" s="172"/>
      <c r="SYK176" s="172"/>
      <c r="SYL176" s="172"/>
      <c r="SYM176" s="172"/>
      <c r="SYN176" s="172"/>
      <c r="SYO176" s="172"/>
      <c r="SYP176" s="172"/>
      <c r="SYQ176" s="172"/>
      <c r="SYR176" s="172"/>
      <c r="SYS176" s="172"/>
      <c r="SYT176" s="172"/>
      <c r="SYU176" s="172"/>
      <c r="SYV176" s="172"/>
      <c r="SYW176" s="172"/>
      <c r="SYX176" s="172"/>
      <c r="SYY176" s="172"/>
      <c r="SYZ176" s="172"/>
      <c r="SZA176" s="172"/>
      <c r="SZB176" s="172"/>
      <c r="SZC176" s="172"/>
      <c r="SZD176" s="172"/>
      <c r="SZE176" s="172"/>
      <c r="SZF176" s="172"/>
      <c r="SZG176" s="172"/>
      <c r="SZH176" s="172"/>
      <c r="SZI176" s="172"/>
      <c r="SZJ176" s="172"/>
      <c r="SZK176" s="172"/>
      <c r="SZL176" s="172"/>
      <c r="SZM176" s="172"/>
      <c r="SZN176" s="172"/>
      <c r="SZO176" s="172"/>
      <c r="SZP176" s="172"/>
      <c r="SZQ176" s="172"/>
      <c r="SZR176" s="172"/>
      <c r="SZS176" s="172"/>
      <c r="SZT176" s="172"/>
      <c r="SZU176" s="172"/>
      <c r="SZV176" s="172"/>
      <c r="SZW176" s="172"/>
      <c r="SZX176" s="172"/>
      <c r="SZY176" s="172"/>
      <c r="SZZ176" s="172"/>
      <c r="TAA176" s="172"/>
      <c r="TAB176" s="172"/>
      <c r="TAC176" s="172"/>
      <c r="TAD176" s="172"/>
      <c r="TAE176" s="172"/>
      <c r="TAF176" s="172"/>
      <c r="TAG176" s="172"/>
      <c r="TAH176" s="172"/>
      <c r="TAI176" s="172"/>
      <c r="TAJ176" s="172"/>
      <c r="TAK176" s="172"/>
      <c r="TAL176" s="172"/>
      <c r="TAM176" s="172"/>
      <c r="TAN176" s="172"/>
      <c r="TAO176" s="172"/>
      <c r="TAP176" s="172"/>
      <c r="TAQ176" s="172"/>
      <c r="TAR176" s="172"/>
      <c r="TAS176" s="172"/>
      <c r="TAT176" s="172"/>
      <c r="TAU176" s="172"/>
      <c r="TAV176" s="172"/>
      <c r="TAW176" s="172"/>
      <c r="TAX176" s="172"/>
      <c r="TAY176" s="172"/>
      <c r="TAZ176" s="172"/>
      <c r="TBA176" s="172"/>
      <c r="TBB176" s="172"/>
      <c r="TBC176" s="172"/>
      <c r="TBD176" s="172"/>
      <c r="TBE176" s="172"/>
      <c r="TBF176" s="172"/>
      <c r="TBG176" s="172"/>
      <c r="TBH176" s="172"/>
      <c r="TBI176" s="172"/>
      <c r="TBJ176" s="172"/>
      <c r="TBK176" s="172"/>
      <c r="TBL176" s="172"/>
      <c r="TBM176" s="172"/>
      <c r="TBN176" s="172"/>
      <c r="TBO176" s="172"/>
      <c r="TBP176" s="172"/>
      <c r="TBQ176" s="172"/>
      <c r="TBR176" s="172"/>
      <c r="TBS176" s="172"/>
      <c r="TBT176" s="172"/>
      <c r="TBU176" s="172"/>
      <c r="TBV176" s="172"/>
      <c r="TBW176" s="172"/>
      <c r="TBX176" s="172"/>
      <c r="TBY176" s="172"/>
      <c r="TBZ176" s="172"/>
      <c r="TCA176" s="172"/>
      <c r="TCB176" s="172"/>
      <c r="TCC176" s="172"/>
      <c r="TCD176" s="172"/>
      <c r="TCE176" s="172"/>
      <c r="TCF176" s="172"/>
      <c r="TCG176" s="172"/>
      <c r="TCH176" s="172"/>
      <c r="TCI176" s="172"/>
      <c r="TCJ176" s="172"/>
      <c r="TCK176" s="172"/>
      <c r="TCL176" s="172"/>
      <c r="TCM176" s="172"/>
      <c r="TCN176" s="172"/>
      <c r="TCO176" s="172"/>
      <c r="TCP176" s="172"/>
      <c r="TCQ176" s="172"/>
      <c r="TCR176" s="172"/>
      <c r="TCS176" s="172"/>
      <c r="TCT176" s="172"/>
      <c r="TCU176" s="172"/>
      <c r="TCV176" s="172"/>
      <c r="TCW176" s="172"/>
      <c r="TCX176" s="172"/>
      <c r="TCY176" s="172"/>
      <c r="TCZ176" s="172"/>
      <c r="TDA176" s="172"/>
      <c r="TDB176" s="172"/>
      <c r="TDC176" s="172"/>
      <c r="TDD176" s="172"/>
      <c r="TDE176" s="172"/>
      <c r="TDF176" s="172"/>
      <c r="TDG176" s="172"/>
      <c r="TDH176" s="172"/>
      <c r="TDI176" s="172"/>
      <c r="TDJ176" s="172"/>
      <c r="TDK176" s="172"/>
      <c r="TDL176" s="172"/>
      <c r="TDM176" s="172"/>
      <c r="TDN176" s="172"/>
      <c r="TDO176" s="172"/>
      <c r="TDP176" s="172"/>
      <c r="TDQ176" s="172"/>
      <c r="TDR176" s="172"/>
      <c r="TDS176" s="172"/>
      <c r="TDT176" s="172"/>
      <c r="TDU176" s="172"/>
      <c r="TDV176" s="172"/>
      <c r="TDW176" s="172"/>
      <c r="TDX176" s="172"/>
      <c r="TDY176" s="172"/>
      <c r="TDZ176" s="172"/>
      <c r="TEA176" s="172"/>
      <c r="TEB176" s="172"/>
      <c r="TEC176" s="172"/>
      <c r="TED176" s="172"/>
      <c r="TEE176" s="172"/>
      <c r="TEF176" s="172"/>
      <c r="TEG176" s="172"/>
      <c r="TEH176" s="172"/>
      <c r="TEI176" s="172"/>
      <c r="TEJ176" s="172"/>
      <c r="TEK176" s="172"/>
      <c r="TEL176" s="172"/>
      <c r="TEM176" s="172"/>
      <c r="TEN176" s="172"/>
      <c r="TEO176" s="172"/>
      <c r="TEP176" s="172"/>
      <c r="TEQ176" s="172"/>
      <c r="TER176" s="172"/>
      <c r="TES176" s="172"/>
      <c r="TET176" s="172"/>
      <c r="TEU176" s="172"/>
      <c r="TEV176" s="172"/>
      <c r="TEW176" s="172"/>
      <c r="TEX176" s="172"/>
      <c r="TEY176" s="172"/>
      <c r="TEZ176" s="172"/>
      <c r="TFA176" s="172"/>
      <c r="TFB176" s="172"/>
      <c r="TFC176" s="172"/>
      <c r="TFD176" s="172"/>
      <c r="TFE176" s="172"/>
      <c r="TFF176" s="172"/>
      <c r="TFG176" s="172"/>
      <c r="TFH176" s="172"/>
      <c r="TFI176" s="172"/>
      <c r="TFJ176" s="172"/>
      <c r="TFK176" s="172"/>
      <c r="TFL176" s="172"/>
      <c r="TFM176" s="172"/>
      <c r="TFN176" s="172"/>
      <c r="TFO176" s="172"/>
      <c r="TFP176" s="172"/>
      <c r="TFQ176" s="172"/>
      <c r="TFR176" s="172"/>
      <c r="TFS176" s="172"/>
      <c r="TFT176" s="172"/>
      <c r="TFU176" s="172"/>
      <c r="TFV176" s="172"/>
      <c r="TFW176" s="172"/>
      <c r="TFX176" s="172"/>
      <c r="TFY176" s="172"/>
      <c r="TFZ176" s="172"/>
      <c r="TGA176" s="172"/>
      <c r="TGB176" s="172"/>
      <c r="TGC176" s="172"/>
      <c r="TGD176" s="172"/>
      <c r="TGE176" s="172"/>
      <c r="TGF176" s="172"/>
      <c r="TGG176" s="172"/>
      <c r="TGH176" s="172"/>
      <c r="TGI176" s="172"/>
      <c r="TGJ176" s="172"/>
      <c r="TGK176" s="172"/>
      <c r="TGL176" s="172"/>
      <c r="TGM176" s="172"/>
      <c r="TGN176" s="172"/>
      <c r="TGO176" s="172"/>
      <c r="TGP176" s="172"/>
      <c r="TGQ176" s="172"/>
      <c r="TGR176" s="172"/>
      <c r="TGS176" s="172"/>
      <c r="TGT176" s="172"/>
      <c r="TGU176" s="172"/>
      <c r="TGV176" s="172"/>
      <c r="TGW176" s="172"/>
      <c r="TGX176" s="172"/>
      <c r="TGY176" s="172"/>
      <c r="TGZ176" s="172"/>
      <c r="THA176" s="172"/>
      <c r="THB176" s="172"/>
      <c r="THC176" s="172"/>
      <c r="THD176" s="172"/>
      <c r="THE176" s="172"/>
      <c r="THF176" s="172"/>
      <c r="THG176" s="172"/>
      <c r="THH176" s="172"/>
      <c r="THI176" s="172"/>
      <c r="THJ176" s="172"/>
      <c r="THK176" s="172"/>
      <c r="THL176" s="172"/>
      <c r="THM176" s="172"/>
      <c r="THN176" s="172"/>
      <c r="THO176" s="172"/>
      <c r="THP176" s="172"/>
      <c r="THQ176" s="172"/>
      <c r="THR176" s="172"/>
      <c r="THS176" s="172"/>
      <c r="THT176" s="172"/>
      <c r="THU176" s="172"/>
      <c r="THV176" s="172"/>
      <c r="THW176" s="172"/>
      <c r="THX176" s="172"/>
      <c r="THY176" s="172"/>
      <c r="THZ176" s="172"/>
      <c r="TIA176" s="172"/>
      <c r="TIB176" s="172"/>
      <c r="TIC176" s="172"/>
      <c r="TID176" s="172"/>
      <c r="TIE176" s="172"/>
      <c r="TIF176" s="172"/>
      <c r="TIG176" s="172"/>
      <c r="TIH176" s="172"/>
      <c r="TII176" s="172"/>
      <c r="TIJ176" s="172"/>
      <c r="TIK176" s="172"/>
      <c r="TIL176" s="172"/>
      <c r="TIM176" s="172"/>
      <c r="TIN176" s="172"/>
      <c r="TIO176" s="172"/>
      <c r="TIP176" s="172"/>
      <c r="TIQ176" s="172"/>
      <c r="TIR176" s="172"/>
      <c r="TIS176" s="172"/>
      <c r="TIT176" s="172"/>
      <c r="TIU176" s="172"/>
      <c r="TIV176" s="172"/>
      <c r="TIW176" s="172"/>
      <c r="TIX176" s="172"/>
      <c r="TIY176" s="172"/>
      <c r="TIZ176" s="172"/>
      <c r="TJA176" s="172"/>
      <c r="TJB176" s="172"/>
      <c r="TJC176" s="172"/>
      <c r="TJD176" s="172"/>
      <c r="TJE176" s="172"/>
      <c r="TJF176" s="172"/>
      <c r="TJG176" s="172"/>
      <c r="TJH176" s="172"/>
      <c r="TJI176" s="172"/>
      <c r="TJJ176" s="172"/>
      <c r="TJK176" s="172"/>
      <c r="TJL176" s="172"/>
      <c r="TJM176" s="172"/>
      <c r="TJN176" s="172"/>
      <c r="TJO176" s="172"/>
      <c r="TJP176" s="172"/>
      <c r="TJQ176" s="172"/>
      <c r="TJR176" s="172"/>
      <c r="TJS176" s="172"/>
      <c r="TJT176" s="172"/>
      <c r="TJU176" s="172"/>
      <c r="TJV176" s="172"/>
      <c r="TJW176" s="172"/>
      <c r="TJX176" s="172"/>
      <c r="TJY176" s="172"/>
      <c r="TJZ176" s="172"/>
      <c r="TKA176" s="172"/>
      <c r="TKB176" s="172"/>
      <c r="TKC176" s="172"/>
      <c r="TKD176" s="172"/>
      <c r="TKE176" s="172"/>
      <c r="TKF176" s="172"/>
      <c r="TKG176" s="172"/>
      <c r="TKH176" s="172"/>
      <c r="TKI176" s="172"/>
      <c r="TKJ176" s="172"/>
      <c r="TKK176" s="172"/>
      <c r="TKL176" s="172"/>
      <c r="TKM176" s="172"/>
      <c r="TKN176" s="172"/>
      <c r="TKO176" s="172"/>
      <c r="TKP176" s="172"/>
      <c r="TKQ176" s="172"/>
      <c r="TKR176" s="172"/>
      <c r="TKS176" s="172"/>
      <c r="TKT176" s="172"/>
      <c r="TKU176" s="172"/>
      <c r="TKV176" s="172"/>
      <c r="TKW176" s="172"/>
      <c r="TKX176" s="172"/>
      <c r="TKY176" s="172"/>
      <c r="TKZ176" s="172"/>
      <c r="TLA176" s="172"/>
      <c r="TLB176" s="172"/>
      <c r="TLC176" s="172"/>
      <c r="TLD176" s="172"/>
      <c r="TLE176" s="172"/>
      <c r="TLF176" s="172"/>
      <c r="TLG176" s="172"/>
      <c r="TLH176" s="172"/>
      <c r="TLI176" s="172"/>
      <c r="TLJ176" s="172"/>
      <c r="TLK176" s="172"/>
      <c r="TLL176" s="172"/>
      <c r="TLM176" s="172"/>
      <c r="TLN176" s="172"/>
      <c r="TLO176" s="172"/>
      <c r="TLP176" s="172"/>
      <c r="TLQ176" s="172"/>
      <c r="TLR176" s="172"/>
      <c r="TLS176" s="172"/>
      <c r="TLT176" s="172"/>
      <c r="TLU176" s="172"/>
      <c r="TLV176" s="172"/>
      <c r="TLW176" s="172"/>
      <c r="TLX176" s="172"/>
      <c r="TLY176" s="172"/>
      <c r="TLZ176" s="172"/>
      <c r="TMA176" s="172"/>
      <c r="TMB176" s="172"/>
      <c r="TMC176" s="172"/>
      <c r="TMD176" s="172"/>
      <c r="TME176" s="172"/>
      <c r="TMF176" s="172"/>
      <c r="TMG176" s="172"/>
      <c r="TMH176" s="172"/>
      <c r="TMI176" s="172"/>
      <c r="TMJ176" s="172"/>
      <c r="TMK176" s="172"/>
      <c r="TML176" s="172"/>
      <c r="TMM176" s="172"/>
      <c r="TMN176" s="172"/>
      <c r="TMO176" s="172"/>
      <c r="TMP176" s="172"/>
      <c r="TMQ176" s="172"/>
      <c r="TMR176" s="172"/>
      <c r="TMS176" s="172"/>
      <c r="TMT176" s="172"/>
      <c r="TMU176" s="172"/>
      <c r="TMV176" s="172"/>
      <c r="TMW176" s="172"/>
      <c r="TMX176" s="172"/>
      <c r="TMY176" s="172"/>
      <c r="TMZ176" s="172"/>
      <c r="TNA176" s="172"/>
      <c r="TNB176" s="172"/>
      <c r="TNC176" s="172"/>
      <c r="TND176" s="172"/>
      <c r="TNE176" s="172"/>
      <c r="TNF176" s="172"/>
      <c r="TNG176" s="172"/>
      <c r="TNH176" s="172"/>
      <c r="TNI176" s="172"/>
      <c r="TNJ176" s="172"/>
      <c r="TNK176" s="172"/>
      <c r="TNL176" s="172"/>
      <c r="TNM176" s="172"/>
      <c r="TNN176" s="172"/>
      <c r="TNO176" s="172"/>
      <c r="TNP176" s="172"/>
      <c r="TNQ176" s="172"/>
      <c r="TNR176" s="172"/>
      <c r="TNS176" s="172"/>
      <c r="TNT176" s="172"/>
      <c r="TNU176" s="172"/>
      <c r="TNV176" s="172"/>
      <c r="TNW176" s="172"/>
      <c r="TNX176" s="172"/>
      <c r="TNY176" s="172"/>
      <c r="TNZ176" s="172"/>
      <c r="TOA176" s="172"/>
      <c r="TOB176" s="172"/>
      <c r="TOC176" s="172"/>
      <c r="TOD176" s="172"/>
      <c r="TOE176" s="172"/>
      <c r="TOF176" s="172"/>
      <c r="TOG176" s="172"/>
      <c r="TOH176" s="172"/>
      <c r="TOI176" s="172"/>
      <c r="TOJ176" s="172"/>
      <c r="TOK176" s="172"/>
      <c r="TOL176" s="172"/>
      <c r="TOM176" s="172"/>
      <c r="TON176" s="172"/>
      <c r="TOO176" s="172"/>
      <c r="TOP176" s="172"/>
      <c r="TOQ176" s="172"/>
      <c r="TOR176" s="172"/>
      <c r="TOS176" s="172"/>
      <c r="TOT176" s="172"/>
      <c r="TOU176" s="172"/>
      <c r="TOV176" s="172"/>
      <c r="TOW176" s="172"/>
      <c r="TOX176" s="172"/>
      <c r="TOY176" s="172"/>
      <c r="TOZ176" s="172"/>
      <c r="TPA176" s="172"/>
      <c r="TPB176" s="172"/>
      <c r="TPC176" s="172"/>
      <c r="TPD176" s="172"/>
      <c r="TPE176" s="172"/>
      <c r="TPF176" s="172"/>
      <c r="TPG176" s="172"/>
      <c r="TPH176" s="172"/>
      <c r="TPI176" s="172"/>
      <c r="TPJ176" s="172"/>
      <c r="TPK176" s="172"/>
      <c r="TPL176" s="172"/>
      <c r="TPM176" s="172"/>
      <c r="TPN176" s="172"/>
      <c r="TPO176" s="172"/>
      <c r="TPP176" s="172"/>
      <c r="TPQ176" s="172"/>
      <c r="TPR176" s="172"/>
      <c r="TPS176" s="172"/>
      <c r="TPT176" s="172"/>
      <c r="TPU176" s="172"/>
      <c r="TPV176" s="172"/>
      <c r="TPW176" s="172"/>
      <c r="TPX176" s="172"/>
      <c r="TPY176" s="172"/>
      <c r="TPZ176" s="172"/>
      <c r="TQA176" s="172"/>
      <c r="TQB176" s="172"/>
      <c r="TQC176" s="172"/>
      <c r="TQD176" s="172"/>
      <c r="TQE176" s="172"/>
      <c r="TQF176" s="172"/>
      <c r="TQG176" s="172"/>
      <c r="TQH176" s="172"/>
      <c r="TQI176" s="172"/>
      <c r="TQJ176" s="172"/>
      <c r="TQK176" s="172"/>
      <c r="TQL176" s="172"/>
      <c r="TQM176" s="172"/>
      <c r="TQN176" s="172"/>
      <c r="TQO176" s="172"/>
      <c r="TQP176" s="172"/>
      <c r="TQQ176" s="172"/>
      <c r="TQR176" s="172"/>
      <c r="TQS176" s="172"/>
      <c r="TQT176" s="172"/>
      <c r="TQU176" s="172"/>
      <c r="TQV176" s="172"/>
      <c r="TQW176" s="172"/>
      <c r="TQX176" s="172"/>
      <c r="TQY176" s="172"/>
      <c r="TQZ176" s="172"/>
      <c r="TRA176" s="172"/>
      <c r="TRB176" s="172"/>
      <c r="TRC176" s="172"/>
      <c r="TRD176" s="172"/>
      <c r="TRE176" s="172"/>
      <c r="TRF176" s="172"/>
      <c r="TRG176" s="172"/>
      <c r="TRH176" s="172"/>
      <c r="TRI176" s="172"/>
      <c r="TRJ176" s="172"/>
      <c r="TRK176" s="172"/>
      <c r="TRL176" s="172"/>
      <c r="TRM176" s="172"/>
      <c r="TRN176" s="172"/>
      <c r="TRO176" s="172"/>
      <c r="TRP176" s="172"/>
      <c r="TRQ176" s="172"/>
      <c r="TRR176" s="172"/>
      <c r="TRS176" s="172"/>
      <c r="TRT176" s="172"/>
      <c r="TRU176" s="172"/>
      <c r="TRV176" s="172"/>
      <c r="TRW176" s="172"/>
      <c r="TRX176" s="172"/>
      <c r="TRY176" s="172"/>
      <c r="TRZ176" s="172"/>
      <c r="TSA176" s="172"/>
      <c r="TSB176" s="172"/>
      <c r="TSC176" s="172"/>
      <c r="TSD176" s="172"/>
      <c r="TSE176" s="172"/>
      <c r="TSF176" s="172"/>
      <c r="TSG176" s="172"/>
      <c r="TSH176" s="172"/>
      <c r="TSI176" s="172"/>
      <c r="TSJ176" s="172"/>
      <c r="TSK176" s="172"/>
      <c r="TSL176" s="172"/>
      <c r="TSM176" s="172"/>
      <c r="TSN176" s="172"/>
      <c r="TSO176" s="172"/>
      <c r="TSP176" s="172"/>
      <c r="TSQ176" s="172"/>
      <c r="TSR176" s="172"/>
      <c r="TSS176" s="172"/>
      <c r="TST176" s="172"/>
      <c r="TSU176" s="172"/>
      <c r="TSV176" s="172"/>
      <c r="TSW176" s="172"/>
      <c r="TSX176" s="172"/>
      <c r="TSY176" s="172"/>
      <c r="TSZ176" s="172"/>
      <c r="TTA176" s="172"/>
      <c r="TTB176" s="172"/>
      <c r="TTC176" s="172"/>
      <c r="TTD176" s="172"/>
      <c r="TTE176" s="172"/>
      <c r="TTF176" s="172"/>
      <c r="TTG176" s="172"/>
      <c r="TTH176" s="172"/>
      <c r="TTI176" s="172"/>
      <c r="TTJ176" s="172"/>
      <c r="TTK176" s="172"/>
      <c r="TTL176" s="172"/>
      <c r="TTM176" s="172"/>
      <c r="TTN176" s="172"/>
      <c r="TTO176" s="172"/>
      <c r="TTP176" s="172"/>
      <c r="TTQ176" s="172"/>
      <c r="TTR176" s="172"/>
      <c r="TTS176" s="172"/>
      <c r="TTT176" s="172"/>
      <c r="TTU176" s="172"/>
      <c r="TTV176" s="172"/>
      <c r="TTW176" s="172"/>
      <c r="TTX176" s="172"/>
      <c r="TTY176" s="172"/>
      <c r="TTZ176" s="172"/>
      <c r="TUA176" s="172"/>
      <c r="TUB176" s="172"/>
      <c r="TUC176" s="172"/>
      <c r="TUD176" s="172"/>
      <c r="TUE176" s="172"/>
      <c r="TUF176" s="172"/>
      <c r="TUG176" s="172"/>
      <c r="TUH176" s="172"/>
      <c r="TUI176" s="172"/>
      <c r="TUJ176" s="172"/>
      <c r="TUK176" s="172"/>
      <c r="TUL176" s="172"/>
      <c r="TUM176" s="172"/>
      <c r="TUN176" s="172"/>
      <c r="TUO176" s="172"/>
      <c r="TUP176" s="172"/>
      <c r="TUQ176" s="172"/>
      <c r="TUR176" s="172"/>
      <c r="TUS176" s="172"/>
      <c r="TUT176" s="172"/>
      <c r="TUU176" s="172"/>
      <c r="TUV176" s="172"/>
      <c r="TUW176" s="172"/>
      <c r="TUX176" s="172"/>
      <c r="TUY176" s="172"/>
      <c r="TUZ176" s="172"/>
      <c r="TVA176" s="172"/>
      <c r="TVB176" s="172"/>
      <c r="TVC176" s="172"/>
      <c r="TVD176" s="172"/>
      <c r="TVE176" s="172"/>
      <c r="TVF176" s="172"/>
      <c r="TVG176" s="172"/>
      <c r="TVH176" s="172"/>
      <c r="TVI176" s="172"/>
      <c r="TVJ176" s="172"/>
      <c r="TVK176" s="172"/>
      <c r="TVL176" s="172"/>
      <c r="TVM176" s="172"/>
      <c r="TVN176" s="172"/>
      <c r="TVO176" s="172"/>
      <c r="TVP176" s="172"/>
      <c r="TVQ176" s="172"/>
      <c r="TVR176" s="172"/>
      <c r="TVS176" s="172"/>
      <c r="TVT176" s="172"/>
      <c r="TVU176" s="172"/>
      <c r="TVV176" s="172"/>
      <c r="TVW176" s="172"/>
      <c r="TVX176" s="172"/>
      <c r="TVY176" s="172"/>
      <c r="TVZ176" s="172"/>
      <c r="TWA176" s="172"/>
      <c r="TWB176" s="172"/>
      <c r="TWC176" s="172"/>
      <c r="TWD176" s="172"/>
      <c r="TWE176" s="172"/>
      <c r="TWF176" s="172"/>
      <c r="TWG176" s="172"/>
      <c r="TWH176" s="172"/>
      <c r="TWI176" s="172"/>
      <c r="TWJ176" s="172"/>
      <c r="TWK176" s="172"/>
      <c r="TWL176" s="172"/>
      <c r="TWM176" s="172"/>
      <c r="TWN176" s="172"/>
      <c r="TWO176" s="172"/>
      <c r="TWP176" s="172"/>
      <c r="TWQ176" s="172"/>
      <c r="TWR176" s="172"/>
      <c r="TWS176" s="172"/>
      <c r="TWT176" s="172"/>
      <c r="TWU176" s="172"/>
      <c r="TWV176" s="172"/>
      <c r="TWW176" s="172"/>
      <c r="TWX176" s="172"/>
      <c r="TWY176" s="172"/>
      <c r="TWZ176" s="172"/>
      <c r="TXA176" s="172"/>
      <c r="TXB176" s="172"/>
      <c r="TXC176" s="172"/>
      <c r="TXD176" s="172"/>
      <c r="TXE176" s="172"/>
      <c r="TXF176" s="172"/>
      <c r="TXG176" s="172"/>
      <c r="TXH176" s="172"/>
      <c r="TXI176" s="172"/>
      <c r="TXJ176" s="172"/>
      <c r="TXK176" s="172"/>
      <c r="TXL176" s="172"/>
      <c r="TXM176" s="172"/>
      <c r="TXN176" s="172"/>
      <c r="TXO176" s="172"/>
      <c r="TXP176" s="172"/>
      <c r="TXQ176" s="172"/>
      <c r="TXR176" s="172"/>
      <c r="TXS176" s="172"/>
      <c r="TXT176" s="172"/>
      <c r="TXU176" s="172"/>
      <c r="TXV176" s="172"/>
      <c r="TXW176" s="172"/>
      <c r="TXX176" s="172"/>
      <c r="TXY176" s="172"/>
      <c r="TXZ176" s="172"/>
      <c r="TYA176" s="172"/>
      <c r="TYB176" s="172"/>
      <c r="TYC176" s="172"/>
      <c r="TYD176" s="172"/>
      <c r="TYE176" s="172"/>
      <c r="TYF176" s="172"/>
      <c r="TYG176" s="172"/>
      <c r="TYH176" s="172"/>
      <c r="TYI176" s="172"/>
      <c r="TYJ176" s="172"/>
      <c r="TYK176" s="172"/>
      <c r="TYL176" s="172"/>
      <c r="TYM176" s="172"/>
      <c r="TYN176" s="172"/>
      <c r="TYO176" s="172"/>
      <c r="TYP176" s="172"/>
      <c r="TYQ176" s="172"/>
      <c r="TYR176" s="172"/>
      <c r="TYS176" s="172"/>
      <c r="TYT176" s="172"/>
      <c r="TYU176" s="172"/>
      <c r="TYV176" s="172"/>
      <c r="TYW176" s="172"/>
      <c r="TYX176" s="172"/>
      <c r="TYY176" s="172"/>
      <c r="TYZ176" s="172"/>
      <c r="TZA176" s="172"/>
      <c r="TZB176" s="172"/>
      <c r="TZC176" s="172"/>
      <c r="TZD176" s="172"/>
      <c r="TZE176" s="172"/>
      <c r="TZF176" s="172"/>
      <c r="TZG176" s="172"/>
      <c r="TZH176" s="172"/>
      <c r="TZI176" s="172"/>
      <c r="TZJ176" s="172"/>
      <c r="TZK176" s="172"/>
      <c r="TZL176" s="172"/>
      <c r="TZM176" s="172"/>
      <c r="TZN176" s="172"/>
      <c r="TZO176" s="172"/>
      <c r="TZP176" s="172"/>
      <c r="TZQ176" s="172"/>
      <c r="TZR176" s="172"/>
      <c r="TZS176" s="172"/>
      <c r="TZT176" s="172"/>
      <c r="TZU176" s="172"/>
      <c r="TZV176" s="172"/>
      <c r="TZW176" s="172"/>
      <c r="TZX176" s="172"/>
      <c r="TZY176" s="172"/>
      <c r="TZZ176" s="172"/>
      <c r="UAA176" s="172"/>
      <c r="UAB176" s="172"/>
      <c r="UAC176" s="172"/>
      <c r="UAD176" s="172"/>
      <c r="UAE176" s="172"/>
      <c r="UAF176" s="172"/>
      <c r="UAG176" s="172"/>
      <c r="UAH176" s="172"/>
      <c r="UAI176" s="172"/>
      <c r="UAJ176" s="172"/>
      <c r="UAK176" s="172"/>
      <c r="UAL176" s="172"/>
      <c r="UAM176" s="172"/>
      <c r="UAN176" s="172"/>
      <c r="UAO176" s="172"/>
      <c r="UAP176" s="172"/>
      <c r="UAQ176" s="172"/>
      <c r="UAR176" s="172"/>
      <c r="UAS176" s="172"/>
      <c r="UAT176" s="172"/>
      <c r="UAU176" s="172"/>
      <c r="UAV176" s="172"/>
      <c r="UAW176" s="172"/>
      <c r="UAX176" s="172"/>
      <c r="UAY176" s="172"/>
      <c r="UAZ176" s="172"/>
      <c r="UBA176" s="172"/>
      <c r="UBB176" s="172"/>
      <c r="UBC176" s="172"/>
      <c r="UBD176" s="172"/>
      <c r="UBE176" s="172"/>
      <c r="UBF176" s="172"/>
      <c r="UBG176" s="172"/>
      <c r="UBH176" s="172"/>
      <c r="UBI176" s="172"/>
      <c r="UBJ176" s="172"/>
      <c r="UBK176" s="172"/>
      <c r="UBL176" s="172"/>
      <c r="UBM176" s="172"/>
      <c r="UBN176" s="172"/>
      <c r="UBO176" s="172"/>
      <c r="UBP176" s="172"/>
      <c r="UBQ176" s="172"/>
      <c r="UBR176" s="172"/>
      <c r="UBS176" s="172"/>
      <c r="UBT176" s="172"/>
      <c r="UBU176" s="172"/>
      <c r="UBV176" s="172"/>
      <c r="UBW176" s="172"/>
      <c r="UBX176" s="172"/>
      <c r="UBY176" s="172"/>
      <c r="UBZ176" s="172"/>
      <c r="UCA176" s="172"/>
      <c r="UCB176" s="172"/>
      <c r="UCC176" s="172"/>
      <c r="UCD176" s="172"/>
      <c r="UCE176" s="172"/>
      <c r="UCF176" s="172"/>
      <c r="UCG176" s="172"/>
      <c r="UCH176" s="172"/>
      <c r="UCI176" s="172"/>
      <c r="UCJ176" s="172"/>
      <c r="UCK176" s="172"/>
      <c r="UCL176" s="172"/>
      <c r="UCM176" s="172"/>
      <c r="UCN176" s="172"/>
      <c r="UCO176" s="172"/>
      <c r="UCP176" s="172"/>
      <c r="UCQ176" s="172"/>
      <c r="UCR176" s="172"/>
      <c r="UCS176" s="172"/>
      <c r="UCT176" s="172"/>
      <c r="UCU176" s="172"/>
      <c r="UCV176" s="172"/>
      <c r="UCW176" s="172"/>
      <c r="UCX176" s="172"/>
      <c r="UCY176" s="172"/>
      <c r="UCZ176" s="172"/>
      <c r="UDA176" s="172"/>
      <c r="UDB176" s="172"/>
      <c r="UDC176" s="172"/>
      <c r="UDD176" s="172"/>
      <c r="UDE176" s="172"/>
      <c r="UDF176" s="172"/>
      <c r="UDG176" s="172"/>
      <c r="UDH176" s="172"/>
      <c r="UDI176" s="172"/>
      <c r="UDJ176" s="172"/>
      <c r="UDK176" s="172"/>
      <c r="UDL176" s="172"/>
      <c r="UDM176" s="172"/>
      <c r="UDN176" s="172"/>
      <c r="UDO176" s="172"/>
      <c r="UDP176" s="172"/>
      <c r="UDQ176" s="172"/>
      <c r="UDR176" s="172"/>
      <c r="UDS176" s="172"/>
      <c r="UDT176" s="172"/>
      <c r="UDU176" s="172"/>
      <c r="UDV176" s="172"/>
      <c r="UDW176" s="172"/>
      <c r="UDX176" s="172"/>
      <c r="UDY176" s="172"/>
      <c r="UDZ176" s="172"/>
      <c r="UEA176" s="172"/>
      <c r="UEB176" s="172"/>
      <c r="UEC176" s="172"/>
      <c r="UED176" s="172"/>
      <c r="UEE176" s="172"/>
      <c r="UEF176" s="172"/>
      <c r="UEG176" s="172"/>
      <c r="UEH176" s="172"/>
      <c r="UEI176" s="172"/>
      <c r="UEJ176" s="172"/>
      <c r="UEK176" s="172"/>
      <c r="UEL176" s="172"/>
      <c r="UEM176" s="172"/>
      <c r="UEN176" s="172"/>
      <c r="UEO176" s="172"/>
      <c r="UEP176" s="172"/>
      <c r="UEQ176" s="172"/>
      <c r="UER176" s="172"/>
      <c r="UES176" s="172"/>
      <c r="UET176" s="172"/>
      <c r="UEU176" s="172"/>
      <c r="UEV176" s="172"/>
      <c r="UEW176" s="172"/>
      <c r="UEX176" s="172"/>
      <c r="UEY176" s="172"/>
      <c r="UEZ176" s="172"/>
      <c r="UFA176" s="172"/>
      <c r="UFB176" s="172"/>
      <c r="UFC176" s="172"/>
      <c r="UFD176" s="172"/>
      <c r="UFE176" s="172"/>
      <c r="UFF176" s="172"/>
      <c r="UFG176" s="172"/>
      <c r="UFH176" s="172"/>
      <c r="UFI176" s="172"/>
      <c r="UFJ176" s="172"/>
      <c r="UFK176" s="172"/>
      <c r="UFL176" s="172"/>
      <c r="UFM176" s="172"/>
      <c r="UFN176" s="172"/>
      <c r="UFO176" s="172"/>
      <c r="UFP176" s="172"/>
      <c r="UFQ176" s="172"/>
      <c r="UFR176" s="172"/>
      <c r="UFS176" s="172"/>
      <c r="UFT176" s="172"/>
      <c r="UFU176" s="172"/>
      <c r="UFV176" s="172"/>
      <c r="UFW176" s="172"/>
      <c r="UFX176" s="172"/>
      <c r="UFY176" s="172"/>
      <c r="UFZ176" s="172"/>
      <c r="UGA176" s="172"/>
      <c r="UGB176" s="172"/>
      <c r="UGC176" s="172"/>
      <c r="UGD176" s="172"/>
      <c r="UGE176" s="172"/>
      <c r="UGF176" s="172"/>
      <c r="UGG176" s="172"/>
      <c r="UGH176" s="172"/>
      <c r="UGI176" s="172"/>
      <c r="UGJ176" s="172"/>
      <c r="UGK176" s="172"/>
      <c r="UGL176" s="172"/>
      <c r="UGM176" s="172"/>
      <c r="UGN176" s="172"/>
      <c r="UGO176" s="172"/>
      <c r="UGP176" s="172"/>
      <c r="UGQ176" s="172"/>
      <c r="UGR176" s="172"/>
      <c r="UGS176" s="172"/>
      <c r="UGT176" s="172"/>
      <c r="UGU176" s="172"/>
      <c r="UGV176" s="172"/>
      <c r="UGW176" s="172"/>
      <c r="UGX176" s="172"/>
      <c r="UGY176" s="172"/>
      <c r="UGZ176" s="172"/>
      <c r="UHA176" s="172"/>
      <c r="UHB176" s="172"/>
      <c r="UHC176" s="172"/>
      <c r="UHD176" s="172"/>
      <c r="UHE176" s="172"/>
      <c r="UHF176" s="172"/>
      <c r="UHG176" s="172"/>
      <c r="UHH176" s="172"/>
      <c r="UHI176" s="172"/>
      <c r="UHJ176" s="172"/>
      <c r="UHK176" s="172"/>
      <c r="UHL176" s="172"/>
      <c r="UHM176" s="172"/>
      <c r="UHN176" s="172"/>
      <c r="UHO176" s="172"/>
      <c r="UHP176" s="172"/>
      <c r="UHQ176" s="172"/>
      <c r="UHR176" s="172"/>
      <c r="UHS176" s="172"/>
      <c r="UHT176" s="172"/>
      <c r="UHU176" s="172"/>
      <c r="UHV176" s="172"/>
      <c r="UHW176" s="172"/>
      <c r="UHX176" s="172"/>
      <c r="UHY176" s="172"/>
      <c r="UHZ176" s="172"/>
      <c r="UIA176" s="172"/>
      <c r="UIB176" s="172"/>
      <c r="UIC176" s="172"/>
      <c r="UID176" s="172"/>
      <c r="UIE176" s="172"/>
      <c r="UIF176" s="172"/>
      <c r="UIG176" s="172"/>
      <c r="UIH176" s="172"/>
      <c r="UII176" s="172"/>
      <c r="UIJ176" s="172"/>
      <c r="UIK176" s="172"/>
      <c r="UIL176" s="172"/>
      <c r="UIM176" s="172"/>
      <c r="UIN176" s="172"/>
      <c r="UIO176" s="172"/>
      <c r="UIP176" s="172"/>
      <c r="UIQ176" s="172"/>
      <c r="UIR176" s="172"/>
      <c r="UIS176" s="172"/>
      <c r="UIT176" s="172"/>
      <c r="UIU176" s="172"/>
      <c r="UIV176" s="172"/>
      <c r="UIW176" s="172"/>
      <c r="UIX176" s="172"/>
      <c r="UIY176" s="172"/>
      <c r="UIZ176" s="172"/>
      <c r="UJA176" s="172"/>
      <c r="UJB176" s="172"/>
      <c r="UJC176" s="172"/>
      <c r="UJD176" s="172"/>
      <c r="UJE176" s="172"/>
      <c r="UJF176" s="172"/>
      <c r="UJG176" s="172"/>
      <c r="UJH176" s="172"/>
      <c r="UJI176" s="172"/>
      <c r="UJJ176" s="172"/>
      <c r="UJK176" s="172"/>
      <c r="UJL176" s="172"/>
      <c r="UJM176" s="172"/>
      <c r="UJN176" s="172"/>
      <c r="UJO176" s="172"/>
      <c r="UJP176" s="172"/>
      <c r="UJQ176" s="172"/>
      <c r="UJR176" s="172"/>
      <c r="UJS176" s="172"/>
      <c r="UJT176" s="172"/>
      <c r="UJU176" s="172"/>
      <c r="UJV176" s="172"/>
      <c r="UJW176" s="172"/>
      <c r="UJX176" s="172"/>
      <c r="UJY176" s="172"/>
      <c r="UJZ176" s="172"/>
      <c r="UKA176" s="172"/>
      <c r="UKB176" s="172"/>
      <c r="UKC176" s="172"/>
      <c r="UKD176" s="172"/>
      <c r="UKE176" s="172"/>
      <c r="UKF176" s="172"/>
      <c r="UKG176" s="172"/>
      <c r="UKH176" s="172"/>
      <c r="UKI176" s="172"/>
      <c r="UKJ176" s="172"/>
      <c r="UKK176" s="172"/>
      <c r="UKL176" s="172"/>
      <c r="UKM176" s="172"/>
      <c r="UKN176" s="172"/>
      <c r="UKO176" s="172"/>
      <c r="UKP176" s="172"/>
      <c r="UKQ176" s="172"/>
      <c r="UKR176" s="172"/>
      <c r="UKS176" s="172"/>
      <c r="UKT176" s="172"/>
      <c r="UKU176" s="172"/>
      <c r="UKV176" s="172"/>
      <c r="UKW176" s="172"/>
      <c r="UKX176" s="172"/>
      <c r="UKY176" s="172"/>
      <c r="UKZ176" s="172"/>
      <c r="ULA176" s="172"/>
      <c r="ULB176" s="172"/>
      <c r="ULC176" s="172"/>
      <c r="ULD176" s="172"/>
      <c r="ULE176" s="172"/>
      <c r="ULF176" s="172"/>
      <c r="ULG176" s="172"/>
      <c r="ULH176" s="172"/>
      <c r="ULI176" s="172"/>
      <c r="ULJ176" s="172"/>
      <c r="ULK176" s="172"/>
      <c r="ULL176" s="172"/>
      <c r="ULM176" s="172"/>
      <c r="ULN176" s="172"/>
      <c r="ULO176" s="172"/>
      <c r="ULP176" s="172"/>
      <c r="ULQ176" s="172"/>
      <c r="ULR176" s="172"/>
      <c r="ULS176" s="172"/>
      <c r="ULT176" s="172"/>
      <c r="ULU176" s="172"/>
      <c r="ULV176" s="172"/>
      <c r="ULW176" s="172"/>
      <c r="ULX176" s="172"/>
      <c r="ULY176" s="172"/>
      <c r="ULZ176" s="172"/>
      <c r="UMA176" s="172"/>
      <c r="UMB176" s="172"/>
      <c r="UMC176" s="172"/>
      <c r="UMD176" s="172"/>
      <c r="UME176" s="172"/>
      <c r="UMF176" s="172"/>
      <c r="UMG176" s="172"/>
      <c r="UMH176" s="172"/>
      <c r="UMI176" s="172"/>
      <c r="UMJ176" s="172"/>
      <c r="UMK176" s="172"/>
      <c r="UML176" s="172"/>
      <c r="UMM176" s="172"/>
      <c r="UMN176" s="172"/>
      <c r="UMO176" s="172"/>
      <c r="UMP176" s="172"/>
      <c r="UMQ176" s="172"/>
      <c r="UMR176" s="172"/>
      <c r="UMS176" s="172"/>
      <c r="UMT176" s="172"/>
      <c r="UMU176" s="172"/>
      <c r="UMV176" s="172"/>
      <c r="UMW176" s="172"/>
      <c r="UMX176" s="172"/>
      <c r="UMY176" s="172"/>
      <c r="UMZ176" s="172"/>
      <c r="UNA176" s="172"/>
      <c r="UNB176" s="172"/>
      <c r="UNC176" s="172"/>
      <c r="UND176" s="172"/>
      <c r="UNE176" s="172"/>
      <c r="UNF176" s="172"/>
      <c r="UNG176" s="172"/>
      <c r="UNH176" s="172"/>
      <c r="UNI176" s="172"/>
      <c r="UNJ176" s="172"/>
      <c r="UNK176" s="172"/>
      <c r="UNL176" s="172"/>
      <c r="UNM176" s="172"/>
      <c r="UNN176" s="172"/>
      <c r="UNO176" s="172"/>
      <c r="UNP176" s="172"/>
      <c r="UNQ176" s="172"/>
      <c r="UNR176" s="172"/>
      <c r="UNS176" s="172"/>
      <c r="UNT176" s="172"/>
      <c r="UNU176" s="172"/>
      <c r="UNV176" s="172"/>
      <c r="UNW176" s="172"/>
      <c r="UNX176" s="172"/>
      <c r="UNY176" s="172"/>
      <c r="UNZ176" s="172"/>
      <c r="UOA176" s="172"/>
      <c r="UOB176" s="172"/>
      <c r="UOC176" s="172"/>
      <c r="UOD176" s="172"/>
      <c r="UOE176" s="172"/>
      <c r="UOF176" s="172"/>
      <c r="UOG176" s="172"/>
      <c r="UOH176" s="172"/>
      <c r="UOI176" s="172"/>
      <c r="UOJ176" s="172"/>
      <c r="UOK176" s="172"/>
      <c r="UOL176" s="172"/>
      <c r="UOM176" s="172"/>
      <c r="UON176" s="172"/>
      <c r="UOO176" s="172"/>
      <c r="UOP176" s="172"/>
      <c r="UOQ176" s="172"/>
      <c r="UOR176" s="172"/>
      <c r="UOS176" s="172"/>
      <c r="UOT176" s="172"/>
      <c r="UOU176" s="172"/>
      <c r="UOV176" s="172"/>
      <c r="UOW176" s="172"/>
      <c r="UOX176" s="172"/>
      <c r="UOY176" s="172"/>
      <c r="UOZ176" s="172"/>
      <c r="UPA176" s="172"/>
      <c r="UPB176" s="172"/>
      <c r="UPC176" s="172"/>
      <c r="UPD176" s="172"/>
      <c r="UPE176" s="172"/>
      <c r="UPF176" s="172"/>
      <c r="UPG176" s="172"/>
      <c r="UPH176" s="172"/>
      <c r="UPI176" s="172"/>
      <c r="UPJ176" s="172"/>
      <c r="UPK176" s="172"/>
      <c r="UPL176" s="172"/>
      <c r="UPM176" s="172"/>
      <c r="UPN176" s="172"/>
      <c r="UPO176" s="172"/>
      <c r="UPP176" s="172"/>
      <c r="UPQ176" s="172"/>
      <c r="UPR176" s="172"/>
      <c r="UPS176" s="172"/>
      <c r="UPT176" s="172"/>
      <c r="UPU176" s="172"/>
      <c r="UPV176" s="172"/>
      <c r="UPW176" s="172"/>
      <c r="UPX176" s="172"/>
      <c r="UPY176" s="172"/>
      <c r="UPZ176" s="172"/>
      <c r="UQA176" s="172"/>
      <c r="UQB176" s="172"/>
      <c r="UQC176" s="172"/>
      <c r="UQD176" s="172"/>
      <c r="UQE176" s="172"/>
      <c r="UQF176" s="172"/>
      <c r="UQG176" s="172"/>
      <c r="UQH176" s="172"/>
      <c r="UQI176" s="172"/>
      <c r="UQJ176" s="172"/>
      <c r="UQK176" s="172"/>
      <c r="UQL176" s="172"/>
      <c r="UQM176" s="172"/>
      <c r="UQN176" s="172"/>
      <c r="UQO176" s="172"/>
      <c r="UQP176" s="172"/>
      <c r="UQQ176" s="172"/>
      <c r="UQR176" s="172"/>
      <c r="UQS176" s="172"/>
      <c r="UQT176" s="172"/>
      <c r="UQU176" s="172"/>
      <c r="UQV176" s="172"/>
      <c r="UQW176" s="172"/>
      <c r="UQX176" s="172"/>
      <c r="UQY176" s="172"/>
      <c r="UQZ176" s="172"/>
      <c r="URA176" s="172"/>
      <c r="URB176" s="172"/>
      <c r="URC176" s="172"/>
      <c r="URD176" s="172"/>
      <c r="URE176" s="172"/>
      <c r="URF176" s="172"/>
      <c r="URG176" s="172"/>
      <c r="URH176" s="172"/>
      <c r="URI176" s="172"/>
      <c r="URJ176" s="172"/>
      <c r="URK176" s="172"/>
      <c r="URL176" s="172"/>
      <c r="URM176" s="172"/>
      <c r="URN176" s="172"/>
      <c r="URO176" s="172"/>
      <c r="URP176" s="172"/>
      <c r="URQ176" s="172"/>
      <c r="URR176" s="172"/>
      <c r="URS176" s="172"/>
      <c r="URT176" s="172"/>
      <c r="URU176" s="172"/>
      <c r="URV176" s="172"/>
      <c r="URW176" s="172"/>
      <c r="URX176" s="172"/>
      <c r="URY176" s="172"/>
      <c r="URZ176" s="172"/>
      <c r="USA176" s="172"/>
      <c r="USB176" s="172"/>
      <c r="USC176" s="172"/>
      <c r="USD176" s="172"/>
      <c r="USE176" s="172"/>
      <c r="USF176" s="172"/>
      <c r="USG176" s="172"/>
      <c r="USH176" s="172"/>
      <c r="USI176" s="172"/>
      <c r="USJ176" s="172"/>
      <c r="USK176" s="172"/>
      <c r="USL176" s="172"/>
      <c r="USM176" s="172"/>
      <c r="USN176" s="172"/>
      <c r="USO176" s="172"/>
      <c r="USP176" s="172"/>
      <c r="USQ176" s="172"/>
      <c r="USR176" s="172"/>
      <c r="USS176" s="172"/>
      <c r="UST176" s="172"/>
      <c r="USU176" s="172"/>
      <c r="USV176" s="172"/>
      <c r="USW176" s="172"/>
      <c r="USX176" s="172"/>
      <c r="USY176" s="172"/>
      <c r="USZ176" s="172"/>
      <c r="UTA176" s="172"/>
      <c r="UTB176" s="172"/>
      <c r="UTC176" s="172"/>
      <c r="UTD176" s="172"/>
      <c r="UTE176" s="172"/>
      <c r="UTF176" s="172"/>
      <c r="UTG176" s="172"/>
      <c r="UTH176" s="172"/>
      <c r="UTI176" s="172"/>
      <c r="UTJ176" s="172"/>
      <c r="UTK176" s="172"/>
      <c r="UTL176" s="172"/>
      <c r="UTM176" s="172"/>
      <c r="UTN176" s="172"/>
      <c r="UTO176" s="172"/>
      <c r="UTP176" s="172"/>
      <c r="UTQ176" s="172"/>
      <c r="UTR176" s="172"/>
      <c r="UTS176" s="172"/>
      <c r="UTT176" s="172"/>
      <c r="UTU176" s="172"/>
      <c r="UTV176" s="172"/>
      <c r="UTW176" s="172"/>
      <c r="UTX176" s="172"/>
      <c r="UTY176" s="172"/>
      <c r="UTZ176" s="172"/>
      <c r="UUA176" s="172"/>
      <c r="UUB176" s="172"/>
      <c r="UUC176" s="172"/>
      <c r="UUD176" s="172"/>
      <c r="UUE176" s="172"/>
      <c r="UUF176" s="172"/>
      <c r="UUG176" s="172"/>
      <c r="UUH176" s="172"/>
      <c r="UUI176" s="172"/>
      <c r="UUJ176" s="172"/>
      <c r="UUK176" s="172"/>
      <c r="UUL176" s="172"/>
      <c r="UUM176" s="172"/>
      <c r="UUN176" s="172"/>
      <c r="UUO176" s="172"/>
      <c r="UUP176" s="172"/>
      <c r="UUQ176" s="172"/>
      <c r="UUR176" s="172"/>
      <c r="UUS176" s="172"/>
      <c r="UUT176" s="172"/>
      <c r="UUU176" s="172"/>
      <c r="UUV176" s="172"/>
      <c r="UUW176" s="172"/>
      <c r="UUX176" s="172"/>
      <c r="UUY176" s="172"/>
      <c r="UUZ176" s="172"/>
      <c r="UVA176" s="172"/>
      <c r="UVB176" s="172"/>
      <c r="UVC176" s="172"/>
      <c r="UVD176" s="172"/>
      <c r="UVE176" s="172"/>
      <c r="UVF176" s="172"/>
      <c r="UVG176" s="172"/>
      <c r="UVH176" s="172"/>
      <c r="UVI176" s="172"/>
      <c r="UVJ176" s="172"/>
      <c r="UVK176" s="172"/>
      <c r="UVL176" s="172"/>
      <c r="UVM176" s="172"/>
      <c r="UVN176" s="172"/>
      <c r="UVO176" s="172"/>
      <c r="UVP176" s="172"/>
      <c r="UVQ176" s="172"/>
      <c r="UVR176" s="172"/>
      <c r="UVS176" s="172"/>
      <c r="UVT176" s="172"/>
      <c r="UVU176" s="172"/>
      <c r="UVV176" s="172"/>
      <c r="UVW176" s="172"/>
      <c r="UVX176" s="172"/>
      <c r="UVY176" s="172"/>
      <c r="UVZ176" s="172"/>
      <c r="UWA176" s="172"/>
      <c r="UWB176" s="172"/>
      <c r="UWC176" s="172"/>
      <c r="UWD176" s="172"/>
      <c r="UWE176" s="172"/>
      <c r="UWF176" s="172"/>
      <c r="UWG176" s="172"/>
      <c r="UWH176" s="172"/>
      <c r="UWI176" s="172"/>
      <c r="UWJ176" s="172"/>
      <c r="UWK176" s="172"/>
      <c r="UWL176" s="172"/>
      <c r="UWM176" s="172"/>
      <c r="UWN176" s="172"/>
      <c r="UWO176" s="172"/>
      <c r="UWP176" s="172"/>
      <c r="UWQ176" s="172"/>
      <c r="UWR176" s="172"/>
      <c r="UWS176" s="172"/>
      <c r="UWT176" s="172"/>
      <c r="UWU176" s="172"/>
      <c r="UWV176" s="172"/>
      <c r="UWW176" s="172"/>
      <c r="UWX176" s="172"/>
      <c r="UWY176" s="172"/>
      <c r="UWZ176" s="172"/>
      <c r="UXA176" s="172"/>
      <c r="UXB176" s="172"/>
      <c r="UXC176" s="172"/>
      <c r="UXD176" s="172"/>
      <c r="UXE176" s="172"/>
      <c r="UXF176" s="172"/>
      <c r="UXG176" s="172"/>
      <c r="UXH176" s="172"/>
      <c r="UXI176" s="172"/>
      <c r="UXJ176" s="172"/>
      <c r="UXK176" s="172"/>
      <c r="UXL176" s="172"/>
      <c r="UXM176" s="172"/>
      <c r="UXN176" s="172"/>
      <c r="UXO176" s="172"/>
      <c r="UXP176" s="172"/>
      <c r="UXQ176" s="172"/>
      <c r="UXR176" s="172"/>
      <c r="UXS176" s="172"/>
      <c r="UXT176" s="172"/>
      <c r="UXU176" s="172"/>
      <c r="UXV176" s="172"/>
      <c r="UXW176" s="172"/>
      <c r="UXX176" s="172"/>
      <c r="UXY176" s="172"/>
      <c r="UXZ176" s="172"/>
      <c r="UYA176" s="172"/>
      <c r="UYB176" s="172"/>
      <c r="UYC176" s="172"/>
      <c r="UYD176" s="172"/>
      <c r="UYE176" s="172"/>
      <c r="UYF176" s="172"/>
      <c r="UYG176" s="172"/>
      <c r="UYH176" s="172"/>
      <c r="UYI176" s="172"/>
      <c r="UYJ176" s="172"/>
      <c r="UYK176" s="172"/>
      <c r="UYL176" s="172"/>
      <c r="UYM176" s="172"/>
      <c r="UYN176" s="172"/>
      <c r="UYO176" s="172"/>
      <c r="UYP176" s="172"/>
      <c r="UYQ176" s="172"/>
      <c r="UYR176" s="172"/>
      <c r="UYS176" s="172"/>
      <c r="UYT176" s="172"/>
      <c r="UYU176" s="172"/>
      <c r="UYV176" s="172"/>
      <c r="UYW176" s="172"/>
      <c r="UYX176" s="172"/>
      <c r="UYY176" s="172"/>
      <c r="UYZ176" s="172"/>
      <c r="UZA176" s="172"/>
      <c r="UZB176" s="172"/>
      <c r="UZC176" s="172"/>
      <c r="UZD176" s="172"/>
      <c r="UZE176" s="172"/>
      <c r="UZF176" s="172"/>
      <c r="UZG176" s="172"/>
      <c r="UZH176" s="172"/>
      <c r="UZI176" s="172"/>
      <c r="UZJ176" s="172"/>
      <c r="UZK176" s="172"/>
      <c r="UZL176" s="172"/>
      <c r="UZM176" s="172"/>
      <c r="UZN176" s="172"/>
      <c r="UZO176" s="172"/>
      <c r="UZP176" s="172"/>
      <c r="UZQ176" s="172"/>
      <c r="UZR176" s="172"/>
      <c r="UZS176" s="172"/>
      <c r="UZT176" s="172"/>
      <c r="UZU176" s="172"/>
      <c r="UZV176" s="172"/>
      <c r="UZW176" s="172"/>
      <c r="UZX176" s="172"/>
      <c r="UZY176" s="172"/>
      <c r="UZZ176" s="172"/>
      <c r="VAA176" s="172"/>
      <c r="VAB176" s="172"/>
      <c r="VAC176" s="172"/>
      <c r="VAD176" s="172"/>
      <c r="VAE176" s="172"/>
      <c r="VAF176" s="172"/>
      <c r="VAG176" s="172"/>
      <c r="VAH176" s="172"/>
      <c r="VAI176" s="172"/>
      <c r="VAJ176" s="172"/>
      <c r="VAK176" s="172"/>
      <c r="VAL176" s="172"/>
      <c r="VAM176" s="172"/>
      <c r="VAN176" s="172"/>
      <c r="VAO176" s="172"/>
      <c r="VAP176" s="172"/>
      <c r="VAQ176" s="172"/>
      <c r="VAR176" s="172"/>
      <c r="VAS176" s="172"/>
      <c r="VAT176" s="172"/>
      <c r="VAU176" s="172"/>
      <c r="VAV176" s="172"/>
      <c r="VAW176" s="172"/>
      <c r="VAX176" s="172"/>
      <c r="VAY176" s="172"/>
      <c r="VAZ176" s="172"/>
      <c r="VBA176" s="172"/>
      <c r="VBB176" s="172"/>
      <c r="VBC176" s="172"/>
      <c r="VBD176" s="172"/>
      <c r="VBE176" s="172"/>
      <c r="VBF176" s="172"/>
      <c r="VBG176" s="172"/>
      <c r="VBH176" s="172"/>
      <c r="VBI176" s="172"/>
      <c r="VBJ176" s="172"/>
      <c r="VBK176" s="172"/>
      <c r="VBL176" s="172"/>
      <c r="VBM176" s="172"/>
      <c r="VBN176" s="172"/>
      <c r="VBO176" s="172"/>
      <c r="VBP176" s="172"/>
      <c r="VBQ176" s="172"/>
      <c r="VBR176" s="172"/>
      <c r="VBS176" s="172"/>
      <c r="VBT176" s="172"/>
      <c r="VBU176" s="172"/>
      <c r="VBV176" s="172"/>
      <c r="VBW176" s="172"/>
      <c r="VBX176" s="172"/>
      <c r="VBY176" s="172"/>
      <c r="VBZ176" s="172"/>
      <c r="VCA176" s="172"/>
      <c r="VCB176" s="172"/>
      <c r="VCC176" s="172"/>
      <c r="VCD176" s="172"/>
      <c r="VCE176" s="172"/>
      <c r="VCF176" s="172"/>
      <c r="VCG176" s="172"/>
      <c r="VCH176" s="172"/>
      <c r="VCI176" s="172"/>
      <c r="VCJ176" s="172"/>
      <c r="VCK176" s="172"/>
      <c r="VCL176" s="172"/>
      <c r="VCM176" s="172"/>
      <c r="VCN176" s="172"/>
      <c r="VCO176" s="172"/>
      <c r="VCP176" s="172"/>
      <c r="VCQ176" s="172"/>
      <c r="VCR176" s="172"/>
      <c r="VCS176" s="172"/>
      <c r="VCT176" s="172"/>
      <c r="VCU176" s="172"/>
      <c r="VCV176" s="172"/>
      <c r="VCW176" s="172"/>
      <c r="VCX176" s="172"/>
      <c r="VCY176" s="172"/>
      <c r="VCZ176" s="172"/>
      <c r="VDA176" s="172"/>
      <c r="VDB176" s="172"/>
      <c r="VDC176" s="172"/>
      <c r="VDD176" s="172"/>
      <c r="VDE176" s="172"/>
      <c r="VDF176" s="172"/>
      <c r="VDG176" s="172"/>
      <c r="VDH176" s="172"/>
      <c r="VDI176" s="172"/>
      <c r="VDJ176" s="172"/>
      <c r="VDK176" s="172"/>
      <c r="VDL176" s="172"/>
      <c r="VDM176" s="172"/>
      <c r="VDN176" s="172"/>
      <c r="VDO176" s="172"/>
      <c r="VDP176" s="172"/>
      <c r="VDQ176" s="172"/>
      <c r="VDR176" s="172"/>
      <c r="VDS176" s="172"/>
      <c r="VDT176" s="172"/>
      <c r="VDU176" s="172"/>
      <c r="VDV176" s="172"/>
      <c r="VDW176" s="172"/>
      <c r="VDX176" s="172"/>
      <c r="VDY176" s="172"/>
      <c r="VDZ176" s="172"/>
      <c r="VEA176" s="172"/>
      <c r="VEB176" s="172"/>
      <c r="VEC176" s="172"/>
      <c r="VED176" s="172"/>
      <c r="VEE176" s="172"/>
      <c r="VEF176" s="172"/>
      <c r="VEG176" s="172"/>
      <c r="VEH176" s="172"/>
      <c r="VEI176" s="172"/>
      <c r="VEJ176" s="172"/>
      <c r="VEK176" s="172"/>
      <c r="VEL176" s="172"/>
      <c r="VEM176" s="172"/>
      <c r="VEN176" s="172"/>
      <c r="VEO176" s="172"/>
      <c r="VEP176" s="172"/>
      <c r="VEQ176" s="172"/>
      <c r="VER176" s="172"/>
      <c r="VES176" s="172"/>
      <c r="VET176" s="172"/>
      <c r="VEU176" s="172"/>
      <c r="VEV176" s="172"/>
      <c r="VEW176" s="172"/>
      <c r="VEX176" s="172"/>
      <c r="VEY176" s="172"/>
      <c r="VEZ176" s="172"/>
      <c r="VFA176" s="172"/>
      <c r="VFB176" s="172"/>
      <c r="VFC176" s="172"/>
      <c r="VFD176" s="172"/>
      <c r="VFE176" s="172"/>
      <c r="VFF176" s="172"/>
      <c r="VFG176" s="172"/>
      <c r="VFH176" s="172"/>
      <c r="VFI176" s="172"/>
      <c r="VFJ176" s="172"/>
      <c r="VFK176" s="172"/>
      <c r="VFL176" s="172"/>
      <c r="VFM176" s="172"/>
      <c r="VFN176" s="172"/>
      <c r="VFO176" s="172"/>
      <c r="VFP176" s="172"/>
      <c r="VFQ176" s="172"/>
      <c r="VFR176" s="172"/>
      <c r="VFS176" s="172"/>
      <c r="VFT176" s="172"/>
      <c r="VFU176" s="172"/>
      <c r="VFV176" s="172"/>
      <c r="VFW176" s="172"/>
      <c r="VFX176" s="172"/>
      <c r="VFY176" s="172"/>
      <c r="VFZ176" s="172"/>
      <c r="VGA176" s="172"/>
      <c r="VGB176" s="172"/>
      <c r="VGC176" s="172"/>
      <c r="VGD176" s="172"/>
      <c r="VGE176" s="172"/>
      <c r="VGF176" s="172"/>
      <c r="VGG176" s="172"/>
      <c r="VGH176" s="172"/>
      <c r="VGI176" s="172"/>
      <c r="VGJ176" s="172"/>
      <c r="VGK176" s="172"/>
      <c r="VGL176" s="172"/>
      <c r="VGM176" s="172"/>
      <c r="VGN176" s="172"/>
      <c r="VGO176" s="172"/>
      <c r="VGP176" s="172"/>
      <c r="VGQ176" s="172"/>
      <c r="VGR176" s="172"/>
      <c r="VGS176" s="172"/>
      <c r="VGT176" s="172"/>
      <c r="VGU176" s="172"/>
      <c r="VGV176" s="172"/>
      <c r="VGW176" s="172"/>
      <c r="VGX176" s="172"/>
      <c r="VGY176" s="172"/>
      <c r="VGZ176" s="172"/>
      <c r="VHA176" s="172"/>
      <c r="VHB176" s="172"/>
      <c r="VHC176" s="172"/>
      <c r="VHD176" s="172"/>
      <c r="VHE176" s="172"/>
      <c r="VHF176" s="172"/>
      <c r="VHG176" s="172"/>
      <c r="VHH176" s="172"/>
      <c r="VHI176" s="172"/>
      <c r="VHJ176" s="172"/>
      <c r="VHK176" s="172"/>
      <c r="VHL176" s="172"/>
      <c r="VHM176" s="172"/>
      <c r="VHN176" s="172"/>
      <c r="VHO176" s="172"/>
      <c r="VHP176" s="172"/>
      <c r="VHQ176" s="172"/>
      <c r="VHR176" s="172"/>
      <c r="VHS176" s="172"/>
      <c r="VHT176" s="172"/>
      <c r="VHU176" s="172"/>
      <c r="VHV176" s="172"/>
      <c r="VHW176" s="172"/>
      <c r="VHX176" s="172"/>
      <c r="VHY176" s="172"/>
      <c r="VHZ176" s="172"/>
      <c r="VIA176" s="172"/>
      <c r="VIB176" s="172"/>
      <c r="VIC176" s="172"/>
      <c r="VID176" s="172"/>
      <c r="VIE176" s="172"/>
      <c r="VIF176" s="172"/>
      <c r="VIG176" s="172"/>
      <c r="VIH176" s="172"/>
      <c r="VII176" s="172"/>
      <c r="VIJ176" s="172"/>
      <c r="VIK176" s="172"/>
      <c r="VIL176" s="172"/>
      <c r="VIM176" s="172"/>
      <c r="VIN176" s="172"/>
      <c r="VIO176" s="172"/>
      <c r="VIP176" s="172"/>
      <c r="VIQ176" s="172"/>
      <c r="VIR176" s="172"/>
      <c r="VIS176" s="172"/>
      <c r="VIT176" s="172"/>
      <c r="VIU176" s="172"/>
      <c r="VIV176" s="172"/>
      <c r="VIW176" s="172"/>
      <c r="VIX176" s="172"/>
      <c r="VIY176" s="172"/>
      <c r="VIZ176" s="172"/>
      <c r="VJA176" s="172"/>
      <c r="VJB176" s="172"/>
      <c r="VJC176" s="172"/>
      <c r="VJD176" s="172"/>
      <c r="VJE176" s="172"/>
      <c r="VJF176" s="172"/>
      <c r="VJG176" s="172"/>
      <c r="VJH176" s="172"/>
      <c r="VJI176" s="172"/>
      <c r="VJJ176" s="172"/>
      <c r="VJK176" s="172"/>
      <c r="VJL176" s="172"/>
      <c r="VJM176" s="172"/>
      <c r="VJN176" s="172"/>
      <c r="VJO176" s="172"/>
      <c r="VJP176" s="172"/>
      <c r="VJQ176" s="172"/>
      <c r="VJR176" s="172"/>
      <c r="VJS176" s="172"/>
      <c r="VJT176" s="172"/>
      <c r="VJU176" s="172"/>
      <c r="VJV176" s="172"/>
      <c r="VJW176" s="172"/>
      <c r="VJX176" s="172"/>
      <c r="VJY176" s="172"/>
      <c r="VJZ176" s="172"/>
      <c r="VKA176" s="172"/>
      <c r="VKB176" s="172"/>
      <c r="VKC176" s="172"/>
      <c r="VKD176" s="172"/>
      <c r="VKE176" s="172"/>
      <c r="VKF176" s="172"/>
      <c r="VKG176" s="172"/>
      <c r="VKH176" s="172"/>
      <c r="VKI176" s="172"/>
      <c r="VKJ176" s="172"/>
      <c r="VKK176" s="172"/>
      <c r="VKL176" s="172"/>
      <c r="VKM176" s="172"/>
      <c r="VKN176" s="172"/>
      <c r="VKO176" s="172"/>
      <c r="VKP176" s="172"/>
      <c r="VKQ176" s="172"/>
      <c r="VKR176" s="172"/>
      <c r="VKS176" s="172"/>
      <c r="VKT176" s="172"/>
      <c r="VKU176" s="172"/>
      <c r="VKV176" s="172"/>
      <c r="VKW176" s="172"/>
      <c r="VKX176" s="172"/>
      <c r="VKY176" s="172"/>
      <c r="VKZ176" s="172"/>
      <c r="VLA176" s="172"/>
      <c r="VLB176" s="172"/>
      <c r="VLC176" s="172"/>
      <c r="VLD176" s="172"/>
      <c r="VLE176" s="172"/>
      <c r="VLF176" s="172"/>
      <c r="VLG176" s="172"/>
      <c r="VLH176" s="172"/>
      <c r="VLI176" s="172"/>
      <c r="VLJ176" s="172"/>
      <c r="VLK176" s="172"/>
      <c r="VLL176" s="172"/>
      <c r="VLM176" s="172"/>
      <c r="VLN176" s="172"/>
      <c r="VLO176" s="172"/>
      <c r="VLP176" s="172"/>
      <c r="VLQ176" s="172"/>
      <c r="VLR176" s="172"/>
      <c r="VLS176" s="172"/>
      <c r="VLT176" s="172"/>
      <c r="VLU176" s="172"/>
      <c r="VLV176" s="172"/>
      <c r="VLW176" s="172"/>
      <c r="VLX176" s="172"/>
      <c r="VLY176" s="172"/>
      <c r="VLZ176" s="172"/>
      <c r="VMA176" s="172"/>
      <c r="VMB176" s="172"/>
      <c r="VMC176" s="172"/>
      <c r="VMD176" s="172"/>
      <c r="VME176" s="172"/>
      <c r="VMF176" s="172"/>
      <c r="VMG176" s="172"/>
      <c r="VMH176" s="172"/>
      <c r="VMI176" s="172"/>
      <c r="VMJ176" s="172"/>
      <c r="VMK176" s="172"/>
      <c r="VML176" s="172"/>
      <c r="VMM176" s="172"/>
      <c r="VMN176" s="172"/>
      <c r="VMO176" s="172"/>
      <c r="VMP176" s="172"/>
      <c r="VMQ176" s="172"/>
      <c r="VMR176" s="172"/>
      <c r="VMS176" s="172"/>
      <c r="VMT176" s="172"/>
      <c r="VMU176" s="172"/>
      <c r="VMV176" s="172"/>
      <c r="VMW176" s="172"/>
      <c r="VMX176" s="172"/>
      <c r="VMY176" s="172"/>
      <c r="VMZ176" s="172"/>
      <c r="VNA176" s="172"/>
      <c r="VNB176" s="172"/>
      <c r="VNC176" s="172"/>
      <c r="VND176" s="172"/>
      <c r="VNE176" s="172"/>
      <c r="VNF176" s="172"/>
      <c r="VNG176" s="172"/>
      <c r="VNH176" s="172"/>
      <c r="VNI176" s="172"/>
      <c r="VNJ176" s="172"/>
      <c r="VNK176" s="172"/>
      <c r="VNL176" s="172"/>
      <c r="VNM176" s="172"/>
      <c r="VNN176" s="172"/>
      <c r="VNO176" s="172"/>
      <c r="VNP176" s="172"/>
      <c r="VNQ176" s="172"/>
      <c r="VNR176" s="172"/>
      <c r="VNS176" s="172"/>
      <c r="VNT176" s="172"/>
      <c r="VNU176" s="172"/>
      <c r="VNV176" s="172"/>
      <c r="VNW176" s="172"/>
      <c r="VNX176" s="172"/>
      <c r="VNY176" s="172"/>
      <c r="VNZ176" s="172"/>
      <c r="VOA176" s="172"/>
      <c r="VOB176" s="172"/>
      <c r="VOC176" s="172"/>
      <c r="VOD176" s="172"/>
      <c r="VOE176" s="172"/>
      <c r="VOF176" s="172"/>
      <c r="VOG176" s="172"/>
      <c r="VOH176" s="172"/>
      <c r="VOI176" s="172"/>
      <c r="VOJ176" s="172"/>
      <c r="VOK176" s="172"/>
      <c r="VOL176" s="172"/>
      <c r="VOM176" s="172"/>
      <c r="VON176" s="172"/>
      <c r="VOO176" s="172"/>
      <c r="VOP176" s="172"/>
      <c r="VOQ176" s="172"/>
      <c r="VOR176" s="172"/>
      <c r="VOS176" s="172"/>
      <c r="VOT176" s="172"/>
      <c r="VOU176" s="172"/>
      <c r="VOV176" s="172"/>
      <c r="VOW176" s="172"/>
      <c r="VOX176" s="172"/>
      <c r="VOY176" s="172"/>
      <c r="VOZ176" s="172"/>
      <c r="VPA176" s="172"/>
      <c r="VPB176" s="172"/>
      <c r="VPC176" s="172"/>
      <c r="VPD176" s="172"/>
      <c r="VPE176" s="172"/>
      <c r="VPF176" s="172"/>
      <c r="VPG176" s="172"/>
      <c r="VPH176" s="172"/>
      <c r="VPI176" s="172"/>
      <c r="VPJ176" s="172"/>
      <c r="VPK176" s="172"/>
      <c r="VPL176" s="172"/>
      <c r="VPM176" s="172"/>
      <c r="VPN176" s="172"/>
      <c r="VPO176" s="172"/>
      <c r="VPP176" s="172"/>
      <c r="VPQ176" s="172"/>
      <c r="VPR176" s="172"/>
      <c r="VPS176" s="172"/>
      <c r="VPT176" s="172"/>
      <c r="VPU176" s="172"/>
      <c r="VPV176" s="172"/>
      <c r="VPW176" s="172"/>
      <c r="VPX176" s="172"/>
      <c r="VPY176" s="172"/>
      <c r="VPZ176" s="172"/>
      <c r="VQA176" s="172"/>
      <c r="VQB176" s="172"/>
      <c r="VQC176" s="172"/>
      <c r="VQD176" s="172"/>
      <c r="VQE176" s="172"/>
      <c r="VQF176" s="172"/>
      <c r="VQG176" s="172"/>
      <c r="VQH176" s="172"/>
      <c r="VQI176" s="172"/>
      <c r="VQJ176" s="172"/>
      <c r="VQK176" s="172"/>
      <c r="VQL176" s="172"/>
      <c r="VQM176" s="172"/>
      <c r="VQN176" s="172"/>
      <c r="VQO176" s="172"/>
      <c r="VQP176" s="172"/>
      <c r="VQQ176" s="172"/>
      <c r="VQR176" s="172"/>
      <c r="VQS176" s="172"/>
      <c r="VQT176" s="172"/>
      <c r="VQU176" s="172"/>
      <c r="VQV176" s="172"/>
      <c r="VQW176" s="172"/>
      <c r="VQX176" s="172"/>
      <c r="VQY176" s="172"/>
      <c r="VQZ176" s="172"/>
      <c r="VRA176" s="172"/>
      <c r="VRB176" s="172"/>
      <c r="VRC176" s="172"/>
      <c r="VRD176" s="172"/>
      <c r="VRE176" s="172"/>
      <c r="VRF176" s="172"/>
      <c r="VRG176" s="172"/>
      <c r="VRH176" s="172"/>
      <c r="VRI176" s="172"/>
      <c r="VRJ176" s="172"/>
      <c r="VRK176" s="172"/>
      <c r="VRL176" s="172"/>
      <c r="VRM176" s="172"/>
      <c r="VRN176" s="172"/>
      <c r="VRO176" s="172"/>
      <c r="VRP176" s="172"/>
      <c r="VRQ176" s="172"/>
      <c r="VRR176" s="172"/>
      <c r="VRS176" s="172"/>
      <c r="VRT176" s="172"/>
      <c r="VRU176" s="172"/>
      <c r="VRV176" s="172"/>
      <c r="VRW176" s="172"/>
      <c r="VRX176" s="172"/>
      <c r="VRY176" s="172"/>
      <c r="VRZ176" s="172"/>
      <c r="VSA176" s="172"/>
      <c r="VSB176" s="172"/>
      <c r="VSC176" s="172"/>
      <c r="VSD176" s="172"/>
      <c r="VSE176" s="172"/>
      <c r="VSF176" s="172"/>
      <c r="VSG176" s="172"/>
      <c r="VSH176" s="172"/>
      <c r="VSI176" s="172"/>
      <c r="VSJ176" s="172"/>
      <c r="VSK176" s="172"/>
      <c r="VSL176" s="172"/>
      <c r="VSM176" s="172"/>
      <c r="VSN176" s="172"/>
      <c r="VSO176" s="172"/>
      <c r="VSP176" s="172"/>
      <c r="VSQ176" s="172"/>
      <c r="VSR176" s="172"/>
      <c r="VSS176" s="172"/>
      <c r="VST176" s="172"/>
      <c r="VSU176" s="172"/>
      <c r="VSV176" s="172"/>
      <c r="VSW176" s="172"/>
      <c r="VSX176" s="172"/>
      <c r="VSY176" s="172"/>
      <c r="VSZ176" s="172"/>
      <c r="VTA176" s="172"/>
      <c r="VTB176" s="172"/>
      <c r="VTC176" s="172"/>
      <c r="VTD176" s="172"/>
      <c r="VTE176" s="172"/>
      <c r="VTF176" s="172"/>
      <c r="VTG176" s="172"/>
      <c r="VTH176" s="172"/>
      <c r="VTI176" s="172"/>
      <c r="VTJ176" s="172"/>
      <c r="VTK176" s="172"/>
      <c r="VTL176" s="172"/>
      <c r="VTM176" s="172"/>
      <c r="VTN176" s="172"/>
      <c r="VTO176" s="172"/>
      <c r="VTP176" s="172"/>
      <c r="VTQ176" s="172"/>
      <c r="VTR176" s="172"/>
      <c r="VTS176" s="172"/>
      <c r="VTT176" s="172"/>
      <c r="VTU176" s="172"/>
      <c r="VTV176" s="172"/>
      <c r="VTW176" s="172"/>
      <c r="VTX176" s="172"/>
      <c r="VTY176" s="172"/>
      <c r="VTZ176" s="172"/>
      <c r="VUA176" s="172"/>
      <c r="VUB176" s="172"/>
      <c r="VUC176" s="172"/>
      <c r="VUD176" s="172"/>
      <c r="VUE176" s="172"/>
      <c r="VUF176" s="172"/>
      <c r="VUG176" s="172"/>
      <c r="VUH176" s="172"/>
      <c r="VUI176" s="172"/>
      <c r="VUJ176" s="172"/>
      <c r="VUK176" s="172"/>
      <c r="VUL176" s="172"/>
      <c r="VUM176" s="172"/>
      <c r="VUN176" s="172"/>
      <c r="VUO176" s="172"/>
      <c r="VUP176" s="172"/>
      <c r="VUQ176" s="172"/>
      <c r="VUR176" s="172"/>
      <c r="VUS176" s="172"/>
      <c r="VUT176" s="172"/>
      <c r="VUU176" s="172"/>
      <c r="VUV176" s="172"/>
      <c r="VUW176" s="172"/>
      <c r="VUX176" s="172"/>
      <c r="VUY176" s="172"/>
      <c r="VUZ176" s="172"/>
      <c r="VVA176" s="172"/>
      <c r="VVB176" s="172"/>
      <c r="VVC176" s="172"/>
      <c r="VVD176" s="172"/>
      <c r="VVE176" s="172"/>
      <c r="VVF176" s="172"/>
      <c r="VVG176" s="172"/>
      <c r="VVH176" s="172"/>
      <c r="VVI176" s="172"/>
      <c r="VVJ176" s="172"/>
      <c r="VVK176" s="172"/>
      <c r="VVL176" s="172"/>
      <c r="VVM176" s="172"/>
      <c r="VVN176" s="172"/>
      <c r="VVO176" s="172"/>
      <c r="VVP176" s="172"/>
      <c r="VVQ176" s="172"/>
      <c r="VVR176" s="172"/>
      <c r="VVS176" s="172"/>
      <c r="VVT176" s="172"/>
      <c r="VVU176" s="172"/>
      <c r="VVV176" s="172"/>
      <c r="VVW176" s="172"/>
      <c r="VVX176" s="172"/>
      <c r="VVY176" s="172"/>
      <c r="VVZ176" s="172"/>
      <c r="VWA176" s="172"/>
      <c r="VWB176" s="172"/>
      <c r="VWC176" s="172"/>
      <c r="VWD176" s="172"/>
      <c r="VWE176" s="172"/>
      <c r="VWF176" s="172"/>
      <c r="VWG176" s="172"/>
      <c r="VWH176" s="172"/>
      <c r="VWI176" s="172"/>
      <c r="VWJ176" s="172"/>
      <c r="VWK176" s="172"/>
      <c r="VWL176" s="172"/>
      <c r="VWM176" s="172"/>
      <c r="VWN176" s="172"/>
      <c r="VWO176" s="172"/>
      <c r="VWP176" s="172"/>
      <c r="VWQ176" s="172"/>
      <c r="VWR176" s="172"/>
      <c r="VWS176" s="172"/>
      <c r="VWT176" s="172"/>
      <c r="VWU176" s="172"/>
      <c r="VWV176" s="172"/>
      <c r="VWW176" s="172"/>
      <c r="VWX176" s="172"/>
      <c r="VWY176" s="172"/>
      <c r="VWZ176" s="172"/>
      <c r="VXA176" s="172"/>
      <c r="VXB176" s="172"/>
      <c r="VXC176" s="172"/>
      <c r="VXD176" s="172"/>
      <c r="VXE176" s="172"/>
      <c r="VXF176" s="172"/>
      <c r="VXG176" s="172"/>
      <c r="VXH176" s="172"/>
      <c r="VXI176" s="172"/>
      <c r="VXJ176" s="172"/>
      <c r="VXK176" s="172"/>
      <c r="VXL176" s="172"/>
      <c r="VXM176" s="172"/>
      <c r="VXN176" s="172"/>
      <c r="VXO176" s="172"/>
      <c r="VXP176" s="172"/>
      <c r="VXQ176" s="172"/>
      <c r="VXR176" s="172"/>
      <c r="VXS176" s="172"/>
      <c r="VXT176" s="172"/>
      <c r="VXU176" s="172"/>
      <c r="VXV176" s="172"/>
      <c r="VXW176" s="172"/>
      <c r="VXX176" s="172"/>
      <c r="VXY176" s="172"/>
      <c r="VXZ176" s="172"/>
      <c r="VYA176" s="172"/>
      <c r="VYB176" s="172"/>
      <c r="VYC176" s="172"/>
      <c r="VYD176" s="172"/>
      <c r="VYE176" s="172"/>
      <c r="VYF176" s="172"/>
      <c r="VYG176" s="172"/>
      <c r="VYH176" s="172"/>
      <c r="VYI176" s="172"/>
      <c r="VYJ176" s="172"/>
      <c r="VYK176" s="172"/>
      <c r="VYL176" s="172"/>
      <c r="VYM176" s="172"/>
      <c r="VYN176" s="172"/>
      <c r="VYO176" s="172"/>
      <c r="VYP176" s="172"/>
      <c r="VYQ176" s="172"/>
      <c r="VYR176" s="172"/>
      <c r="VYS176" s="172"/>
      <c r="VYT176" s="172"/>
      <c r="VYU176" s="172"/>
      <c r="VYV176" s="172"/>
      <c r="VYW176" s="172"/>
      <c r="VYX176" s="172"/>
      <c r="VYY176" s="172"/>
      <c r="VYZ176" s="172"/>
      <c r="VZA176" s="172"/>
      <c r="VZB176" s="172"/>
      <c r="VZC176" s="172"/>
      <c r="VZD176" s="172"/>
      <c r="VZE176" s="172"/>
      <c r="VZF176" s="172"/>
      <c r="VZG176" s="172"/>
      <c r="VZH176" s="172"/>
      <c r="VZI176" s="172"/>
      <c r="VZJ176" s="172"/>
      <c r="VZK176" s="172"/>
      <c r="VZL176" s="172"/>
      <c r="VZM176" s="172"/>
      <c r="VZN176" s="172"/>
      <c r="VZO176" s="172"/>
      <c r="VZP176" s="172"/>
      <c r="VZQ176" s="172"/>
      <c r="VZR176" s="172"/>
      <c r="VZS176" s="172"/>
      <c r="VZT176" s="172"/>
      <c r="VZU176" s="172"/>
      <c r="VZV176" s="172"/>
      <c r="VZW176" s="172"/>
      <c r="VZX176" s="172"/>
      <c r="VZY176" s="172"/>
      <c r="VZZ176" s="172"/>
      <c r="WAA176" s="172"/>
      <c r="WAB176" s="172"/>
      <c r="WAC176" s="172"/>
      <c r="WAD176" s="172"/>
      <c r="WAE176" s="172"/>
      <c r="WAF176" s="172"/>
      <c r="WAG176" s="172"/>
      <c r="WAH176" s="172"/>
      <c r="WAI176" s="172"/>
      <c r="WAJ176" s="172"/>
      <c r="WAK176" s="172"/>
      <c r="WAL176" s="172"/>
      <c r="WAM176" s="172"/>
      <c r="WAN176" s="172"/>
      <c r="WAO176" s="172"/>
      <c r="WAP176" s="172"/>
      <c r="WAQ176" s="172"/>
      <c r="WAR176" s="172"/>
      <c r="WAS176" s="172"/>
      <c r="WAT176" s="172"/>
      <c r="WAU176" s="172"/>
      <c r="WAV176" s="172"/>
      <c r="WAW176" s="172"/>
      <c r="WAX176" s="172"/>
      <c r="WAY176" s="172"/>
      <c r="WAZ176" s="172"/>
      <c r="WBA176" s="172"/>
      <c r="WBB176" s="172"/>
      <c r="WBC176" s="172"/>
      <c r="WBD176" s="172"/>
      <c r="WBE176" s="172"/>
      <c r="WBF176" s="172"/>
      <c r="WBG176" s="172"/>
      <c r="WBH176" s="172"/>
      <c r="WBI176" s="172"/>
      <c r="WBJ176" s="172"/>
      <c r="WBK176" s="172"/>
      <c r="WBL176" s="172"/>
      <c r="WBM176" s="172"/>
      <c r="WBN176" s="172"/>
      <c r="WBO176" s="172"/>
      <c r="WBP176" s="172"/>
      <c r="WBQ176" s="172"/>
      <c r="WBR176" s="172"/>
      <c r="WBS176" s="172"/>
      <c r="WBT176" s="172"/>
      <c r="WBU176" s="172"/>
      <c r="WBV176" s="172"/>
      <c r="WBW176" s="172"/>
      <c r="WBX176" s="172"/>
      <c r="WBY176" s="172"/>
      <c r="WBZ176" s="172"/>
      <c r="WCA176" s="172"/>
      <c r="WCB176" s="172"/>
      <c r="WCC176" s="172"/>
      <c r="WCD176" s="172"/>
      <c r="WCE176" s="172"/>
      <c r="WCF176" s="172"/>
      <c r="WCG176" s="172"/>
      <c r="WCH176" s="172"/>
      <c r="WCI176" s="172"/>
      <c r="WCJ176" s="172"/>
      <c r="WCK176" s="172"/>
      <c r="WCL176" s="172"/>
      <c r="WCM176" s="172"/>
      <c r="WCN176" s="172"/>
      <c r="WCO176" s="172"/>
      <c r="WCP176" s="172"/>
      <c r="WCQ176" s="172"/>
      <c r="WCR176" s="172"/>
      <c r="WCS176" s="172"/>
      <c r="WCT176" s="172"/>
      <c r="WCU176" s="172"/>
      <c r="WCV176" s="172"/>
      <c r="WCW176" s="172"/>
      <c r="WCX176" s="172"/>
      <c r="WCY176" s="172"/>
      <c r="WCZ176" s="172"/>
      <c r="WDA176" s="172"/>
      <c r="WDB176" s="172"/>
      <c r="WDC176" s="172"/>
      <c r="WDD176" s="172"/>
      <c r="WDE176" s="172"/>
      <c r="WDF176" s="172"/>
      <c r="WDG176" s="172"/>
      <c r="WDH176" s="172"/>
      <c r="WDI176" s="172"/>
      <c r="WDJ176" s="172"/>
      <c r="WDK176" s="172"/>
      <c r="WDL176" s="172"/>
      <c r="WDM176" s="172"/>
      <c r="WDN176" s="172"/>
      <c r="WDO176" s="172"/>
      <c r="WDP176" s="172"/>
      <c r="WDQ176" s="172"/>
      <c r="WDR176" s="172"/>
      <c r="WDS176" s="172"/>
      <c r="WDT176" s="172"/>
      <c r="WDU176" s="172"/>
      <c r="WDV176" s="172"/>
      <c r="WDW176" s="172"/>
      <c r="WDX176" s="172"/>
      <c r="WDY176" s="172"/>
      <c r="WDZ176" s="172"/>
      <c r="WEA176" s="172"/>
      <c r="WEB176" s="172"/>
      <c r="WEC176" s="172"/>
      <c r="WED176" s="172"/>
      <c r="WEE176" s="172"/>
      <c r="WEF176" s="172"/>
      <c r="WEG176" s="172"/>
      <c r="WEH176" s="172"/>
      <c r="WEI176" s="172"/>
      <c r="WEJ176" s="172"/>
      <c r="WEK176" s="172"/>
      <c r="WEL176" s="172"/>
      <c r="WEM176" s="172"/>
      <c r="WEN176" s="172"/>
      <c r="WEO176" s="172"/>
      <c r="WEP176" s="172"/>
      <c r="WEQ176" s="172"/>
      <c r="WER176" s="172"/>
      <c r="WES176" s="172"/>
      <c r="WET176" s="172"/>
      <c r="WEU176" s="172"/>
      <c r="WEV176" s="172"/>
      <c r="WEW176" s="172"/>
      <c r="WEX176" s="172"/>
      <c r="WEY176" s="172"/>
      <c r="WEZ176" s="172"/>
      <c r="WFA176" s="172"/>
      <c r="WFB176" s="172"/>
      <c r="WFC176" s="172"/>
      <c r="WFD176" s="172"/>
      <c r="WFE176" s="172"/>
      <c r="WFF176" s="172"/>
      <c r="WFG176" s="172"/>
      <c r="WFH176" s="172"/>
      <c r="WFI176" s="172"/>
      <c r="WFJ176" s="172"/>
      <c r="WFK176" s="172"/>
      <c r="WFL176" s="172"/>
      <c r="WFM176" s="172"/>
      <c r="WFN176" s="172"/>
      <c r="WFO176" s="172"/>
      <c r="WFP176" s="172"/>
      <c r="WFQ176" s="172"/>
      <c r="WFR176" s="172"/>
      <c r="WFS176" s="172"/>
      <c r="WFT176" s="172"/>
      <c r="WFU176" s="172"/>
      <c r="WFV176" s="172"/>
      <c r="WFW176" s="172"/>
      <c r="WFX176" s="172"/>
      <c r="WFY176" s="172"/>
      <c r="WFZ176" s="172"/>
      <c r="WGA176" s="172"/>
      <c r="WGB176" s="172"/>
      <c r="WGC176" s="172"/>
      <c r="WGD176" s="172"/>
      <c r="WGE176" s="172"/>
      <c r="WGF176" s="172"/>
      <c r="WGG176" s="172"/>
      <c r="WGH176" s="172"/>
      <c r="WGI176" s="172"/>
      <c r="WGJ176" s="172"/>
      <c r="WGK176" s="172"/>
      <c r="WGL176" s="172"/>
      <c r="WGM176" s="172"/>
      <c r="WGN176" s="172"/>
      <c r="WGO176" s="172"/>
      <c r="WGP176" s="172"/>
      <c r="WGQ176" s="172"/>
      <c r="WGR176" s="172"/>
      <c r="WGS176" s="172"/>
      <c r="WGT176" s="172"/>
      <c r="WGU176" s="172"/>
      <c r="WGV176" s="172"/>
      <c r="WGW176" s="172"/>
      <c r="WGX176" s="172"/>
      <c r="WGY176" s="172"/>
      <c r="WGZ176" s="172"/>
      <c r="WHA176" s="172"/>
      <c r="WHB176" s="172"/>
      <c r="WHC176" s="172"/>
      <c r="WHD176" s="172"/>
      <c r="WHE176" s="172"/>
      <c r="WHF176" s="172"/>
      <c r="WHG176" s="172"/>
      <c r="WHH176" s="172"/>
      <c r="WHI176" s="172"/>
      <c r="WHJ176" s="172"/>
      <c r="WHK176" s="172"/>
      <c r="WHL176" s="172"/>
      <c r="WHM176" s="172"/>
      <c r="WHN176" s="172"/>
      <c r="WHO176" s="172"/>
      <c r="WHP176" s="172"/>
      <c r="WHQ176" s="172"/>
      <c r="WHR176" s="172"/>
      <c r="WHS176" s="172"/>
      <c r="WHT176" s="172"/>
      <c r="WHU176" s="172"/>
      <c r="WHV176" s="172"/>
      <c r="WHW176" s="172"/>
      <c r="WHX176" s="172"/>
      <c r="WHY176" s="172"/>
      <c r="WHZ176" s="172"/>
      <c r="WIA176" s="172"/>
      <c r="WIB176" s="172"/>
      <c r="WIC176" s="172"/>
      <c r="WID176" s="172"/>
      <c r="WIE176" s="172"/>
      <c r="WIF176" s="172"/>
      <c r="WIG176" s="172"/>
      <c r="WIH176" s="172"/>
      <c r="WII176" s="172"/>
      <c r="WIJ176" s="172"/>
      <c r="WIK176" s="172"/>
      <c r="WIL176" s="172"/>
      <c r="WIM176" s="172"/>
      <c r="WIN176" s="172"/>
      <c r="WIO176" s="172"/>
      <c r="WIP176" s="172"/>
      <c r="WIQ176" s="172"/>
      <c r="WIR176" s="172"/>
      <c r="WIS176" s="172"/>
      <c r="WIT176" s="172"/>
      <c r="WIU176" s="172"/>
      <c r="WIV176" s="172"/>
      <c r="WIW176" s="172"/>
      <c r="WIX176" s="172"/>
      <c r="WIY176" s="172"/>
      <c r="WIZ176" s="172"/>
      <c r="WJA176" s="172"/>
      <c r="WJB176" s="172"/>
      <c r="WJC176" s="172"/>
      <c r="WJD176" s="172"/>
      <c r="WJE176" s="172"/>
      <c r="WJF176" s="172"/>
      <c r="WJG176" s="172"/>
      <c r="WJH176" s="172"/>
      <c r="WJI176" s="172"/>
      <c r="WJJ176" s="172"/>
      <c r="WJK176" s="172"/>
      <c r="WJL176" s="172"/>
      <c r="WJM176" s="172"/>
      <c r="WJN176" s="172"/>
      <c r="WJO176" s="172"/>
      <c r="WJP176" s="172"/>
      <c r="WJQ176" s="172"/>
      <c r="WJR176" s="172"/>
      <c r="WJS176" s="172"/>
      <c r="WJT176" s="172"/>
      <c r="WJU176" s="172"/>
      <c r="WJV176" s="172"/>
      <c r="WJW176" s="172"/>
      <c r="WJX176" s="172"/>
      <c r="WJY176" s="172"/>
      <c r="WJZ176" s="172"/>
      <c r="WKA176" s="172"/>
      <c r="WKB176" s="172"/>
      <c r="WKC176" s="172"/>
      <c r="WKD176" s="172"/>
      <c r="WKE176" s="172"/>
      <c r="WKF176" s="172"/>
      <c r="WKG176" s="172"/>
      <c r="WKH176" s="172"/>
      <c r="WKI176" s="172"/>
      <c r="WKJ176" s="172"/>
      <c r="WKK176" s="172"/>
      <c r="WKL176" s="172"/>
      <c r="WKM176" s="172"/>
      <c r="WKN176" s="172"/>
      <c r="WKO176" s="172"/>
      <c r="WKP176" s="172"/>
      <c r="WKQ176" s="172"/>
      <c r="WKR176" s="172"/>
      <c r="WKS176" s="172"/>
      <c r="WKT176" s="172"/>
      <c r="WKU176" s="172"/>
      <c r="WKV176" s="172"/>
      <c r="WKW176" s="172"/>
      <c r="WKX176" s="172"/>
      <c r="WKY176" s="172"/>
      <c r="WKZ176" s="172"/>
      <c r="WLA176" s="172"/>
      <c r="WLB176" s="172"/>
      <c r="WLC176" s="172"/>
      <c r="WLD176" s="172"/>
      <c r="WLE176" s="172"/>
      <c r="WLF176" s="172"/>
      <c r="WLG176" s="172"/>
      <c r="WLH176" s="172"/>
      <c r="WLI176" s="172"/>
      <c r="WLJ176" s="172"/>
      <c r="WLK176" s="172"/>
      <c r="WLL176" s="172"/>
      <c r="WLM176" s="172"/>
      <c r="WLN176" s="172"/>
      <c r="WLO176" s="172"/>
      <c r="WLP176" s="172"/>
      <c r="WLQ176" s="172"/>
      <c r="WLR176" s="172"/>
      <c r="WLS176" s="172"/>
      <c r="WLT176" s="172"/>
      <c r="WLU176" s="172"/>
      <c r="WLV176" s="172"/>
      <c r="WLW176" s="172"/>
      <c r="WLX176" s="172"/>
      <c r="WLY176" s="172"/>
      <c r="WLZ176" s="172"/>
      <c r="WMA176" s="172"/>
      <c r="WMB176" s="172"/>
      <c r="WMC176" s="172"/>
      <c r="WMD176" s="172"/>
      <c r="WME176" s="172"/>
      <c r="WMF176" s="172"/>
      <c r="WMG176" s="172"/>
      <c r="WMH176" s="172"/>
      <c r="WMI176" s="172"/>
      <c r="WMJ176" s="172"/>
      <c r="WMK176" s="172"/>
      <c r="WML176" s="172"/>
      <c r="WMM176" s="172"/>
      <c r="WMN176" s="172"/>
      <c r="WMO176" s="172"/>
      <c r="WMP176" s="172"/>
      <c r="WMQ176" s="172"/>
      <c r="WMR176" s="172"/>
      <c r="WMS176" s="172"/>
      <c r="WMT176" s="172"/>
      <c r="WMU176" s="172"/>
      <c r="WMV176" s="172"/>
      <c r="WMW176" s="172"/>
      <c r="WMX176" s="172"/>
      <c r="WMY176" s="172"/>
      <c r="WMZ176" s="172"/>
      <c r="WNA176" s="172"/>
      <c r="WNB176" s="172"/>
      <c r="WNC176" s="172"/>
      <c r="WND176" s="172"/>
      <c r="WNE176" s="172"/>
      <c r="WNF176" s="172"/>
      <c r="WNG176" s="172"/>
      <c r="WNH176" s="172"/>
      <c r="WNI176" s="172"/>
      <c r="WNJ176" s="172"/>
      <c r="WNK176" s="172"/>
      <c r="WNL176" s="172"/>
      <c r="WNM176" s="172"/>
      <c r="WNN176" s="172"/>
      <c r="WNO176" s="172"/>
      <c r="WNP176" s="172"/>
      <c r="WNQ176" s="172"/>
      <c r="WNR176" s="172"/>
      <c r="WNS176" s="172"/>
      <c r="WNT176" s="172"/>
      <c r="WNU176" s="172"/>
      <c r="WNV176" s="172"/>
      <c r="WNW176" s="172"/>
      <c r="WNX176" s="172"/>
      <c r="WNY176" s="172"/>
      <c r="WNZ176" s="172"/>
      <c r="WOA176" s="172"/>
      <c r="WOB176" s="172"/>
      <c r="WOC176" s="172"/>
      <c r="WOD176" s="172"/>
      <c r="WOE176" s="172"/>
      <c r="WOF176" s="172"/>
      <c r="WOG176" s="172"/>
      <c r="WOH176" s="172"/>
      <c r="WOI176" s="172"/>
      <c r="WOJ176" s="172"/>
      <c r="WOK176" s="172"/>
      <c r="WOL176" s="172"/>
      <c r="WOM176" s="172"/>
      <c r="WON176" s="172"/>
      <c r="WOO176" s="172"/>
      <c r="WOP176" s="172"/>
      <c r="WOQ176" s="172"/>
      <c r="WOR176" s="172"/>
      <c r="WOS176" s="172"/>
      <c r="WOT176" s="172"/>
      <c r="WOU176" s="172"/>
      <c r="WOV176" s="172"/>
      <c r="WOW176" s="172"/>
      <c r="WOX176" s="172"/>
      <c r="WOY176" s="172"/>
      <c r="WOZ176" s="172"/>
      <c r="WPA176" s="172"/>
      <c r="WPB176" s="172"/>
      <c r="WPC176" s="172"/>
      <c r="WPD176" s="172"/>
      <c r="WPE176" s="172"/>
      <c r="WPF176" s="172"/>
      <c r="WPG176" s="172"/>
      <c r="WPH176" s="172"/>
      <c r="WPI176" s="172"/>
      <c r="WPJ176" s="172"/>
      <c r="WPK176" s="172"/>
      <c r="WPL176" s="172"/>
      <c r="WPM176" s="172"/>
      <c r="WPN176" s="172"/>
      <c r="WPO176" s="172"/>
      <c r="WPP176" s="172"/>
      <c r="WPQ176" s="172"/>
      <c r="WPR176" s="172"/>
      <c r="WPS176" s="172"/>
      <c r="WPT176" s="172"/>
      <c r="WPU176" s="172"/>
      <c r="WPV176" s="172"/>
      <c r="WPW176" s="172"/>
      <c r="WPX176" s="172"/>
      <c r="WPY176" s="172"/>
      <c r="WPZ176" s="172"/>
      <c r="WQA176" s="172"/>
      <c r="WQB176" s="172"/>
      <c r="WQC176" s="172"/>
      <c r="WQD176" s="172"/>
      <c r="WQE176" s="172"/>
      <c r="WQF176" s="172"/>
      <c r="WQG176" s="172"/>
      <c r="WQH176" s="172"/>
      <c r="WQI176" s="172"/>
      <c r="WQJ176" s="172"/>
      <c r="WQK176" s="172"/>
      <c r="WQL176" s="172"/>
      <c r="WQM176" s="172"/>
      <c r="WQN176" s="172"/>
      <c r="WQO176" s="172"/>
      <c r="WQP176" s="172"/>
      <c r="WQQ176" s="172"/>
      <c r="WQR176" s="172"/>
      <c r="WQS176" s="172"/>
      <c r="WQT176" s="172"/>
      <c r="WQU176" s="172"/>
      <c r="WQV176" s="172"/>
      <c r="WQW176" s="172"/>
      <c r="WQX176" s="172"/>
      <c r="WQY176" s="172"/>
      <c r="WQZ176" s="172"/>
      <c r="WRA176" s="172"/>
      <c r="WRB176" s="172"/>
      <c r="WRC176" s="172"/>
      <c r="WRD176" s="172"/>
      <c r="WRE176" s="172"/>
      <c r="WRF176" s="172"/>
      <c r="WRG176" s="172"/>
      <c r="WRH176" s="172"/>
      <c r="WRI176" s="172"/>
      <c r="WRJ176" s="172"/>
      <c r="WRK176" s="172"/>
      <c r="WRL176" s="172"/>
      <c r="WRM176" s="172"/>
      <c r="WRN176" s="172"/>
      <c r="WRO176" s="172"/>
      <c r="WRP176" s="172"/>
      <c r="WRQ176" s="172"/>
      <c r="WRR176" s="172"/>
      <c r="WRS176" s="172"/>
      <c r="WRT176" s="172"/>
      <c r="WRU176" s="172"/>
      <c r="WRV176" s="172"/>
      <c r="WRW176" s="172"/>
      <c r="WRX176" s="172"/>
      <c r="WRY176" s="172"/>
      <c r="WRZ176" s="172"/>
      <c r="WSA176" s="172"/>
      <c r="WSB176" s="172"/>
      <c r="WSC176" s="172"/>
      <c r="WSD176" s="172"/>
      <c r="WSE176" s="172"/>
      <c r="WSF176" s="172"/>
      <c r="WSG176" s="172"/>
      <c r="WSH176" s="172"/>
      <c r="WSI176" s="172"/>
      <c r="WSJ176" s="172"/>
      <c r="WSK176" s="172"/>
      <c r="WSL176" s="172"/>
      <c r="WSM176" s="172"/>
      <c r="WSN176" s="172"/>
      <c r="WSO176" s="172"/>
      <c r="WSP176" s="172"/>
      <c r="WSQ176" s="172"/>
      <c r="WSR176" s="172"/>
      <c r="WSS176" s="172"/>
      <c r="WST176" s="172"/>
      <c r="WSU176" s="172"/>
      <c r="WSV176" s="172"/>
      <c r="WSW176" s="172"/>
      <c r="WSX176" s="172"/>
      <c r="WSY176" s="172"/>
      <c r="WSZ176" s="172"/>
      <c r="WTA176" s="172"/>
      <c r="WTB176" s="172"/>
      <c r="WTC176" s="172"/>
      <c r="WTD176" s="172"/>
      <c r="WTE176" s="172"/>
      <c r="WTF176" s="172"/>
      <c r="WTG176" s="172"/>
      <c r="WTH176" s="172"/>
      <c r="WTI176" s="172"/>
      <c r="WTJ176" s="172"/>
      <c r="WTK176" s="172"/>
      <c r="WTL176" s="172"/>
      <c r="WTM176" s="172"/>
      <c r="WTN176" s="172"/>
      <c r="WTO176" s="172"/>
      <c r="WTP176" s="172"/>
      <c r="WTQ176" s="172"/>
      <c r="WTR176" s="172"/>
      <c r="WTS176" s="172"/>
      <c r="WTT176" s="172"/>
      <c r="WTU176" s="172"/>
      <c r="WTV176" s="172"/>
      <c r="WTW176" s="172"/>
      <c r="WTX176" s="172"/>
      <c r="WTY176" s="172"/>
      <c r="WTZ176" s="172"/>
      <c r="WUA176" s="172"/>
      <c r="WUB176" s="172"/>
      <c r="WUC176" s="172"/>
      <c r="WUD176" s="172"/>
      <c r="WUE176" s="172"/>
      <c r="WUF176" s="172"/>
      <c r="WUG176" s="172"/>
      <c r="WUH176" s="172"/>
      <c r="WUI176" s="172"/>
      <c r="WUJ176" s="172"/>
      <c r="WUK176" s="172"/>
      <c r="WUL176" s="172"/>
      <c r="WUM176" s="172"/>
      <c r="WUN176" s="172"/>
      <c r="WUO176" s="172"/>
      <c r="WUP176" s="172"/>
      <c r="WUQ176" s="172"/>
      <c r="WUR176" s="172"/>
      <c r="WUS176" s="172"/>
      <c r="WUT176" s="172"/>
      <c r="WUU176" s="172"/>
      <c r="WUV176" s="172"/>
      <c r="WUW176" s="172"/>
      <c r="WUX176" s="172"/>
      <c r="WUY176" s="172"/>
      <c r="WUZ176" s="172"/>
      <c r="WVA176" s="172"/>
      <c r="WVB176" s="172"/>
      <c r="WVC176" s="172"/>
      <c r="WVD176" s="172"/>
      <c r="WVE176" s="172"/>
      <c r="WVF176" s="172"/>
      <c r="WVG176" s="172"/>
      <c r="WVH176" s="172"/>
      <c r="WVI176" s="172"/>
      <c r="WVJ176" s="172"/>
      <c r="WVK176" s="172"/>
      <c r="WVL176" s="172"/>
      <c r="WVM176" s="172"/>
      <c r="WVN176" s="172"/>
      <c r="WVO176" s="172"/>
      <c r="WVP176" s="172"/>
      <c r="WVQ176" s="172"/>
      <c r="WVR176" s="172"/>
      <c r="WVS176" s="172"/>
      <c r="WVT176" s="172"/>
      <c r="WVU176" s="172"/>
      <c r="WVV176" s="172"/>
      <c r="WVW176" s="172"/>
      <c r="WVX176" s="172"/>
      <c r="WVY176" s="172"/>
      <c r="WVZ176" s="172"/>
      <c r="WWA176" s="172"/>
      <c r="WWB176" s="172"/>
      <c r="WWC176" s="172"/>
      <c r="WWD176" s="172"/>
      <c r="WWE176" s="172"/>
      <c r="WWF176" s="172"/>
      <c r="WWG176" s="172"/>
      <c r="WWH176" s="172"/>
      <c r="WWI176" s="172"/>
      <c r="WWJ176" s="172"/>
      <c r="WWK176" s="172"/>
      <c r="WWL176" s="172"/>
      <c r="WWM176" s="172"/>
      <c r="WWN176" s="172"/>
      <c r="WWO176" s="172"/>
      <c r="WWP176" s="172"/>
      <c r="WWQ176" s="172"/>
      <c r="WWR176" s="172"/>
      <c r="WWS176" s="172"/>
      <c r="WWT176" s="172"/>
      <c r="WWU176" s="172"/>
      <c r="WWV176" s="172"/>
      <c r="WWW176" s="172"/>
      <c r="WWX176" s="172"/>
      <c r="WWY176" s="172"/>
      <c r="WWZ176" s="172"/>
      <c r="WXA176" s="172"/>
      <c r="WXB176" s="172"/>
      <c r="WXC176" s="172"/>
      <c r="WXD176" s="172"/>
      <c r="WXE176" s="172"/>
      <c r="WXF176" s="172"/>
      <c r="WXG176" s="172"/>
      <c r="WXH176" s="172"/>
      <c r="WXI176" s="172"/>
      <c r="WXJ176" s="172"/>
      <c r="WXK176" s="172"/>
      <c r="WXL176" s="172"/>
      <c r="WXM176" s="172"/>
      <c r="WXN176" s="172"/>
      <c r="WXO176" s="172"/>
      <c r="WXP176" s="172"/>
      <c r="WXQ176" s="172"/>
      <c r="WXR176" s="172"/>
      <c r="WXS176" s="172"/>
      <c r="WXT176" s="172"/>
      <c r="WXU176" s="172"/>
      <c r="WXV176" s="172"/>
      <c r="WXW176" s="172"/>
      <c r="WXX176" s="172"/>
      <c r="WXY176" s="172"/>
      <c r="WXZ176" s="172"/>
      <c r="WYA176" s="172"/>
      <c r="WYB176" s="172"/>
      <c r="WYC176" s="172"/>
      <c r="WYD176" s="172"/>
      <c r="WYE176" s="172"/>
      <c r="WYF176" s="172"/>
      <c r="WYG176" s="172"/>
      <c r="WYH176" s="172"/>
      <c r="WYI176" s="172"/>
      <c r="WYJ176" s="172"/>
      <c r="WYK176" s="172"/>
      <c r="WYL176" s="172"/>
      <c r="WYM176" s="172"/>
      <c r="WYN176" s="172"/>
      <c r="WYO176" s="172"/>
      <c r="WYP176" s="172"/>
      <c r="WYQ176" s="172"/>
      <c r="WYR176" s="172"/>
      <c r="WYS176" s="172"/>
      <c r="WYT176" s="172"/>
      <c r="WYU176" s="172"/>
      <c r="WYV176" s="172"/>
      <c r="WYW176" s="172"/>
      <c r="WYX176" s="172"/>
      <c r="WYY176" s="172"/>
      <c r="WYZ176" s="172"/>
      <c r="WZA176" s="172"/>
      <c r="WZB176" s="172"/>
      <c r="WZC176" s="172"/>
      <c r="WZD176" s="172"/>
      <c r="WZE176" s="172"/>
      <c r="WZF176" s="172"/>
      <c r="WZG176" s="172"/>
      <c r="WZH176" s="172"/>
      <c r="WZI176" s="172"/>
      <c r="WZJ176" s="172"/>
      <c r="WZK176" s="172"/>
      <c r="WZL176" s="172"/>
      <c r="WZM176" s="172"/>
      <c r="WZN176" s="172"/>
      <c r="WZO176" s="172"/>
      <c r="WZP176" s="172"/>
      <c r="WZQ176" s="172"/>
      <c r="WZR176" s="172"/>
      <c r="WZS176" s="172"/>
      <c r="WZT176" s="172"/>
      <c r="WZU176" s="172"/>
      <c r="WZV176" s="172"/>
      <c r="WZW176" s="172"/>
      <c r="WZX176" s="172"/>
      <c r="WZY176" s="172"/>
      <c r="WZZ176" s="172"/>
      <c r="XAA176" s="172"/>
      <c r="XAB176" s="172"/>
      <c r="XAC176" s="172"/>
      <c r="XAD176" s="172"/>
      <c r="XAE176" s="172"/>
      <c r="XAF176" s="172"/>
      <c r="XAG176" s="172"/>
      <c r="XAH176" s="172"/>
      <c r="XAI176" s="172"/>
      <c r="XAJ176" s="172"/>
      <c r="XAK176" s="172"/>
      <c r="XAL176" s="172"/>
      <c r="XAM176" s="172"/>
      <c r="XAN176" s="172"/>
      <c r="XAO176" s="172"/>
      <c r="XAP176" s="172"/>
      <c r="XAQ176" s="172"/>
      <c r="XAR176" s="172"/>
      <c r="XAS176" s="172"/>
      <c r="XAT176" s="172"/>
      <c r="XAU176" s="172"/>
      <c r="XAV176" s="172"/>
      <c r="XAW176" s="172"/>
      <c r="XAX176" s="172"/>
      <c r="XAY176" s="172"/>
      <c r="XAZ176" s="172"/>
      <c r="XBA176" s="172"/>
      <c r="XBB176" s="172"/>
      <c r="XBC176" s="172"/>
      <c r="XBD176" s="172"/>
      <c r="XBE176" s="172"/>
      <c r="XBF176" s="172"/>
      <c r="XBG176" s="172"/>
      <c r="XBH176" s="172"/>
      <c r="XBI176" s="172"/>
      <c r="XBJ176" s="172"/>
      <c r="XBK176" s="172"/>
      <c r="XBL176" s="172"/>
      <c r="XBM176" s="172"/>
      <c r="XBN176" s="172"/>
      <c r="XBO176" s="172"/>
      <c r="XBP176" s="172"/>
      <c r="XBQ176" s="172"/>
      <c r="XBR176" s="172"/>
      <c r="XBS176" s="172"/>
      <c r="XBT176" s="172"/>
      <c r="XBU176" s="172"/>
      <c r="XBV176" s="172"/>
      <c r="XBW176" s="172"/>
      <c r="XBX176" s="172"/>
      <c r="XBY176" s="172"/>
      <c r="XBZ176" s="172"/>
      <c r="XCA176" s="172"/>
      <c r="XCB176" s="172"/>
    </row>
    <row r="177" spans="1:21" ht="13.5" thickBot="1" x14ac:dyDescent="0.25">
      <c r="A177" s="181"/>
      <c r="B177" s="319" t="s">
        <v>1651</v>
      </c>
      <c r="C177" s="320"/>
      <c r="D177" s="320" t="s">
        <v>1198</v>
      </c>
      <c r="E177" s="320"/>
      <c r="F177" s="321"/>
      <c r="G177" s="299" t="s">
        <v>1198</v>
      </c>
      <c r="H177" s="322"/>
      <c r="I177" s="322"/>
      <c r="J177" s="322"/>
      <c r="K177" s="323"/>
      <c r="L177" s="323"/>
      <c r="M177" s="320" t="s">
        <v>1198</v>
      </c>
      <c r="N177" s="323"/>
      <c r="O177" s="323"/>
      <c r="P177" s="323"/>
      <c r="Q177" s="323" t="s">
        <v>1198</v>
      </c>
      <c r="R177" s="324"/>
      <c r="S177" s="323"/>
      <c r="T177" s="325"/>
      <c r="U177" s="253"/>
    </row>
    <row r="178" spans="1:21" ht="13.5" thickBot="1" x14ac:dyDescent="0.25">
      <c r="A178" s="181"/>
      <c r="B178" s="219" t="s">
        <v>1652</v>
      </c>
      <c r="C178" s="220" t="s">
        <v>650</v>
      </c>
      <c r="D178" s="221" t="s">
        <v>651</v>
      </c>
      <c r="E178" s="222" t="s">
        <v>1653</v>
      </c>
      <c r="F178" s="223" t="s">
        <v>705</v>
      </c>
      <c r="G178" s="206">
        <v>6751.5</v>
      </c>
      <c r="H178" s="442">
        <v>5.0000740576168212E-2</v>
      </c>
      <c r="I178" s="206">
        <v>7089.08</v>
      </c>
      <c r="J178" s="208">
        <f t="shared" si="7"/>
        <v>34028</v>
      </c>
      <c r="K178" s="224" t="s">
        <v>236</v>
      </c>
      <c r="L178" s="224" t="s">
        <v>3</v>
      </c>
      <c r="M178" s="222" t="s">
        <v>854</v>
      </c>
      <c r="N178" s="225">
        <v>8525801931</v>
      </c>
      <c r="O178" s="224" t="s">
        <v>644</v>
      </c>
      <c r="P178" s="225">
        <v>1</v>
      </c>
      <c r="Q178" s="225" t="s">
        <v>1654</v>
      </c>
      <c r="R178" s="368"/>
      <c r="S178" s="224" t="s">
        <v>1154</v>
      </c>
      <c r="T178" s="357"/>
      <c r="U178" s="253">
        <v>8717332541010</v>
      </c>
    </row>
    <row r="179" spans="1:21" ht="13.5" thickBot="1" x14ac:dyDescent="0.25">
      <c r="A179" s="181"/>
      <c r="B179" s="319" t="s">
        <v>1655</v>
      </c>
      <c r="C179" s="320"/>
      <c r="D179" s="320" t="s">
        <v>1198</v>
      </c>
      <c r="E179" s="320"/>
      <c r="F179" s="320"/>
      <c r="G179" s="384" t="s">
        <v>1198</v>
      </c>
      <c r="H179" s="385"/>
      <c r="I179" s="385"/>
      <c r="J179" s="385"/>
      <c r="K179" s="323"/>
      <c r="L179" s="323"/>
      <c r="M179" s="320" t="s">
        <v>1198</v>
      </c>
      <c r="N179" s="323"/>
      <c r="O179" s="323"/>
      <c r="P179" s="323"/>
      <c r="Q179" s="323" t="s">
        <v>1198</v>
      </c>
      <c r="R179" s="324"/>
      <c r="S179" s="323"/>
      <c r="T179" s="325"/>
      <c r="U179" s="253"/>
    </row>
    <row r="180" spans="1:21" x14ac:dyDescent="0.2">
      <c r="A180" s="181"/>
      <c r="B180" s="386" t="s">
        <v>1656</v>
      </c>
      <c r="C180" s="444" t="s">
        <v>820</v>
      </c>
      <c r="D180" s="445" t="s">
        <v>828</v>
      </c>
      <c r="E180" s="446" t="s">
        <v>1657</v>
      </c>
      <c r="F180" s="223" t="s">
        <v>705</v>
      </c>
      <c r="G180" s="206">
        <v>1016.4000000000001</v>
      </c>
      <c r="H180" s="442">
        <v>4.9999999999999822E-2</v>
      </c>
      <c r="I180" s="206">
        <v>1067.22</v>
      </c>
      <c r="J180" s="208">
        <f t="shared" si="7"/>
        <v>5123</v>
      </c>
      <c r="K180" s="273" t="s">
        <v>1201</v>
      </c>
      <c r="L180" s="273" t="s">
        <v>34</v>
      </c>
      <c r="M180" s="387" t="s">
        <v>1185</v>
      </c>
      <c r="N180" s="288">
        <v>8517620000</v>
      </c>
      <c r="O180" s="273" t="s">
        <v>644</v>
      </c>
      <c r="P180" s="288">
        <v>5</v>
      </c>
      <c r="Q180" s="288" t="s">
        <v>1658</v>
      </c>
      <c r="R180" s="388"/>
      <c r="S180" s="221"/>
      <c r="T180" s="229"/>
      <c r="U180" s="253">
        <v>4060039021670</v>
      </c>
    </row>
    <row r="181" spans="1:21" x14ac:dyDescent="0.2">
      <c r="A181" s="181"/>
      <c r="B181" s="386" t="s">
        <v>1659</v>
      </c>
      <c r="C181" s="444" t="s">
        <v>821</v>
      </c>
      <c r="D181" s="445" t="s">
        <v>829</v>
      </c>
      <c r="E181" s="446" t="s">
        <v>1660</v>
      </c>
      <c r="F181" s="223" t="s">
        <v>705</v>
      </c>
      <c r="G181" s="206">
        <v>584.32500000000005</v>
      </c>
      <c r="H181" s="442">
        <v>4.9997860779531722E-2</v>
      </c>
      <c r="I181" s="206">
        <v>613.54</v>
      </c>
      <c r="J181" s="208">
        <f t="shared" si="7"/>
        <v>2945</v>
      </c>
      <c r="K181" s="273" t="s">
        <v>1201</v>
      </c>
      <c r="L181" s="273" t="s">
        <v>34</v>
      </c>
      <c r="M181" s="387" t="s">
        <v>1185</v>
      </c>
      <c r="N181" s="288">
        <v>8531900000</v>
      </c>
      <c r="O181" s="273" t="s">
        <v>691</v>
      </c>
      <c r="P181" s="288">
        <v>30</v>
      </c>
      <c r="Q181" s="288" t="s">
        <v>1661</v>
      </c>
      <c r="R181" s="388"/>
      <c r="S181" s="221"/>
      <c r="T181" s="229"/>
      <c r="U181" s="253">
        <v>4060039021687</v>
      </c>
    </row>
    <row r="182" spans="1:21" x14ac:dyDescent="0.2">
      <c r="A182" s="181"/>
      <c r="B182" s="386" t="s">
        <v>1662</v>
      </c>
      <c r="C182" s="444" t="s">
        <v>822</v>
      </c>
      <c r="D182" s="445" t="s">
        <v>830</v>
      </c>
      <c r="E182" s="446" t="s">
        <v>1663</v>
      </c>
      <c r="F182" s="223" t="s">
        <v>705</v>
      </c>
      <c r="G182" s="206">
        <v>11.025</v>
      </c>
      <c r="H182" s="442">
        <v>5.034013605442178E-2</v>
      </c>
      <c r="I182" s="206">
        <v>11.58</v>
      </c>
      <c r="J182" s="208">
        <f t="shared" si="7"/>
        <v>56</v>
      </c>
      <c r="K182" s="273" t="s">
        <v>1201</v>
      </c>
      <c r="L182" s="273" t="s">
        <v>34</v>
      </c>
      <c r="M182" s="387" t="s">
        <v>1185</v>
      </c>
      <c r="N182" s="288">
        <v>8536909599</v>
      </c>
      <c r="O182" s="273" t="s">
        <v>691</v>
      </c>
      <c r="P182" s="288">
        <v>30</v>
      </c>
      <c r="Q182" s="288" t="s">
        <v>1664</v>
      </c>
      <c r="R182" s="388"/>
      <c r="S182" s="221"/>
      <c r="T182" s="229"/>
      <c r="U182" s="253">
        <v>4060039021694</v>
      </c>
    </row>
    <row r="183" spans="1:21" x14ac:dyDescent="0.2">
      <c r="A183" s="181"/>
      <c r="B183" s="386" t="s">
        <v>1665</v>
      </c>
      <c r="C183" s="444" t="s">
        <v>823</v>
      </c>
      <c r="D183" s="445" t="s">
        <v>831</v>
      </c>
      <c r="E183" s="446" t="s">
        <v>1666</v>
      </c>
      <c r="F183" s="223" t="s">
        <v>705</v>
      </c>
      <c r="G183" s="206">
        <v>126.78750000000001</v>
      </c>
      <c r="H183" s="442">
        <v>5.0024647540175327E-2</v>
      </c>
      <c r="I183" s="206">
        <v>133.13</v>
      </c>
      <c r="J183" s="208">
        <f t="shared" si="7"/>
        <v>639</v>
      </c>
      <c r="K183" s="273" t="s">
        <v>1201</v>
      </c>
      <c r="L183" s="273" t="s">
        <v>34</v>
      </c>
      <c r="M183" s="387" t="s">
        <v>1185</v>
      </c>
      <c r="N183" s="288">
        <v>8536501999</v>
      </c>
      <c r="O183" s="273" t="s">
        <v>691</v>
      </c>
      <c r="P183" s="288">
        <v>0</v>
      </c>
      <c r="Q183" s="288" t="s">
        <v>1667</v>
      </c>
      <c r="R183" s="388"/>
      <c r="S183" s="221"/>
      <c r="T183" s="229"/>
      <c r="U183" s="253">
        <v>4060039021700</v>
      </c>
    </row>
    <row r="184" spans="1:21" x14ac:dyDescent="0.2">
      <c r="A184" s="181"/>
      <c r="B184" s="386" t="s">
        <v>1668</v>
      </c>
      <c r="C184" s="444" t="s">
        <v>824</v>
      </c>
      <c r="D184" s="445" t="s">
        <v>832</v>
      </c>
      <c r="E184" s="446" t="s">
        <v>1669</v>
      </c>
      <c r="F184" s="223" t="s">
        <v>705</v>
      </c>
      <c r="G184" s="206">
        <v>733.16250000000002</v>
      </c>
      <c r="H184" s="442">
        <v>4.9999147528685617E-2</v>
      </c>
      <c r="I184" s="206">
        <v>769.82</v>
      </c>
      <c r="J184" s="208">
        <f t="shared" si="7"/>
        <v>3695</v>
      </c>
      <c r="K184" s="273" t="s">
        <v>1201</v>
      </c>
      <c r="L184" s="273" t="s">
        <v>34</v>
      </c>
      <c r="M184" s="387" t="s">
        <v>1185</v>
      </c>
      <c r="N184" s="288">
        <v>8536501999</v>
      </c>
      <c r="O184" s="273" t="s">
        <v>691</v>
      </c>
      <c r="P184" s="288">
        <v>3</v>
      </c>
      <c r="Q184" s="288" t="s">
        <v>1670</v>
      </c>
      <c r="R184" s="388"/>
      <c r="S184" s="221"/>
      <c r="T184" s="229"/>
      <c r="U184" s="253">
        <v>4060039022233</v>
      </c>
    </row>
    <row r="185" spans="1:21" x14ac:dyDescent="0.2">
      <c r="A185" s="181"/>
      <c r="B185" s="386" t="s">
        <v>1671</v>
      </c>
      <c r="C185" s="444" t="s">
        <v>825</v>
      </c>
      <c r="D185" s="445" t="s">
        <v>833</v>
      </c>
      <c r="E185" s="446" t="s">
        <v>1672</v>
      </c>
      <c r="F185" s="223" t="s">
        <v>705</v>
      </c>
      <c r="G185" s="206">
        <v>74.970000000000013</v>
      </c>
      <c r="H185" s="442">
        <v>5.0020008003201166E-2</v>
      </c>
      <c r="I185" s="206">
        <v>78.72</v>
      </c>
      <c r="J185" s="208">
        <f t="shared" si="7"/>
        <v>378</v>
      </c>
      <c r="K185" s="273" t="s">
        <v>1201</v>
      </c>
      <c r="L185" s="273" t="s">
        <v>34</v>
      </c>
      <c r="M185" s="387" t="s">
        <v>1185</v>
      </c>
      <c r="N185" s="288">
        <v>8506501000</v>
      </c>
      <c r="O185" s="273" t="s">
        <v>691</v>
      </c>
      <c r="P185" s="288">
        <v>40</v>
      </c>
      <c r="Q185" s="288" t="s">
        <v>1498</v>
      </c>
      <c r="R185" s="388"/>
      <c r="S185" s="221"/>
      <c r="T185" s="229"/>
      <c r="U185" s="253">
        <v>4060039022226</v>
      </c>
    </row>
    <row r="186" spans="1:21" x14ac:dyDescent="0.2">
      <c r="A186" s="181"/>
      <c r="B186" s="386" t="s">
        <v>1673</v>
      </c>
      <c r="C186" s="444" t="s">
        <v>1674</v>
      </c>
      <c r="D186" s="445" t="s">
        <v>1675</v>
      </c>
      <c r="E186" s="446" t="s">
        <v>1676</v>
      </c>
      <c r="F186" s="223" t="s">
        <v>705</v>
      </c>
      <c r="G186" s="206">
        <v>757.41750000000002</v>
      </c>
      <c r="H186" s="442">
        <v>5.0002145448184043E-2</v>
      </c>
      <c r="I186" s="206">
        <v>795.29</v>
      </c>
      <c r="J186" s="208">
        <f t="shared" si="7"/>
        <v>3817</v>
      </c>
      <c r="K186" s="273" t="s">
        <v>1201</v>
      </c>
      <c r="L186" s="273" t="s">
        <v>34</v>
      </c>
      <c r="M186" s="387" t="s">
        <v>1185</v>
      </c>
      <c r="N186" s="288">
        <v>8536501999</v>
      </c>
      <c r="O186" s="273" t="s">
        <v>691</v>
      </c>
      <c r="P186" s="288">
        <v>0</v>
      </c>
      <c r="Q186" s="288" t="s">
        <v>1677</v>
      </c>
      <c r="R186" s="388"/>
      <c r="S186" s="221"/>
      <c r="T186" s="229"/>
      <c r="U186" s="253">
        <v>4060039022257</v>
      </c>
    </row>
    <row r="187" spans="1:21" ht="16.5" x14ac:dyDescent="0.2">
      <c r="A187" s="181"/>
      <c r="B187" s="386" t="s">
        <v>1678</v>
      </c>
      <c r="C187" s="444" t="s">
        <v>826</v>
      </c>
      <c r="D187" s="445" t="s">
        <v>834</v>
      </c>
      <c r="E187" s="446" t="s">
        <v>1679</v>
      </c>
      <c r="F187" s="223" t="s">
        <v>705</v>
      </c>
      <c r="G187" s="206">
        <v>10.2585</v>
      </c>
      <c r="H187" s="442">
        <v>4.9861090802749031E-2</v>
      </c>
      <c r="I187" s="206">
        <v>10.77</v>
      </c>
      <c r="J187" s="208">
        <f t="shared" si="7"/>
        <v>52</v>
      </c>
      <c r="K187" s="273" t="s">
        <v>1201</v>
      </c>
      <c r="L187" s="273" t="s">
        <v>34</v>
      </c>
      <c r="M187" s="387" t="s">
        <v>1185</v>
      </c>
      <c r="N187" s="288">
        <v>3926909790</v>
      </c>
      <c r="O187" s="273" t="s">
        <v>691</v>
      </c>
      <c r="P187" s="288">
        <v>0</v>
      </c>
      <c r="Q187" s="288" t="s">
        <v>1680</v>
      </c>
      <c r="R187" s="389" t="s">
        <v>1681</v>
      </c>
      <c r="S187" s="221"/>
      <c r="T187" s="229"/>
      <c r="U187" s="253">
        <v>4060039022240</v>
      </c>
    </row>
    <row r="188" spans="1:21" ht="16.5" x14ac:dyDescent="0.2">
      <c r="A188" s="181"/>
      <c r="B188" s="386" t="s">
        <v>1682</v>
      </c>
      <c r="C188" s="444" t="s">
        <v>1683</v>
      </c>
      <c r="D188" s="445" t="s">
        <v>1684</v>
      </c>
      <c r="E188" s="446" t="s">
        <v>1685</v>
      </c>
      <c r="F188" s="223" t="s">
        <v>705</v>
      </c>
      <c r="G188" s="206">
        <v>12.348000000000001</v>
      </c>
      <c r="H188" s="442">
        <v>5.0372529964366697E-2</v>
      </c>
      <c r="I188" s="206">
        <v>12.97</v>
      </c>
      <c r="J188" s="208">
        <f t="shared" si="7"/>
        <v>62</v>
      </c>
      <c r="K188" s="273" t="s">
        <v>1201</v>
      </c>
      <c r="L188" s="273" t="s">
        <v>34</v>
      </c>
      <c r="M188" s="387" t="s">
        <v>1185</v>
      </c>
      <c r="N188" s="288">
        <v>926909790</v>
      </c>
      <c r="O188" s="273" t="s">
        <v>691</v>
      </c>
      <c r="P188" s="288">
        <v>0</v>
      </c>
      <c r="Q188" s="288" t="s">
        <v>1686</v>
      </c>
      <c r="R188" s="389" t="s">
        <v>1687</v>
      </c>
      <c r="S188" s="221"/>
      <c r="T188" s="229"/>
      <c r="U188" s="253">
        <v>4060039022264</v>
      </c>
    </row>
    <row r="189" spans="1:21" ht="16.5" x14ac:dyDescent="0.2">
      <c r="A189" s="181"/>
      <c r="B189" s="386" t="s">
        <v>1688</v>
      </c>
      <c r="C189" s="444" t="s">
        <v>1689</v>
      </c>
      <c r="D189" s="445" t="s">
        <v>1690</v>
      </c>
      <c r="E189" s="446" t="s">
        <v>1691</v>
      </c>
      <c r="F189" s="223" t="s">
        <v>705</v>
      </c>
      <c r="G189" s="206">
        <v>18.522000000000002</v>
      </c>
      <c r="H189" s="442">
        <v>5.0102580714825429E-2</v>
      </c>
      <c r="I189" s="206">
        <v>19.45</v>
      </c>
      <c r="J189" s="208">
        <f t="shared" si="7"/>
        <v>93</v>
      </c>
      <c r="K189" s="273" t="s">
        <v>1201</v>
      </c>
      <c r="L189" s="273" t="s">
        <v>34</v>
      </c>
      <c r="M189" s="387" t="s">
        <v>1185</v>
      </c>
      <c r="N189" s="288">
        <v>3926909790</v>
      </c>
      <c r="O189" s="273" t="s">
        <v>691</v>
      </c>
      <c r="P189" s="288">
        <v>0</v>
      </c>
      <c r="Q189" s="288" t="s">
        <v>1514</v>
      </c>
      <c r="R189" s="389" t="s">
        <v>1687</v>
      </c>
      <c r="S189" s="221"/>
      <c r="T189" s="229"/>
      <c r="U189" s="253">
        <v>4060039022271</v>
      </c>
    </row>
    <row r="190" spans="1:21" ht="13.5" thickBot="1" x14ac:dyDescent="0.25">
      <c r="A190" s="181"/>
      <c r="B190" s="386" t="s">
        <v>1692</v>
      </c>
      <c r="C190" s="444" t="s">
        <v>827</v>
      </c>
      <c r="D190" s="445" t="s">
        <v>835</v>
      </c>
      <c r="E190" s="446" t="s">
        <v>1693</v>
      </c>
      <c r="F190" s="223" t="s">
        <v>705</v>
      </c>
      <c r="G190" s="206">
        <v>1212.75</v>
      </c>
      <c r="H190" s="442">
        <v>5.0002061430632905E-2</v>
      </c>
      <c r="I190" s="206">
        <v>1273.3900000000001</v>
      </c>
      <c r="J190" s="208">
        <f t="shared" si="7"/>
        <v>6112</v>
      </c>
      <c r="K190" s="273" t="s">
        <v>1201</v>
      </c>
      <c r="L190" s="273" t="s">
        <v>34</v>
      </c>
      <c r="M190" s="387" t="s">
        <v>1185</v>
      </c>
      <c r="N190" s="288">
        <v>8536909599</v>
      </c>
      <c r="O190" s="273" t="s">
        <v>691</v>
      </c>
      <c r="P190" s="288">
        <v>0</v>
      </c>
      <c r="Q190" s="288" t="s">
        <v>1694</v>
      </c>
      <c r="R190" s="388"/>
      <c r="S190" s="221"/>
      <c r="T190" s="229"/>
      <c r="U190" s="253">
        <v>4060039022288</v>
      </c>
    </row>
    <row r="191" spans="1:21" ht="13.5" thickBot="1" x14ac:dyDescent="0.25">
      <c r="A191" s="181"/>
      <c r="B191" s="319" t="s">
        <v>1695</v>
      </c>
      <c r="C191" s="321"/>
      <c r="D191" s="321" t="s">
        <v>1198</v>
      </c>
      <c r="E191" s="390"/>
      <c r="F191" s="321"/>
      <c r="G191" s="299" t="s">
        <v>1198</v>
      </c>
      <c r="H191" s="322"/>
      <c r="I191" s="322"/>
      <c r="J191" s="322"/>
      <c r="K191" s="347"/>
      <c r="L191" s="347"/>
      <c r="M191" s="390" t="s">
        <v>1198</v>
      </c>
      <c r="N191" s="347"/>
      <c r="O191" s="347"/>
      <c r="P191" s="347"/>
      <c r="Q191" s="347" t="s">
        <v>1198</v>
      </c>
      <c r="R191" s="348"/>
      <c r="S191" s="347"/>
      <c r="T191" s="347"/>
      <c r="U191" s="253"/>
    </row>
    <row r="192" spans="1:21" x14ac:dyDescent="0.2">
      <c r="A192" s="181"/>
      <c r="B192" s="236" t="s">
        <v>1696</v>
      </c>
      <c r="C192" s="237"/>
      <c r="D192" s="238" t="s">
        <v>1198</v>
      </c>
      <c r="E192" s="237"/>
      <c r="F192" s="239"/>
      <c r="G192" s="240" t="s">
        <v>1198</v>
      </c>
      <c r="H192" s="241"/>
      <c r="I192" s="241"/>
      <c r="J192" s="241"/>
      <c r="K192" s="242"/>
      <c r="L192" s="242"/>
      <c r="M192" s="237" t="s">
        <v>1198</v>
      </c>
      <c r="N192" s="242"/>
      <c r="O192" s="242"/>
      <c r="P192" s="242"/>
      <c r="Q192" s="242" t="s">
        <v>1198</v>
      </c>
      <c r="R192" s="245"/>
      <c r="S192" s="242"/>
      <c r="T192" s="242"/>
      <c r="U192" s="253"/>
    </row>
    <row r="193" spans="1:21" x14ac:dyDescent="0.2">
      <c r="A193" s="181"/>
      <c r="B193" s="219" t="s">
        <v>1697</v>
      </c>
      <c r="C193" s="220" t="s">
        <v>700</v>
      </c>
      <c r="D193" s="221" t="s">
        <v>428</v>
      </c>
      <c r="E193" s="222" t="s">
        <v>1698</v>
      </c>
      <c r="F193" s="223" t="s">
        <v>705</v>
      </c>
      <c r="G193" s="206">
        <v>1621.1895000000002</v>
      </c>
      <c r="H193" s="442">
        <v>5.0000632251812505E-2</v>
      </c>
      <c r="I193" s="206">
        <v>1702.25</v>
      </c>
      <c r="J193" s="208">
        <f t="shared" ref="J193:J258" si="8">ROUND(ROUND(I193*4.8,2),0)</f>
        <v>8171</v>
      </c>
      <c r="K193" s="224" t="s">
        <v>236</v>
      </c>
      <c r="L193" s="224" t="s">
        <v>3</v>
      </c>
      <c r="M193" s="222" t="s">
        <v>1185</v>
      </c>
      <c r="N193" s="225">
        <v>8536501999</v>
      </c>
      <c r="O193" s="224" t="s">
        <v>688</v>
      </c>
      <c r="P193" s="225">
        <v>3</v>
      </c>
      <c r="Q193" s="225" t="s">
        <v>1699</v>
      </c>
      <c r="R193" s="368"/>
      <c r="S193" s="224"/>
      <c r="T193" s="224"/>
      <c r="U193" s="253">
        <v>8717332341863</v>
      </c>
    </row>
    <row r="194" spans="1:21" x14ac:dyDescent="0.2">
      <c r="A194" s="181"/>
      <c r="B194" s="219" t="s">
        <v>1700</v>
      </c>
      <c r="C194" s="220" t="s">
        <v>431</v>
      </c>
      <c r="D194" s="221" t="s">
        <v>430</v>
      </c>
      <c r="E194" s="222" t="s">
        <v>1701</v>
      </c>
      <c r="F194" s="223" t="s">
        <v>705</v>
      </c>
      <c r="G194" s="206">
        <v>2084.5650000000001</v>
      </c>
      <c r="H194" s="442">
        <v>4.9998440921727116E-2</v>
      </c>
      <c r="I194" s="206">
        <v>2188.79</v>
      </c>
      <c r="J194" s="208">
        <f t="shared" si="8"/>
        <v>10506</v>
      </c>
      <c r="K194" s="224" t="s">
        <v>236</v>
      </c>
      <c r="L194" s="224" t="s">
        <v>3</v>
      </c>
      <c r="M194" s="222" t="s">
        <v>1185</v>
      </c>
      <c r="N194" s="225">
        <v>8536501999</v>
      </c>
      <c r="O194" s="224" t="s">
        <v>688</v>
      </c>
      <c r="P194" s="225">
        <v>2</v>
      </c>
      <c r="Q194" s="225" t="s">
        <v>1702</v>
      </c>
      <c r="R194" s="368"/>
      <c r="S194" s="224"/>
      <c r="T194" s="224"/>
      <c r="U194" s="253">
        <v>8717332341870</v>
      </c>
    </row>
    <row r="195" spans="1:21" x14ac:dyDescent="0.2">
      <c r="A195" s="181"/>
      <c r="B195" s="219" t="s">
        <v>1703</v>
      </c>
      <c r="C195" s="220" t="s">
        <v>434</v>
      </c>
      <c r="D195" s="221" t="s">
        <v>433</v>
      </c>
      <c r="E195" s="222" t="s">
        <v>1704</v>
      </c>
      <c r="F195" s="223" t="s">
        <v>705</v>
      </c>
      <c r="G195" s="206">
        <v>2547.951</v>
      </c>
      <c r="H195" s="442">
        <v>5.0000569084727164E-2</v>
      </c>
      <c r="I195" s="206">
        <v>2675.35</v>
      </c>
      <c r="J195" s="208">
        <f t="shared" si="8"/>
        <v>12842</v>
      </c>
      <c r="K195" s="224" t="s">
        <v>236</v>
      </c>
      <c r="L195" s="224" t="s">
        <v>3</v>
      </c>
      <c r="M195" s="222" t="s">
        <v>1185</v>
      </c>
      <c r="N195" s="225">
        <v>8536501999</v>
      </c>
      <c r="O195" s="224" t="s">
        <v>688</v>
      </c>
      <c r="P195" s="225">
        <v>2</v>
      </c>
      <c r="Q195" s="225" t="s">
        <v>1702</v>
      </c>
      <c r="R195" s="368"/>
      <c r="S195" s="224"/>
      <c r="T195" s="224"/>
      <c r="U195" s="253">
        <v>8717332341887</v>
      </c>
    </row>
    <row r="196" spans="1:21" x14ac:dyDescent="0.2">
      <c r="A196" s="181"/>
      <c r="B196" s="219" t="s">
        <v>1705</v>
      </c>
      <c r="C196" s="220" t="s">
        <v>437</v>
      </c>
      <c r="D196" s="221" t="s">
        <v>436</v>
      </c>
      <c r="E196" s="222" t="s">
        <v>1706</v>
      </c>
      <c r="F196" s="223" t="s">
        <v>705</v>
      </c>
      <c r="G196" s="206">
        <v>184.863</v>
      </c>
      <c r="H196" s="442">
        <v>5.0020826233481142E-2</v>
      </c>
      <c r="I196" s="206">
        <v>194.11</v>
      </c>
      <c r="J196" s="208">
        <f t="shared" si="8"/>
        <v>932</v>
      </c>
      <c r="K196" s="224" t="s">
        <v>236</v>
      </c>
      <c r="L196" s="224" t="s">
        <v>3</v>
      </c>
      <c r="M196" s="222" t="s">
        <v>1185</v>
      </c>
      <c r="N196" s="225">
        <v>8536909599</v>
      </c>
      <c r="O196" s="224" t="s">
        <v>688</v>
      </c>
      <c r="P196" s="225">
        <v>5</v>
      </c>
      <c r="Q196" s="225" t="s">
        <v>1707</v>
      </c>
      <c r="R196" s="368"/>
      <c r="S196" s="224"/>
      <c r="T196" s="224"/>
      <c r="U196" s="253">
        <v>8717332341856</v>
      </c>
    </row>
    <row r="197" spans="1:21" x14ac:dyDescent="0.2">
      <c r="A197" s="181"/>
      <c r="B197" s="219" t="s">
        <v>1708</v>
      </c>
      <c r="C197" s="220" t="s">
        <v>446</v>
      </c>
      <c r="D197" s="221" t="s">
        <v>445</v>
      </c>
      <c r="E197" s="222" t="s">
        <v>1709</v>
      </c>
      <c r="F197" s="223" t="s">
        <v>705</v>
      </c>
      <c r="G197" s="206">
        <v>4603.62</v>
      </c>
      <c r="H197" s="442">
        <v>4.9999782779638791E-2</v>
      </c>
      <c r="I197" s="206">
        <v>4833.8</v>
      </c>
      <c r="J197" s="208">
        <f t="shared" si="8"/>
        <v>23202</v>
      </c>
      <c r="K197" s="224" t="s">
        <v>236</v>
      </c>
      <c r="L197" s="224" t="s">
        <v>3</v>
      </c>
      <c r="M197" s="222" t="s">
        <v>1185</v>
      </c>
      <c r="N197" s="225">
        <v>8536501999</v>
      </c>
      <c r="O197" s="224" t="s">
        <v>688</v>
      </c>
      <c r="P197" s="225">
        <v>2</v>
      </c>
      <c r="Q197" s="225" t="s">
        <v>1710</v>
      </c>
      <c r="R197" s="367"/>
      <c r="S197" s="224"/>
      <c r="T197" s="357"/>
      <c r="U197" s="253">
        <v>8717332263530</v>
      </c>
    </row>
    <row r="198" spans="1:21" x14ac:dyDescent="0.2">
      <c r="A198" s="181"/>
      <c r="B198" s="219" t="s">
        <v>1711</v>
      </c>
      <c r="C198" s="220" t="s">
        <v>449</v>
      </c>
      <c r="D198" s="221" t="s">
        <v>448</v>
      </c>
      <c r="E198" s="222" t="s">
        <v>1712</v>
      </c>
      <c r="F198" s="223" t="s">
        <v>705</v>
      </c>
      <c r="G198" s="206">
        <v>4603.62</v>
      </c>
      <c r="H198" s="442">
        <v>4.9999782779638791E-2</v>
      </c>
      <c r="I198" s="206">
        <v>4833.8</v>
      </c>
      <c r="J198" s="208">
        <f t="shared" si="8"/>
        <v>23202</v>
      </c>
      <c r="K198" s="224" t="s">
        <v>236</v>
      </c>
      <c r="L198" s="224" t="s">
        <v>3</v>
      </c>
      <c r="M198" s="222" t="s">
        <v>1185</v>
      </c>
      <c r="N198" s="225">
        <v>8536501999</v>
      </c>
      <c r="O198" s="224" t="s">
        <v>688</v>
      </c>
      <c r="P198" s="225">
        <v>3</v>
      </c>
      <c r="Q198" s="225" t="s">
        <v>1713</v>
      </c>
      <c r="R198" s="367"/>
      <c r="S198" s="224"/>
      <c r="T198" s="357"/>
      <c r="U198" s="253">
        <v>8717332263547</v>
      </c>
    </row>
    <row r="199" spans="1:21" x14ac:dyDescent="0.2">
      <c r="A199" s="181"/>
      <c r="B199" s="219" t="s">
        <v>1714</v>
      </c>
      <c r="C199" s="220" t="s">
        <v>440</v>
      </c>
      <c r="D199" s="221" t="s">
        <v>439</v>
      </c>
      <c r="E199" s="222" t="s">
        <v>441</v>
      </c>
      <c r="F199" s="223" t="s">
        <v>705</v>
      </c>
      <c r="G199" s="206">
        <v>2074.7685000000001</v>
      </c>
      <c r="H199" s="442">
        <v>5.0001482093062544E-2</v>
      </c>
      <c r="I199" s="206">
        <v>2178.5100000000002</v>
      </c>
      <c r="J199" s="208">
        <f t="shared" si="8"/>
        <v>10457</v>
      </c>
      <c r="K199" s="224" t="s">
        <v>236</v>
      </c>
      <c r="L199" s="225">
        <v>1</v>
      </c>
      <c r="M199" s="222" t="s">
        <v>1185</v>
      </c>
      <c r="N199" s="225">
        <v>8536501999</v>
      </c>
      <c r="O199" s="224" t="s">
        <v>688</v>
      </c>
      <c r="P199" s="225">
        <v>10</v>
      </c>
      <c r="Q199" s="225" t="s">
        <v>1715</v>
      </c>
      <c r="R199" s="367"/>
      <c r="S199" s="224"/>
      <c r="T199" s="357"/>
      <c r="U199" s="253">
        <v>8717332263554</v>
      </c>
    </row>
    <row r="200" spans="1:21" x14ac:dyDescent="0.2">
      <c r="A200" s="181"/>
      <c r="B200" s="219" t="s">
        <v>1716</v>
      </c>
      <c r="C200" s="220" t="s">
        <v>443</v>
      </c>
      <c r="D200" s="221" t="s">
        <v>442</v>
      </c>
      <c r="E200" s="222" t="s">
        <v>444</v>
      </c>
      <c r="F200" s="223" t="s">
        <v>705</v>
      </c>
      <c r="G200" s="206">
        <v>2074.7685000000001</v>
      </c>
      <c r="H200" s="442">
        <v>5.0001482093062544E-2</v>
      </c>
      <c r="I200" s="206">
        <v>2178.5100000000002</v>
      </c>
      <c r="J200" s="208">
        <f t="shared" si="8"/>
        <v>10457</v>
      </c>
      <c r="K200" s="224" t="s">
        <v>236</v>
      </c>
      <c r="L200" s="224" t="s">
        <v>3</v>
      </c>
      <c r="M200" s="222" t="s">
        <v>1185</v>
      </c>
      <c r="N200" s="225">
        <v>8536501999</v>
      </c>
      <c r="O200" s="224" t="s">
        <v>688</v>
      </c>
      <c r="P200" s="225">
        <v>10</v>
      </c>
      <c r="Q200" s="225" t="s">
        <v>1713</v>
      </c>
      <c r="R200" s="367"/>
      <c r="S200" s="224"/>
      <c r="T200" s="357"/>
      <c r="U200" s="253">
        <v>8717332263561</v>
      </c>
    </row>
    <row r="201" spans="1:21" x14ac:dyDescent="0.2">
      <c r="A201" s="181"/>
      <c r="B201" s="219" t="s">
        <v>1717</v>
      </c>
      <c r="C201" s="220" t="s">
        <v>452</v>
      </c>
      <c r="D201" s="221" t="s">
        <v>451</v>
      </c>
      <c r="E201" s="222" t="s">
        <v>1718</v>
      </c>
      <c r="F201" s="223" t="s">
        <v>705</v>
      </c>
      <c r="G201" s="206">
        <v>2207.4150000000004</v>
      </c>
      <c r="H201" s="442">
        <v>5.0001925328947872E-2</v>
      </c>
      <c r="I201" s="206">
        <v>2317.79</v>
      </c>
      <c r="J201" s="208">
        <f t="shared" si="8"/>
        <v>11125</v>
      </c>
      <c r="K201" s="224" t="s">
        <v>236</v>
      </c>
      <c r="L201" s="224" t="s">
        <v>3</v>
      </c>
      <c r="M201" s="222" t="s">
        <v>1185</v>
      </c>
      <c r="N201" s="225">
        <v>8536501999</v>
      </c>
      <c r="O201" s="224" t="s">
        <v>688</v>
      </c>
      <c r="P201" s="225">
        <v>5</v>
      </c>
      <c r="Q201" s="225" t="s">
        <v>1713</v>
      </c>
      <c r="R201" s="368"/>
      <c r="S201" s="224"/>
      <c r="T201" s="224"/>
      <c r="U201" s="253">
        <v>8717332382514</v>
      </c>
    </row>
    <row r="202" spans="1:21" x14ac:dyDescent="0.2">
      <c r="A202" s="181"/>
      <c r="B202" s="219" t="s">
        <v>1719</v>
      </c>
      <c r="C202" s="220" t="s">
        <v>455</v>
      </c>
      <c r="D202" s="221" t="s">
        <v>454</v>
      </c>
      <c r="E202" s="222" t="s">
        <v>1720</v>
      </c>
      <c r="F202" s="223" t="s">
        <v>705</v>
      </c>
      <c r="G202" s="206">
        <v>2207.4150000000004</v>
      </c>
      <c r="H202" s="442">
        <v>5.0001925328947872E-2</v>
      </c>
      <c r="I202" s="206">
        <v>2317.79</v>
      </c>
      <c r="J202" s="208">
        <f t="shared" si="8"/>
        <v>11125</v>
      </c>
      <c r="K202" s="224" t="s">
        <v>236</v>
      </c>
      <c r="L202" s="224" t="s">
        <v>3</v>
      </c>
      <c r="M202" s="222" t="s">
        <v>1185</v>
      </c>
      <c r="N202" s="225">
        <v>8536501999</v>
      </c>
      <c r="O202" s="224" t="s">
        <v>688</v>
      </c>
      <c r="P202" s="225">
        <v>2</v>
      </c>
      <c r="Q202" s="225" t="s">
        <v>1721</v>
      </c>
      <c r="R202" s="368"/>
      <c r="S202" s="224"/>
      <c r="T202" s="224"/>
      <c r="U202" s="253">
        <v>8717332382507</v>
      </c>
    </row>
    <row r="203" spans="1:21" x14ac:dyDescent="0.2">
      <c r="A203" s="181"/>
      <c r="B203" s="219" t="s">
        <v>1722</v>
      </c>
      <c r="C203" s="220" t="s">
        <v>458</v>
      </c>
      <c r="D203" s="221" t="s">
        <v>457</v>
      </c>
      <c r="E203" s="222" t="s">
        <v>1723</v>
      </c>
      <c r="F203" s="223" t="s">
        <v>705</v>
      </c>
      <c r="G203" s="206">
        <v>5059.3935000000001</v>
      </c>
      <c r="H203" s="442">
        <v>4.9999372454425428E-2</v>
      </c>
      <c r="I203" s="206">
        <v>5312.36</v>
      </c>
      <c r="J203" s="208">
        <f t="shared" si="8"/>
        <v>25499</v>
      </c>
      <c r="K203" s="224" t="s">
        <v>236</v>
      </c>
      <c r="L203" s="224" t="s">
        <v>236</v>
      </c>
      <c r="M203" s="222" t="s">
        <v>1185</v>
      </c>
      <c r="N203" s="225">
        <v>8531900000</v>
      </c>
      <c r="O203" s="224" t="s">
        <v>688</v>
      </c>
      <c r="P203" s="225">
        <v>0</v>
      </c>
      <c r="Q203" s="225" t="s">
        <v>1713</v>
      </c>
      <c r="R203" s="368"/>
      <c r="S203" s="224"/>
      <c r="T203" s="224"/>
      <c r="U203" s="253">
        <v>8717332382491</v>
      </c>
    </row>
    <row r="204" spans="1:21" x14ac:dyDescent="0.2">
      <c r="A204" s="181"/>
      <c r="B204" s="219" t="s">
        <v>1724</v>
      </c>
      <c r="C204" s="220" t="s">
        <v>461</v>
      </c>
      <c r="D204" s="221" t="s">
        <v>460</v>
      </c>
      <c r="E204" s="222" t="s">
        <v>1725</v>
      </c>
      <c r="F204" s="223" t="s">
        <v>705</v>
      </c>
      <c r="G204" s="206">
        <v>5059.3935000000001</v>
      </c>
      <c r="H204" s="442">
        <v>4.9999372454425428E-2</v>
      </c>
      <c r="I204" s="206">
        <v>5312.36</v>
      </c>
      <c r="J204" s="208">
        <f t="shared" si="8"/>
        <v>25499</v>
      </c>
      <c r="K204" s="224" t="s">
        <v>236</v>
      </c>
      <c r="L204" s="224" t="s">
        <v>3</v>
      </c>
      <c r="M204" s="222" t="s">
        <v>1185</v>
      </c>
      <c r="N204" s="225">
        <v>8536501999</v>
      </c>
      <c r="O204" s="224" t="s">
        <v>688</v>
      </c>
      <c r="P204" s="225">
        <v>2</v>
      </c>
      <c r="Q204" s="225" t="s">
        <v>1726</v>
      </c>
      <c r="R204" s="368"/>
      <c r="S204" s="224"/>
      <c r="T204" s="224"/>
      <c r="U204" s="253">
        <v>8717332382484</v>
      </c>
    </row>
    <row r="205" spans="1:21" x14ac:dyDescent="0.2">
      <c r="A205" s="181"/>
      <c r="B205" s="219" t="s">
        <v>1727</v>
      </c>
      <c r="C205" s="220" t="s">
        <v>464</v>
      </c>
      <c r="D205" s="221" t="s">
        <v>463</v>
      </c>
      <c r="E205" s="222" t="s">
        <v>1728</v>
      </c>
      <c r="F205" s="223" t="s">
        <v>705</v>
      </c>
      <c r="G205" s="206">
        <v>231.28350000000003</v>
      </c>
      <c r="H205" s="442">
        <v>5.001005259778557E-2</v>
      </c>
      <c r="I205" s="206">
        <v>242.85</v>
      </c>
      <c r="J205" s="208">
        <f t="shared" si="8"/>
        <v>1166</v>
      </c>
      <c r="K205" s="224" t="s">
        <v>236</v>
      </c>
      <c r="L205" s="224" t="s">
        <v>3</v>
      </c>
      <c r="M205" s="222" t="s">
        <v>1185</v>
      </c>
      <c r="N205" s="225">
        <v>3926909790</v>
      </c>
      <c r="O205" s="224" t="s">
        <v>688</v>
      </c>
      <c r="P205" s="225">
        <v>6</v>
      </c>
      <c r="Q205" s="225" t="s">
        <v>1729</v>
      </c>
      <c r="R205" s="368"/>
      <c r="S205" s="224"/>
      <c r="T205" s="224"/>
      <c r="U205" s="253">
        <v>8717332815821</v>
      </c>
    </row>
    <row r="206" spans="1:21" ht="16.5" x14ac:dyDescent="0.2">
      <c r="A206" s="181"/>
      <c r="B206" s="219" t="s">
        <v>1730</v>
      </c>
      <c r="C206" s="220" t="s">
        <v>899</v>
      </c>
      <c r="D206" s="221" t="s">
        <v>902</v>
      </c>
      <c r="E206" s="222" t="s">
        <v>1731</v>
      </c>
      <c r="F206" s="223" t="s">
        <v>705</v>
      </c>
      <c r="G206" s="206">
        <v>575.45249999999999</v>
      </c>
      <c r="H206" s="442">
        <v>5.0008471594093384E-2</v>
      </c>
      <c r="I206" s="206">
        <v>604.23</v>
      </c>
      <c r="J206" s="208">
        <f t="shared" si="8"/>
        <v>2900</v>
      </c>
      <c r="K206" s="224" t="s">
        <v>236</v>
      </c>
      <c r="L206" s="224" t="s">
        <v>3</v>
      </c>
      <c r="M206" s="222" t="s">
        <v>1185</v>
      </c>
      <c r="N206" s="225">
        <v>8531900000</v>
      </c>
      <c r="O206" s="224" t="s">
        <v>688</v>
      </c>
      <c r="P206" s="225">
        <v>25</v>
      </c>
      <c r="Q206" s="225" t="s">
        <v>1732</v>
      </c>
      <c r="R206" s="368"/>
      <c r="S206" s="224"/>
      <c r="T206" s="357" t="s">
        <v>1733</v>
      </c>
      <c r="U206" s="253">
        <v>8717332036431</v>
      </c>
    </row>
    <row r="207" spans="1:21" ht="16.5" x14ac:dyDescent="0.2">
      <c r="A207" s="181"/>
      <c r="B207" s="219" t="s">
        <v>1734</v>
      </c>
      <c r="C207" s="220" t="s">
        <v>900</v>
      </c>
      <c r="D207" s="221" t="s">
        <v>903</v>
      </c>
      <c r="E207" s="222" t="s">
        <v>1735</v>
      </c>
      <c r="F207" s="223" t="s">
        <v>705</v>
      </c>
      <c r="G207" s="206">
        <v>939.51900000000001</v>
      </c>
      <c r="H207" s="442">
        <v>4.9994731346572063E-2</v>
      </c>
      <c r="I207" s="206">
        <v>986.49</v>
      </c>
      <c r="J207" s="208">
        <f t="shared" si="8"/>
        <v>4735</v>
      </c>
      <c r="K207" s="224" t="s">
        <v>236</v>
      </c>
      <c r="L207" s="224" t="s">
        <v>3</v>
      </c>
      <c r="M207" s="222" t="s">
        <v>1185</v>
      </c>
      <c r="N207" s="225">
        <v>8531900000</v>
      </c>
      <c r="O207" s="224" t="s">
        <v>688</v>
      </c>
      <c r="P207" s="225">
        <v>15</v>
      </c>
      <c r="Q207" s="225" t="s">
        <v>1487</v>
      </c>
      <c r="R207" s="368"/>
      <c r="S207" s="224"/>
      <c r="T207" s="357" t="s">
        <v>1733</v>
      </c>
      <c r="U207" s="253">
        <v>8717332036448</v>
      </c>
    </row>
    <row r="208" spans="1:21" ht="16.5" x14ac:dyDescent="0.2">
      <c r="A208" s="181"/>
      <c r="B208" s="219" t="s">
        <v>1736</v>
      </c>
      <c r="C208" s="220" t="s">
        <v>901</v>
      </c>
      <c r="D208" s="221" t="s">
        <v>904</v>
      </c>
      <c r="E208" s="222" t="s">
        <v>1737</v>
      </c>
      <c r="F208" s="223" t="s">
        <v>705</v>
      </c>
      <c r="G208" s="206">
        <v>2521.029</v>
      </c>
      <c r="H208" s="442">
        <v>4.9999821501458319E-2</v>
      </c>
      <c r="I208" s="206">
        <v>2647.08</v>
      </c>
      <c r="J208" s="208">
        <f t="shared" si="8"/>
        <v>12706</v>
      </c>
      <c r="K208" s="224" t="s">
        <v>236</v>
      </c>
      <c r="L208" s="224" t="s">
        <v>3</v>
      </c>
      <c r="M208" s="222" t="s">
        <v>1185</v>
      </c>
      <c r="N208" s="225">
        <v>8531900000</v>
      </c>
      <c r="O208" s="224" t="s">
        <v>688</v>
      </c>
      <c r="P208" s="225">
        <v>3</v>
      </c>
      <c r="Q208" s="225" t="s">
        <v>1263</v>
      </c>
      <c r="R208" s="368"/>
      <c r="S208" s="224"/>
      <c r="T208" s="357" t="s">
        <v>1733</v>
      </c>
      <c r="U208" s="253">
        <v>8717332036455</v>
      </c>
    </row>
    <row r="209" spans="1:21" x14ac:dyDescent="0.2">
      <c r="A209" s="181"/>
      <c r="B209" s="219" t="s">
        <v>1738</v>
      </c>
      <c r="C209" s="220" t="s">
        <v>466</v>
      </c>
      <c r="D209" s="221" t="s">
        <v>673</v>
      </c>
      <c r="E209" s="222" t="s">
        <v>1739</v>
      </c>
      <c r="F209" s="223" t="s">
        <v>705</v>
      </c>
      <c r="G209" s="206">
        <v>579.36900000000003</v>
      </c>
      <c r="H209" s="442">
        <v>5.0004401340078664E-2</v>
      </c>
      <c r="I209" s="206">
        <v>608.34</v>
      </c>
      <c r="J209" s="208">
        <f t="shared" si="8"/>
        <v>2920</v>
      </c>
      <c r="K209" s="224" t="s">
        <v>236</v>
      </c>
      <c r="L209" s="225" t="s">
        <v>3</v>
      </c>
      <c r="M209" s="222" t="s">
        <v>1185</v>
      </c>
      <c r="N209" s="225">
        <v>8531900000</v>
      </c>
      <c r="O209" s="224" t="s">
        <v>688</v>
      </c>
      <c r="P209" s="225">
        <v>30</v>
      </c>
      <c r="Q209" s="225" t="s">
        <v>1263</v>
      </c>
      <c r="R209" s="368"/>
      <c r="S209" s="224"/>
      <c r="T209" s="357"/>
      <c r="U209" s="253">
        <v>8717332036486</v>
      </c>
    </row>
    <row r="210" spans="1:21" x14ac:dyDescent="0.2">
      <c r="A210" s="181"/>
      <c r="B210" s="219" t="s">
        <v>1740</v>
      </c>
      <c r="C210" s="220" t="s">
        <v>468</v>
      </c>
      <c r="D210" s="221">
        <v>4998143401</v>
      </c>
      <c r="E210" s="222" t="s">
        <v>1741</v>
      </c>
      <c r="F210" s="223" t="s">
        <v>705</v>
      </c>
      <c r="G210" s="206">
        <v>939.51900000000001</v>
      </c>
      <c r="H210" s="442">
        <v>4.9994731346572063E-2</v>
      </c>
      <c r="I210" s="206">
        <v>986.49</v>
      </c>
      <c r="J210" s="208">
        <f t="shared" si="8"/>
        <v>4735</v>
      </c>
      <c r="K210" s="224" t="s">
        <v>236</v>
      </c>
      <c r="L210" s="225" t="s">
        <v>3</v>
      </c>
      <c r="M210" s="222" t="s">
        <v>1185</v>
      </c>
      <c r="N210" s="225">
        <v>8531900000</v>
      </c>
      <c r="O210" s="224" t="s">
        <v>688</v>
      </c>
      <c r="P210" s="225">
        <v>15</v>
      </c>
      <c r="Q210" s="225" t="s">
        <v>1742</v>
      </c>
      <c r="R210" s="368"/>
      <c r="S210" s="224"/>
      <c r="T210" s="357"/>
      <c r="U210" s="253">
        <v>8717332036493</v>
      </c>
    </row>
    <row r="211" spans="1:21" x14ac:dyDescent="0.2">
      <c r="A211" s="181"/>
      <c r="B211" s="219" t="s">
        <v>1743</v>
      </c>
      <c r="C211" s="220" t="s">
        <v>470</v>
      </c>
      <c r="D211" s="221" t="s">
        <v>674</v>
      </c>
      <c r="E211" s="222" t="s">
        <v>1744</v>
      </c>
      <c r="F211" s="223" t="s">
        <v>705</v>
      </c>
      <c r="G211" s="206">
        <v>2524.9559999999997</v>
      </c>
      <c r="H211" s="442">
        <v>4.9998495023279688E-2</v>
      </c>
      <c r="I211" s="206">
        <v>2651.2</v>
      </c>
      <c r="J211" s="208">
        <f t="shared" si="8"/>
        <v>12726</v>
      </c>
      <c r="K211" s="224" t="s">
        <v>236</v>
      </c>
      <c r="L211" s="224" t="s">
        <v>3</v>
      </c>
      <c r="M211" s="222" t="s">
        <v>1185</v>
      </c>
      <c r="N211" s="225">
        <v>8531900000</v>
      </c>
      <c r="O211" s="224" t="s">
        <v>688</v>
      </c>
      <c r="P211" s="225">
        <v>10</v>
      </c>
      <c r="Q211" s="225" t="s">
        <v>1745</v>
      </c>
      <c r="R211" s="368"/>
      <c r="S211" s="224"/>
      <c r="T211" s="357"/>
      <c r="U211" s="253">
        <v>8717332036509</v>
      </c>
    </row>
    <row r="212" spans="1:21" x14ac:dyDescent="0.2">
      <c r="A212" s="181"/>
      <c r="B212" s="236" t="s">
        <v>1746</v>
      </c>
      <c r="C212" s="237"/>
      <c r="D212" s="238" t="s">
        <v>1198</v>
      </c>
      <c r="E212" s="237"/>
      <c r="F212" s="239"/>
      <c r="G212" s="241" t="s">
        <v>1198</v>
      </c>
      <c r="H212" s="241" t="s">
        <v>1198</v>
      </c>
      <c r="I212" s="241"/>
      <c r="J212" s="241"/>
      <c r="K212" s="242"/>
      <c r="L212" s="242"/>
      <c r="M212" s="237" t="s">
        <v>1198</v>
      </c>
      <c r="N212" s="242"/>
      <c r="O212" s="242"/>
      <c r="P212" s="242"/>
      <c r="Q212" s="242" t="s">
        <v>1198</v>
      </c>
      <c r="R212" s="245"/>
      <c r="S212" s="242"/>
      <c r="T212" s="242"/>
      <c r="U212" s="253"/>
    </row>
    <row r="213" spans="1:21" x14ac:dyDescent="0.2">
      <c r="A213" s="181"/>
      <c r="B213" s="219" t="s">
        <v>1747</v>
      </c>
      <c r="C213" s="219" t="s">
        <v>885</v>
      </c>
      <c r="D213" s="372" t="s">
        <v>892</v>
      </c>
      <c r="E213" s="250" t="s">
        <v>1748</v>
      </c>
      <c r="F213" s="223" t="s">
        <v>705</v>
      </c>
      <c r="G213" s="206">
        <v>1465.527</v>
      </c>
      <c r="H213" s="442">
        <v>4.9997714132868243E-2</v>
      </c>
      <c r="I213" s="206">
        <v>1538.8</v>
      </c>
      <c r="J213" s="208">
        <f t="shared" si="8"/>
        <v>7386</v>
      </c>
      <c r="K213" s="224" t="s">
        <v>236</v>
      </c>
      <c r="L213" s="224" t="s">
        <v>3</v>
      </c>
      <c r="M213" s="250" t="s">
        <v>1749</v>
      </c>
      <c r="N213" s="225">
        <v>8536501999</v>
      </c>
      <c r="O213" s="224" t="s">
        <v>688</v>
      </c>
      <c r="P213" s="225">
        <v>2</v>
      </c>
      <c r="Q213" s="225" t="s">
        <v>1750</v>
      </c>
      <c r="R213" s="368"/>
      <c r="S213" s="224"/>
      <c r="T213" s="357"/>
      <c r="U213" s="253">
        <v>8717332485130</v>
      </c>
    </row>
    <row r="214" spans="1:21" x14ac:dyDescent="0.2">
      <c r="A214" s="181"/>
      <c r="B214" s="219" t="s">
        <v>1751</v>
      </c>
      <c r="C214" s="219" t="s">
        <v>886</v>
      </c>
      <c r="D214" s="372" t="s">
        <v>893</v>
      </c>
      <c r="E214" s="250" t="s">
        <v>1752</v>
      </c>
      <c r="F214" s="223" t="s">
        <v>705</v>
      </c>
      <c r="G214" s="206">
        <v>1928.9025000000001</v>
      </c>
      <c r="H214" s="442">
        <v>5.0001231270113244E-2</v>
      </c>
      <c r="I214" s="206">
        <v>2025.35</v>
      </c>
      <c r="J214" s="208">
        <f t="shared" si="8"/>
        <v>9722</v>
      </c>
      <c r="K214" s="224" t="s">
        <v>236</v>
      </c>
      <c r="L214" s="224" t="s">
        <v>236</v>
      </c>
      <c r="M214" s="250" t="s">
        <v>1749</v>
      </c>
      <c r="N214" s="225">
        <v>8536501999</v>
      </c>
      <c r="O214" s="224" t="s">
        <v>688</v>
      </c>
      <c r="P214" s="225">
        <v>0</v>
      </c>
      <c r="Q214" s="225" t="s">
        <v>1702</v>
      </c>
      <c r="R214" s="368"/>
      <c r="S214" s="224"/>
      <c r="T214" s="357"/>
      <c r="U214" s="253">
        <v>8717332485147</v>
      </c>
    </row>
    <row r="215" spans="1:21" x14ac:dyDescent="0.2">
      <c r="A215" s="181"/>
      <c r="B215" s="219" t="s">
        <v>1753</v>
      </c>
      <c r="C215" s="219" t="s">
        <v>887</v>
      </c>
      <c r="D215" s="372" t="s">
        <v>894</v>
      </c>
      <c r="E215" s="250" t="s">
        <v>1754</v>
      </c>
      <c r="F215" s="223" t="s">
        <v>705</v>
      </c>
      <c r="G215" s="206">
        <v>1917.951</v>
      </c>
      <c r="H215" s="442">
        <v>5.00007560151432E-2</v>
      </c>
      <c r="I215" s="206">
        <v>2013.85</v>
      </c>
      <c r="J215" s="208">
        <f t="shared" si="8"/>
        <v>9666</v>
      </c>
      <c r="K215" s="224" t="s">
        <v>236</v>
      </c>
      <c r="L215" s="224" t="s">
        <v>3</v>
      </c>
      <c r="M215" s="250" t="s">
        <v>1749</v>
      </c>
      <c r="N215" s="225">
        <v>8536501999</v>
      </c>
      <c r="O215" s="224" t="s">
        <v>688</v>
      </c>
      <c r="P215" s="225">
        <v>3</v>
      </c>
      <c r="Q215" s="225" t="s">
        <v>1755</v>
      </c>
      <c r="R215" s="368"/>
      <c r="S215" s="224"/>
      <c r="T215" s="357"/>
      <c r="U215" s="253">
        <v>8717332485154</v>
      </c>
    </row>
    <row r="216" spans="1:21" x14ac:dyDescent="0.2">
      <c r="A216" s="181"/>
      <c r="B216" s="219" t="s">
        <v>1756</v>
      </c>
      <c r="C216" s="219" t="s">
        <v>888</v>
      </c>
      <c r="D216" s="372" t="s">
        <v>895</v>
      </c>
      <c r="E216" s="250" t="s">
        <v>1757</v>
      </c>
      <c r="F216" s="223" t="s">
        <v>705</v>
      </c>
      <c r="G216" s="206">
        <v>1917.951</v>
      </c>
      <c r="H216" s="442">
        <v>5.00007560151432E-2</v>
      </c>
      <c r="I216" s="206">
        <v>2013.85</v>
      </c>
      <c r="J216" s="208">
        <f t="shared" si="8"/>
        <v>9666</v>
      </c>
      <c r="K216" s="224" t="s">
        <v>236</v>
      </c>
      <c r="L216" s="224" t="s">
        <v>3</v>
      </c>
      <c r="M216" s="250" t="s">
        <v>1749</v>
      </c>
      <c r="N216" s="225">
        <v>8536501999</v>
      </c>
      <c r="O216" s="224" t="s">
        <v>688</v>
      </c>
      <c r="P216" s="225">
        <v>3</v>
      </c>
      <c r="Q216" s="225" t="s">
        <v>1758</v>
      </c>
      <c r="R216" s="368"/>
      <c r="S216" s="224"/>
      <c r="T216" s="357"/>
      <c r="U216" s="253">
        <v>8717332485161</v>
      </c>
    </row>
    <row r="217" spans="1:21" x14ac:dyDescent="0.2">
      <c r="A217" s="181"/>
      <c r="B217" s="219" t="s">
        <v>1759</v>
      </c>
      <c r="C217" s="219" t="s">
        <v>889</v>
      </c>
      <c r="D217" s="372" t="s">
        <v>896</v>
      </c>
      <c r="E217" s="250" t="s">
        <v>1760</v>
      </c>
      <c r="F217" s="223" t="s">
        <v>705</v>
      </c>
      <c r="G217" s="206">
        <v>183.64500000000001</v>
      </c>
      <c r="H217" s="442">
        <v>5.0014974543276525E-2</v>
      </c>
      <c r="I217" s="206">
        <v>192.83</v>
      </c>
      <c r="J217" s="208">
        <f t="shared" si="8"/>
        <v>926</v>
      </c>
      <c r="K217" s="224" t="s">
        <v>236</v>
      </c>
      <c r="L217" s="224" t="s">
        <v>3</v>
      </c>
      <c r="M217" s="250" t="s">
        <v>1185</v>
      </c>
      <c r="N217" s="225">
        <v>8531900000</v>
      </c>
      <c r="O217" s="224" t="s">
        <v>688</v>
      </c>
      <c r="P217" s="225">
        <v>3</v>
      </c>
      <c r="Q217" s="225" t="s">
        <v>1761</v>
      </c>
      <c r="R217" s="368"/>
      <c r="S217" s="224"/>
      <c r="T217" s="357"/>
      <c r="U217" s="253">
        <v>8717332485178</v>
      </c>
    </row>
    <row r="218" spans="1:21" x14ac:dyDescent="0.2">
      <c r="A218" s="181"/>
      <c r="B218" s="219" t="s">
        <v>1762</v>
      </c>
      <c r="C218" s="219" t="s">
        <v>890</v>
      </c>
      <c r="D218" s="372" t="s">
        <v>897</v>
      </c>
      <c r="E218" s="250" t="s">
        <v>1763</v>
      </c>
      <c r="F218" s="223" t="s">
        <v>705</v>
      </c>
      <c r="G218" s="206">
        <v>345.39749999999998</v>
      </c>
      <c r="H218" s="442">
        <v>5.0007599939200675E-2</v>
      </c>
      <c r="I218" s="206">
        <v>362.67</v>
      </c>
      <c r="J218" s="208">
        <f t="shared" si="8"/>
        <v>1741</v>
      </c>
      <c r="K218" s="224" t="s">
        <v>236</v>
      </c>
      <c r="L218" s="224" t="s">
        <v>236</v>
      </c>
      <c r="M218" s="250" t="s">
        <v>1185</v>
      </c>
      <c r="N218" s="225">
        <v>8536490099</v>
      </c>
      <c r="O218" s="224" t="s">
        <v>688</v>
      </c>
      <c r="P218" s="225">
        <v>0</v>
      </c>
      <c r="Q218" s="225" t="s">
        <v>1263</v>
      </c>
      <c r="R218" s="368"/>
      <c r="S218" s="224"/>
      <c r="T218" s="357"/>
      <c r="U218" s="253">
        <v>8717332485185</v>
      </c>
    </row>
    <row r="219" spans="1:21" x14ac:dyDescent="0.2">
      <c r="A219" s="181"/>
      <c r="B219" s="219" t="s">
        <v>1764</v>
      </c>
      <c r="C219" s="219" t="s">
        <v>891</v>
      </c>
      <c r="D219" s="372" t="s">
        <v>898</v>
      </c>
      <c r="E219" s="250" t="s">
        <v>1765</v>
      </c>
      <c r="F219" s="223" t="s">
        <v>705</v>
      </c>
      <c r="G219" s="206">
        <v>42.577500000000001</v>
      </c>
      <c r="H219" s="442">
        <v>5.0085138864423673E-2</v>
      </c>
      <c r="I219" s="206">
        <v>44.71</v>
      </c>
      <c r="J219" s="208">
        <f t="shared" si="8"/>
        <v>215</v>
      </c>
      <c r="K219" s="224" t="s">
        <v>236</v>
      </c>
      <c r="L219" s="224" t="s">
        <v>236</v>
      </c>
      <c r="M219" s="250" t="s">
        <v>1185</v>
      </c>
      <c r="N219" s="225">
        <v>7326909890</v>
      </c>
      <c r="O219" s="224" t="s">
        <v>688</v>
      </c>
      <c r="P219" s="225">
        <v>3</v>
      </c>
      <c r="Q219" s="225" t="s">
        <v>1766</v>
      </c>
      <c r="R219" s="368"/>
      <c r="S219" s="224"/>
      <c r="T219" s="357"/>
      <c r="U219" s="253">
        <v>8717332485192</v>
      </c>
    </row>
    <row r="220" spans="1:21" x14ac:dyDescent="0.2">
      <c r="A220" s="181"/>
      <c r="B220" s="236" t="s">
        <v>1767</v>
      </c>
      <c r="C220" s="237"/>
      <c r="D220" s="238" t="s">
        <v>1198</v>
      </c>
      <c r="E220" s="237"/>
      <c r="F220" s="239"/>
      <c r="G220" s="240" t="s">
        <v>1198</v>
      </c>
      <c r="H220" s="241"/>
      <c r="I220" s="241"/>
      <c r="J220" s="241"/>
      <c r="K220" s="242"/>
      <c r="L220" s="242"/>
      <c r="M220" s="237" t="s">
        <v>1198</v>
      </c>
      <c r="N220" s="242"/>
      <c r="O220" s="242"/>
      <c r="P220" s="242"/>
      <c r="Q220" s="242" t="s">
        <v>1198</v>
      </c>
      <c r="R220" s="245"/>
      <c r="S220" s="242"/>
      <c r="T220" s="242"/>
      <c r="U220" s="253"/>
    </row>
    <row r="221" spans="1:21" x14ac:dyDescent="0.2">
      <c r="A221" s="181"/>
      <c r="B221" s="219" t="s">
        <v>1768</v>
      </c>
      <c r="C221" s="220" t="s">
        <v>474</v>
      </c>
      <c r="D221" s="221" t="s">
        <v>473</v>
      </c>
      <c r="E221" s="222" t="s">
        <v>1769</v>
      </c>
      <c r="F221" s="223" t="s">
        <v>705</v>
      </c>
      <c r="G221" s="206">
        <v>110.73700000000001</v>
      </c>
      <c r="H221" s="442">
        <v>4.9965232939306548E-2</v>
      </c>
      <c r="I221" s="206">
        <v>116.27</v>
      </c>
      <c r="J221" s="208">
        <f t="shared" si="8"/>
        <v>558</v>
      </c>
      <c r="K221" s="224" t="s">
        <v>236</v>
      </c>
      <c r="L221" s="224" t="s">
        <v>3</v>
      </c>
      <c r="M221" s="222" t="s">
        <v>1185</v>
      </c>
      <c r="N221" s="225">
        <v>7326909890</v>
      </c>
      <c r="O221" s="224" t="s">
        <v>688</v>
      </c>
      <c r="P221" s="225">
        <v>20</v>
      </c>
      <c r="Q221" s="225" t="s">
        <v>1770</v>
      </c>
      <c r="R221" s="368"/>
      <c r="S221" s="224" t="s">
        <v>614</v>
      </c>
      <c r="T221" s="357"/>
      <c r="U221" s="253">
        <v>8717332036516</v>
      </c>
    </row>
    <row r="222" spans="1:21" x14ac:dyDescent="0.2">
      <c r="A222" s="181"/>
      <c r="B222" s="219" t="s">
        <v>1771</v>
      </c>
      <c r="C222" s="220" t="s">
        <v>477</v>
      </c>
      <c r="D222" s="221" t="s">
        <v>476</v>
      </c>
      <c r="E222" s="222" t="s">
        <v>1772</v>
      </c>
      <c r="F222" s="223" t="s">
        <v>705</v>
      </c>
      <c r="G222" s="206">
        <v>1.9800000000000002</v>
      </c>
      <c r="H222" s="442">
        <v>5.0505050505050386E-2</v>
      </c>
      <c r="I222" s="206">
        <v>2.08</v>
      </c>
      <c r="J222" s="208">
        <f t="shared" si="8"/>
        <v>10</v>
      </c>
      <c r="K222" s="224" t="s">
        <v>236</v>
      </c>
      <c r="L222" s="224" t="s">
        <v>3</v>
      </c>
      <c r="M222" s="222" t="s">
        <v>1185</v>
      </c>
      <c r="N222" s="225">
        <v>3926909790</v>
      </c>
      <c r="O222" s="224" t="s">
        <v>688</v>
      </c>
      <c r="P222" s="225">
        <v>1000</v>
      </c>
      <c r="Q222" s="225" t="s">
        <v>1398</v>
      </c>
      <c r="R222" s="358" t="s">
        <v>1632</v>
      </c>
      <c r="S222" s="224" t="s">
        <v>614</v>
      </c>
      <c r="T222" s="357"/>
      <c r="U222" s="253">
        <v>8717332036530</v>
      </c>
    </row>
    <row r="223" spans="1:21" x14ac:dyDescent="0.2">
      <c r="A223" s="181"/>
      <c r="B223" s="219" t="s">
        <v>1773</v>
      </c>
      <c r="C223" s="220" t="s">
        <v>480</v>
      </c>
      <c r="D223" s="221" t="s">
        <v>479</v>
      </c>
      <c r="E223" s="222" t="s">
        <v>1774</v>
      </c>
      <c r="F223" s="223" t="s">
        <v>705</v>
      </c>
      <c r="G223" s="206">
        <v>1.9800000000000002</v>
      </c>
      <c r="H223" s="442">
        <v>5.0505050505050386E-2</v>
      </c>
      <c r="I223" s="206">
        <v>2.08</v>
      </c>
      <c r="J223" s="208">
        <f t="shared" si="8"/>
        <v>10</v>
      </c>
      <c r="K223" s="224" t="s">
        <v>236</v>
      </c>
      <c r="L223" s="224" t="s">
        <v>3</v>
      </c>
      <c r="M223" s="222" t="s">
        <v>1185</v>
      </c>
      <c r="N223" s="225">
        <v>3926909790</v>
      </c>
      <c r="O223" s="224" t="s">
        <v>688</v>
      </c>
      <c r="P223" s="225">
        <v>300</v>
      </c>
      <c r="Q223" s="225" t="s">
        <v>1530</v>
      </c>
      <c r="R223" s="358" t="s">
        <v>1632</v>
      </c>
      <c r="S223" s="224" t="s">
        <v>614</v>
      </c>
      <c r="T223" s="357"/>
      <c r="U223" s="253">
        <v>8717332036547</v>
      </c>
    </row>
    <row r="224" spans="1:21" x14ac:dyDescent="0.2">
      <c r="A224" s="181"/>
      <c r="B224" s="219" t="s">
        <v>1775</v>
      </c>
      <c r="C224" s="220" t="s">
        <v>482</v>
      </c>
      <c r="D224" s="221" t="s">
        <v>481</v>
      </c>
      <c r="E224" s="222" t="s">
        <v>1776</v>
      </c>
      <c r="F224" s="223" t="s">
        <v>705</v>
      </c>
      <c r="G224" s="206">
        <v>1.9800000000000002</v>
      </c>
      <c r="H224" s="442">
        <v>5.0505050505050386E-2</v>
      </c>
      <c r="I224" s="206">
        <v>2.08</v>
      </c>
      <c r="J224" s="208">
        <f t="shared" si="8"/>
        <v>10</v>
      </c>
      <c r="K224" s="224" t="s">
        <v>236</v>
      </c>
      <c r="L224" s="224" t="s">
        <v>3</v>
      </c>
      <c r="M224" s="222" t="s">
        <v>1185</v>
      </c>
      <c r="N224" s="225">
        <v>3926909790</v>
      </c>
      <c r="O224" s="224" t="s">
        <v>688</v>
      </c>
      <c r="P224" s="225">
        <v>350</v>
      </c>
      <c r="Q224" s="225" t="s">
        <v>1503</v>
      </c>
      <c r="R224" s="358" t="s">
        <v>1632</v>
      </c>
      <c r="S224" s="224" t="s">
        <v>614</v>
      </c>
      <c r="T224" s="357"/>
      <c r="U224" s="253">
        <v>8717332036554</v>
      </c>
    </row>
    <row r="225" spans="1:21" x14ac:dyDescent="0.2">
      <c r="A225" s="181"/>
      <c r="B225" s="219" t="s">
        <v>1777</v>
      </c>
      <c r="C225" s="220" t="s">
        <v>484</v>
      </c>
      <c r="D225" s="221" t="s">
        <v>483</v>
      </c>
      <c r="E225" s="222" t="s">
        <v>1778</v>
      </c>
      <c r="F225" s="223" t="s">
        <v>705</v>
      </c>
      <c r="G225" s="206">
        <v>1.9800000000000002</v>
      </c>
      <c r="H225" s="442">
        <v>5.0505050505050386E-2</v>
      </c>
      <c r="I225" s="206">
        <v>2.08</v>
      </c>
      <c r="J225" s="208">
        <f t="shared" si="8"/>
        <v>10</v>
      </c>
      <c r="K225" s="224" t="s">
        <v>236</v>
      </c>
      <c r="L225" s="224" t="s">
        <v>3</v>
      </c>
      <c r="M225" s="222" t="s">
        <v>1185</v>
      </c>
      <c r="N225" s="225">
        <v>3926909790</v>
      </c>
      <c r="O225" s="224" t="s">
        <v>688</v>
      </c>
      <c r="P225" s="225">
        <v>500</v>
      </c>
      <c r="Q225" s="225" t="s">
        <v>1398</v>
      </c>
      <c r="R225" s="358" t="s">
        <v>1632</v>
      </c>
      <c r="S225" s="224" t="s">
        <v>614</v>
      </c>
      <c r="T225" s="357"/>
      <c r="U225" s="253">
        <v>8717332036561</v>
      </c>
    </row>
    <row r="226" spans="1:21" x14ac:dyDescent="0.2">
      <c r="A226" s="181"/>
      <c r="B226" s="219" t="s">
        <v>1779</v>
      </c>
      <c r="C226" s="220" t="s">
        <v>486</v>
      </c>
      <c r="D226" s="221" t="s">
        <v>485</v>
      </c>
      <c r="E226" s="222" t="s">
        <v>1780</v>
      </c>
      <c r="F226" s="223" t="s">
        <v>705</v>
      </c>
      <c r="G226" s="206">
        <v>1.9800000000000002</v>
      </c>
      <c r="H226" s="442">
        <v>5.0505050505050386E-2</v>
      </c>
      <c r="I226" s="206">
        <v>2.08</v>
      </c>
      <c r="J226" s="208">
        <f t="shared" si="8"/>
        <v>10</v>
      </c>
      <c r="K226" s="224" t="s">
        <v>236</v>
      </c>
      <c r="L226" s="224" t="s">
        <v>3</v>
      </c>
      <c r="M226" s="222" t="s">
        <v>1185</v>
      </c>
      <c r="N226" s="225">
        <v>3926909790</v>
      </c>
      <c r="O226" s="224" t="s">
        <v>688</v>
      </c>
      <c r="P226" s="225">
        <v>270</v>
      </c>
      <c r="Q226" s="225" t="s">
        <v>1781</v>
      </c>
      <c r="R226" s="358" t="s">
        <v>1632</v>
      </c>
      <c r="S226" s="224" t="s">
        <v>614</v>
      </c>
      <c r="T226" s="357"/>
      <c r="U226" s="253">
        <v>8717332036578</v>
      </c>
    </row>
    <row r="227" spans="1:21" x14ac:dyDescent="0.2">
      <c r="A227" s="181"/>
      <c r="B227" s="219" t="s">
        <v>1782</v>
      </c>
      <c r="C227" s="220" t="s">
        <v>488</v>
      </c>
      <c r="D227" s="221" t="s">
        <v>487</v>
      </c>
      <c r="E227" s="222" t="s">
        <v>1783</v>
      </c>
      <c r="F227" s="223" t="s">
        <v>705</v>
      </c>
      <c r="G227" s="206">
        <v>1.9800000000000002</v>
      </c>
      <c r="H227" s="442">
        <v>5.0505050505050386E-2</v>
      </c>
      <c r="I227" s="206">
        <v>2.08</v>
      </c>
      <c r="J227" s="208">
        <f t="shared" si="8"/>
        <v>10</v>
      </c>
      <c r="K227" s="224" t="s">
        <v>236</v>
      </c>
      <c r="L227" s="224" t="s">
        <v>3</v>
      </c>
      <c r="M227" s="222" t="s">
        <v>1185</v>
      </c>
      <c r="N227" s="225">
        <v>3926909790</v>
      </c>
      <c r="O227" s="224" t="s">
        <v>688</v>
      </c>
      <c r="P227" s="225">
        <v>200</v>
      </c>
      <c r="Q227" s="225" t="s">
        <v>1487</v>
      </c>
      <c r="R227" s="358" t="s">
        <v>1632</v>
      </c>
      <c r="S227" s="224" t="s">
        <v>614</v>
      </c>
      <c r="T227" s="357"/>
      <c r="U227" s="253">
        <v>8717332036585</v>
      </c>
    </row>
    <row r="228" spans="1:21" x14ac:dyDescent="0.2">
      <c r="A228" s="181"/>
      <c r="B228" s="219" t="s">
        <v>1784</v>
      </c>
      <c r="C228" s="220" t="s">
        <v>490</v>
      </c>
      <c r="D228" s="221" t="s">
        <v>489</v>
      </c>
      <c r="E228" s="222" t="s">
        <v>1785</v>
      </c>
      <c r="F228" s="223" t="s">
        <v>705</v>
      </c>
      <c r="G228" s="206">
        <v>1.9800000000000002</v>
      </c>
      <c r="H228" s="442">
        <v>5.0505050505050386E-2</v>
      </c>
      <c r="I228" s="206">
        <v>2.08</v>
      </c>
      <c r="J228" s="208">
        <f t="shared" si="8"/>
        <v>10</v>
      </c>
      <c r="K228" s="224" t="s">
        <v>236</v>
      </c>
      <c r="L228" s="224" t="s">
        <v>3</v>
      </c>
      <c r="M228" s="222" t="s">
        <v>1185</v>
      </c>
      <c r="N228" s="225">
        <v>3926909790</v>
      </c>
      <c r="O228" s="224" t="s">
        <v>688</v>
      </c>
      <c r="P228" s="225">
        <v>300</v>
      </c>
      <c r="Q228" s="225" t="s">
        <v>1398</v>
      </c>
      <c r="R228" s="358" t="s">
        <v>1632</v>
      </c>
      <c r="S228" s="224" t="s">
        <v>614</v>
      </c>
      <c r="T228" s="357"/>
      <c r="U228" s="253">
        <v>8717332036592</v>
      </c>
    </row>
    <row r="229" spans="1:21" x14ac:dyDescent="0.2">
      <c r="A229" s="181"/>
      <c r="B229" s="219" t="s">
        <v>1786</v>
      </c>
      <c r="C229" s="220" t="s">
        <v>492</v>
      </c>
      <c r="D229" s="221" t="s">
        <v>491</v>
      </c>
      <c r="E229" s="222" t="s">
        <v>1787</v>
      </c>
      <c r="F229" s="223" t="s">
        <v>705</v>
      </c>
      <c r="G229" s="206">
        <v>1.9800000000000002</v>
      </c>
      <c r="H229" s="442">
        <v>5.0505050505050386E-2</v>
      </c>
      <c r="I229" s="206">
        <v>2.08</v>
      </c>
      <c r="J229" s="208">
        <f t="shared" si="8"/>
        <v>10</v>
      </c>
      <c r="K229" s="224" t="s">
        <v>236</v>
      </c>
      <c r="L229" s="224" t="s">
        <v>3</v>
      </c>
      <c r="M229" s="222" t="s">
        <v>1185</v>
      </c>
      <c r="N229" s="225">
        <v>3926909790</v>
      </c>
      <c r="O229" s="224" t="s">
        <v>688</v>
      </c>
      <c r="P229" s="225">
        <v>200</v>
      </c>
      <c r="Q229" s="225" t="s">
        <v>1788</v>
      </c>
      <c r="R229" s="358" t="s">
        <v>1632</v>
      </c>
      <c r="S229" s="224" t="s">
        <v>614</v>
      </c>
      <c r="T229" s="357"/>
      <c r="U229" s="253">
        <v>8717332036608</v>
      </c>
    </row>
    <row r="230" spans="1:21" x14ac:dyDescent="0.2">
      <c r="A230" s="181"/>
      <c r="B230" s="219" t="s">
        <v>1789</v>
      </c>
      <c r="C230" s="220" t="s">
        <v>494</v>
      </c>
      <c r="D230" s="221" t="s">
        <v>493</v>
      </c>
      <c r="E230" s="222" t="s">
        <v>1790</v>
      </c>
      <c r="F230" s="223" t="s">
        <v>705</v>
      </c>
      <c r="G230" s="206">
        <v>1.9800000000000002</v>
      </c>
      <c r="H230" s="442">
        <v>5.0505050505050386E-2</v>
      </c>
      <c r="I230" s="206">
        <v>2.08</v>
      </c>
      <c r="J230" s="208">
        <f t="shared" si="8"/>
        <v>10</v>
      </c>
      <c r="K230" s="224" t="s">
        <v>236</v>
      </c>
      <c r="L230" s="224" t="s">
        <v>3</v>
      </c>
      <c r="M230" s="222" t="s">
        <v>1185</v>
      </c>
      <c r="N230" s="225">
        <v>3926909790</v>
      </c>
      <c r="O230" s="224" t="s">
        <v>688</v>
      </c>
      <c r="P230" s="225">
        <v>150</v>
      </c>
      <c r="Q230" s="225" t="s">
        <v>1530</v>
      </c>
      <c r="R230" s="358" t="s">
        <v>1632</v>
      </c>
      <c r="S230" s="224" t="s">
        <v>614</v>
      </c>
      <c r="T230" s="357"/>
      <c r="U230" s="253">
        <v>8717332036615</v>
      </c>
    </row>
    <row r="231" spans="1:21" x14ac:dyDescent="0.2">
      <c r="A231" s="181"/>
      <c r="B231" s="219" t="s">
        <v>1791</v>
      </c>
      <c r="C231" s="220" t="s">
        <v>496</v>
      </c>
      <c r="D231" s="221" t="s">
        <v>495</v>
      </c>
      <c r="E231" s="222" t="s">
        <v>1792</v>
      </c>
      <c r="F231" s="223" t="s">
        <v>705</v>
      </c>
      <c r="G231" s="206">
        <v>1.9800000000000002</v>
      </c>
      <c r="H231" s="442">
        <v>5.0505050505050386E-2</v>
      </c>
      <c r="I231" s="206">
        <v>2.08</v>
      </c>
      <c r="J231" s="208">
        <f t="shared" si="8"/>
        <v>10</v>
      </c>
      <c r="K231" s="224" t="s">
        <v>236</v>
      </c>
      <c r="L231" s="224" t="s">
        <v>3</v>
      </c>
      <c r="M231" s="222" t="s">
        <v>1185</v>
      </c>
      <c r="N231" s="225">
        <v>3926909790</v>
      </c>
      <c r="O231" s="224" t="s">
        <v>688</v>
      </c>
      <c r="P231" s="225">
        <v>100</v>
      </c>
      <c r="Q231" s="225" t="s">
        <v>1530</v>
      </c>
      <c r="R231" s="358" t="s">
        <v>1632</v>
      </c>
      <c r="S231" s="224" t="s">
        <v>614</v>
      </c>
      <c r="T231" s="357"/>
      <c r="U231" s="253">
        <v>8717332036622</v>
      </c>
    </row>
    <row r="232" spans="1:21" x14ac:dyDescent="0.2">
      <c r="A232" s="181"/>
      <c r="B232" s="219" t="s">
        <v>1793</v>
      </c>
      <c r="C232" s="220" t="s">
        <v>498</v>
      </c>
      <c r="D232" s="221" t="s">
        <v>497</v>
      </c>
      <c r="E232" s="222" t="s">
        <v>1794</v>
      </c>
      <c r="F232" s="223" t="s">
        <v>705</v>
      </c>
      <c r="G232" s="206">
        <v>1.9800000000000002</v>
      </c>
      <c r="H232" s="442">
        <v>5.0505050505050386E-2</v>
      </c>
      <c r="I232" s="206">
        <v>2.08</v>
      </c>
      <c r="J232" s="208">
        <f t="shared" si="8"/>
        <v>10</v>
      </c>
      <c r="K232" s="224" t="s">
        <v>236</v>
      </c>
      <c r="L232" s="224" t="s">
        <v>3</v>
      </c>
      <c r="M232" s="222" t="s">
        <v>1185</v>
      </c>
      <c r="N232" s="225">
        <v>3926909790</v>
      </c>
      <c r="O232" s="224" t="s">
        <v>688</v>
      </c>
      <c r="P232" s="225">
        <v>150</v>
      </c>
      <c r="Q232" s="225" t="s">
        <v>1530</v>
      </c>
      <c r="R232" s="358" t="s">
        <v>1632</v>
      </c>
      <c r="S232" s="224" t="s">
        <v>614</v>
      </c>
      <c r="T232" s="357"/>
      <c r="U232" s="253">
        <v>8717332036639</v>
      </c>
    </row>
    <row r="233" spans="1:21" x14ac:dyDescent="0.2">
      <c r="A233" s="181"/>
      <c r="B233" s="219" t="s">
        <v>1795</v>
      </c>
      <c r="C233" s="220" t="s">
        <v>500</v>
      </c>
      <c r="D233" s="221" t="s">
        <v>499</v>
      </c>
      <c r="E233" s="222" t="s">
        <v>1796</v>
      </c>
      <c r="F233" s="223" t="s">
        <v>705</v>
      </c>
      <c r="G233" s="206">
        <v>1.9800000000000002</v>
      </c>
      <c r="H233" s="442">
        <v>5.0505050505050386E-2</v>
      </c>
      <c r="I233" s="206">
        <v>2.08</v>
      </c>
      <c r="J233" s="208">
        <f t="shared" si="8"/>
        <v>10</v>
      </c>
      <c r="K233" s="224" t="s">
        <v>236</v>
      </c>
      <c r="L233" s="224" t="s">
        <v>3</v>
      </c>
      <c r="M233" s="222" t="s">
        <v>1185</v>
      </c>
      <c r="N233" s="225">
        <v>3926909790</v>
      </c>
      <c r="O233" s="224" t="s">
        <v>688</v>
      </c>
      <c r="P233" s="225">
        <v>210</v>
      </c>
      <c r="Q233" s="225" t="s">
        <v>1530</v>
      </c>
      <c r="R233" s="358" t="s">
        <v>1632</v>
      </c>
      <c r="S233" s="224" t="s">
        <v>614</v>
      </c>
      <c r="T233" s="357"/>
      <c r="U233" s="253">
        <v>8717332036646</v>
      </c>
    </row>
    <row r="234" spans="1:21" x14ac:dyDescent="0.2">
      <c r="A234" s="181"/>
      <c r="B234" s="219" t="s">
        <v>1797</v>
      </c>
      <c r="C234" s="220" t="s">
        <v>502</v>
      </c>
      <c r="D234" s="221" t="s">
        <v>501</v>
      </c>
      <c r="E234" s="222" t="s">
        <v>1798</v>
      </c>
      <c r="F234" s="223" t="s">
        <v>705</v>
      </c>
      <c r="G234" s="206">
        <v>1.9800000000000002</v>
      </c>
      <c r="H234" s="442">
        <v>5.0505050505050386E-2</v>
      </c>
      <c r="I234" s="206">
        <v>2.08</v>
      </c>
      <c r="J234" s="208">
        <f t="shared" si="8"/>
        <v>10</v>
      </c>
      <c r="K234" s="224" t="s">
        <v>236</v>
      </c>
      <c r="L234" s="224" t="s">
        <v>3</v>
      </c>
      <c r="M234" s="222" t="s">
        <v>1185</v>
      </c>
      <c r="N234" s="225">
        <v>3926909790</v>
      </c>
      <c r="O234" s="224" t="s">
        <v>688</v>
      </c>
      <c r="P234" s="225">
        <v>150</v>
      </c>
      <c r="Q234" s="225" t="s">
        <v>1799</v>
      </c>
      <c r="R234" s="358" t="s">
        <v>1632</v>
      </c>
      <c r="S234" s="224" t="s">
        <v>614</v>
      </c>
      <c r="T234" s="357"/>
      <c r="U234" s="253">
        <v>8717332036653</v>
      </c>
    </row>
    <row r="235" spans="1:21" x14ac:dyDescent="0.2">
      <c r="A235" s="181"/>
      <c r="B235" s="219" t="s">
        <v>1800</v>
      </c>
      <c r="C235" s="220" t="s">
        <v>504</v>
      </c>
      <c r="D235" s="221" t="s">
        <v>503</v>
      </c>
      <c r="E235" s="222" t="s">
        <v>1801</v>
      </c>
      <c r="F235" s="223" t="s">
        <v>705</v>
      </c>
      <c r="G235" s="206">
        <v>1.9800000000000002</v>
      </c>
      <c r="H235" s="442">
        <v>5.0505050505050386E-2</v>
      </c>
      <c r="I235" s="206">
        <v>2.08</v>
      </c>
      <c r="J235" s="208">
        <f t="shared" si="8"/>
        <v>10</v>
      </c>
      <c r="K235" s="224" t="s">
        <v>236</v>
      </c>
      <c r="L235" s="224" t="s">
        <v>3</v>
      </c>
      <c r="M235" s="222" t="s">
        <v>1185</v>
      </c>
      <c r="N235" s="225">
        <v>3926909790</v>
      </c>
      <c r="O235" s="224" t="s">
        <v>688</v>
      </c>
      <c r="P235" s="225">
        <v>75</v>
      </c>
      <c r="Q235" s="225" t="s">
        <v>1802</v>
      </c>
      <c r="R235" s="358" t="s">
        <v>1632</v>
      </c>
      <c r="S235" s="224" t="s">
        <v>614</v>
      </c>
      <c r="T235" s="357"/>
      <c r="U235" s="253">
        <v>8717332036660</v>
      </c>
    </row>
    <row r="236" spans="1:21" x14ac:dyDescent="0.2">
      <c r="A236" s="181"/>
      <c r="B236" s="219" t="s">
        <v>1803</v>
      </c>
      <c r="C236" s="220" t="s">
        <v>506</v>
      </c>
      <c r="D236" s="221" t="s">
        <v>505</v>
      </c>
      <c r="E236" s="222" t="s">
        <v>1804</v>
      </c>
      <c r="F236" s="223" t="s">
        <v>705</v>
      </c>
      <c r="G236" s="206">
        <v>1.9800000000000002</v>
      </c>
      <c r="H236" s="442">
        <v>5.0505050505050386E-2</v>
      </c>
      <c r="I236" s="206">
        <v>2.08</v>
      </c>
      <c r="J236" s="208">
        <f t="shared" si="8"/>
        <v>10</v>
      </c>
      <c r="K236" s="224" t="s">
        <v>236</v>
      </c>
      <c r="L236" s="224" t="s">
        <v>3</v>
      </c>
      <c r="M236" s="222" t="s">
        <v>1185</v>
      </c>
      <c r="N236" s="225">
        <v>3926909790</v>
      </c>
      <c r="O236" s="224" t="s">
        <v>688</v>
      </c>
      <c r="P236" s="225">
        <v>100</v>
      </c>
      <c r="Q236" s="225" t="s">
        <v>1805</v>
      </c>
      <c r="R236" s="358" t="s">
        <v>1632</v>
      </c>
      <c r="S236" s="224" t="s">
        <v>614</v>
      </c>
      <c r="T236" s="357"/>
      <c r="U236" s="253">
        <v>8717332036677</v>
      </c>
    </row>
    <row r="237" spans="1:21" x14ac:dyDescent="0.2">
      <c r="A237" s="181"/>
      <c r="B237" s="219" t="s">
        <v>1806</v>
      </c>
      <c r="C237" s="220" t="s">
        <v>508</v>
      </c>
      <c r="D237" s="221" t="s">
        <v>507</v>
      </c>
      <c r="E237" s="222" t="s">
        <v>1807</v>
      </c>
      <c r="F237" s="223" t="s">
        <v>705</v>
      </c>
      <c r="G237" s="206">
        <v>1.9800000000000002</v>
      </c>
      <c r="H237" s="442">
        <v>5.0505050505050386E-2</v>
      </c>
      <c r="I237" s="206">
        <v>2.08</v>
      </c>
      <c r="J237" s="208">
        <f t="shared" si="8"/>
        <v>10</v>
      </c>
      <c r="K237" s="224" t="s">
        <v>236</v>
      </c>
      <c r="L237" s="224" t="s">
        <v>3</v>
      </c>
      <c r="M237" s="222" t="s">
        <v>1185</v>
      </c>
      <c r="N237" s="225">
        <v>3926909790</v>
      </c>
      <c r="O237" s="224" t="s">
        <v>688</v>
      </c>
      <c r="P237" s="225">
        <v>100</v>
      </c>
      <c r="Q237" s="225" t="s">
        <v>1530</v>
      </c>
      <c r="R237" s="358" t="s">
        <v>1632</v>
      </c>
      <c r="S237" s="224" t="s">
        <v>614</v>
      </c>
      <c r="T237" s="357"/>
      <c r="U237" s="253">
        <v>8717332036684</v>
      </c>
    </row>
    <row r="238" spans="1:21" x14ac:dyDescent="0.2">
      <c r="A238" s="181"/>
      <c r="B238" s="219" t="s">
        <v>1808</v>
      </c>
      <c r="C238" s="220" t="s">
        <v>510</v>
      </c>
      <c r="D238" s="221" t="s">
        <v>509</v>
      </c>
      <c r="E238" s="222" t="s">
        <v>1809</v>
      </c>
      <c r="F238" s="223" t="s">
        <v>705</v>
      </c>
      <c r="G238" s="206">
        <v>1.9800000000000002</v>
      </c>
      <c r="H238" s="442">
        <v>5.0505050505050386E-2</v>
      </c>
      <c r="I238" s="206">
        <v>2.08</v>
      </c>
      <c r="J238" s="208">
        <f t="shared" si="8"/>
        <v>10</v>
      </c>
      <c r="K238" s="224" t="s">
        <v>236</v>
      </c>
      <c r="L238" s="224" t="s">
        <v>3</v>
      </c>
      <c r="M238" s="222" t="s">
        <v>1185</v>
      </c>
      <c r="N238" s="225">
        <v>3926909790</v>
      </c>
      <c r="O238" s="224" t="s">
        <v>688</v>
      </c>
      <c r="P238" s="225">
        <v>75</v>
      </c>
      <c r="Q238" s="225" t="s">
        <v>1530</v>
      </c>
      <c r="R238" s="358" t="s">
        <v>1632</v>
      </c>
      <c r="S238" s="224" t="s">
        <v>614</v>
      </c>
      <c r="T238" s="357"/>
      <c r="U238" s="253">
        <v>8717332036691</v>
      </c>
    </row>
    <row r="239" spans="1:21" x14ac:dyDescent="0.2">
      <c r="A239" s="181"/>
      <c r="B239" s="219" t="s">
        <v>1810</v>
      </c>
      <c r="C239" s="220" t="s">
        <v>512</v>
      </c>
      <c r="D239" s="221" t="s">
        <v>511</v>
      </c>
      <c r="E239" s="222" t="s">
        <v>1811</v>
      </c>
      <c r="F239" s="223" t="s">
        <v>705</v>
      </c>
      <c r="G239" s="206">
        <v>1.9800000000000002</v>
      </c>
      <c r="H239" s="442">
        <v>5.0505050505050386E-2</v>
      </c>
      <c r="I239" s="206">
        <v>2.08</v>
      </c>
      <c r="J239" s="208">
        <f t="shared" si="8"/>
        <v>10</v>
      </c>
      <c r="K239" s="224" t="s">
        <v>236</v>
      </c>
      <c r="L239" s="224" t="s">
        <v>3</v>
      </c>
      <c r="M239" s="222" t="s">
        <v>1185</v>
      </c>
      <c r="N239" s="225">
        <v>3926909790</v>
      </c>
      <c r="O239" s="224" t="s">
        <v>688</v>
      </c>
      <c r="P239" s="225">
        <v>100</v>
      </c>
      <c r="Q239" s="225" t="s">
        <v>1530</v>
      </c>
      <c r="R239" s="358" t="s">
        <v>1632</v>
      </c>
      <c r="S239" s="224" t="s">
        <v>614</v>
      </c>
      <c r="T239" s="357"/>
      <c r="U239" s="253">
        <v>8717332036707</v>
      </c>
    </row>
    <row r="240" spans="1:21" x14ac:dyDescent="0.2">
      <c r="A240" s="181"/>
      <c r="B240" s="219" t="s">
        <v>1812</v>
      </c>
      <c r="C240" s="220" t="s">
        <v>514</v>
      </c>
      <c r="D240" s="221" t="s">
        <v>513</v>
      </c>
      <c r="E240" s="222" t="s">
        <v>1813</v>
      </c>
      <c r="F240" s="223" t="s">
        <v>705</v>
      </c>
      <c r="G240" s="206">
        <v>65.626000000000005</v>
      </c>
      <c r="H240" s="442">
        <v>5.0041142230213609E-2</v>
      </c>
      <c r="I240" s="206">
        <v>68.91</v>
      </c>
      <c r="J240" s="208">
        <f t="shared" si="8"/>
        <v>331</v>
      </c>
      <c r="K240" s="224" t="s">
        <v>236</v>
      </c>
      <c r="L240" s="224" t="s">
        <v>3</v>
      </c>
      <c r="M240" s="222" t="s">
        <v>1185</v>
      </c>
      <c r="N240" s="225">
        <v>8531900000</v>
      </c>
      <c r="O240" s="224" t="s">
        <v>688</v>
      </c>
      <c r="P240" s="225">
        <v>5</v>
      </c>
      <c r="Q240" s="225" t="s">
        <v>1814</v>
      </c>
      <c r="R240" s="368"/>
      <c r="S240" s="224" t="s">
        <v>614</v>
      </c>
      <c r="T240" s="357"/>
      <c r="U240" s="253">
        <v>8717332036714</v>
      </c>
    </row>
    <row r="241" spans="1:21" x14ac:dyDescent="0.2">
      <c r="A241" s="181"/>
      <c r="B241" s="219" t="s">
        <v>1815</v>
      </c>
      <c r="C241" s="220" t="s">
        <v>517</v>
      </c>
      <c r="D241" s="221" t="s">
        <v>516</v>
      </c>
      <c r="E241" s="222" t="s">
        <v>1816</v>
      </c>
      <c r="F241" s="223" t="s">
        <v>705</v>
      </c>
      <c r="G241" s="206">
        <v>41.019000000000005</v>
      </c>
      <c r="H241" s="442">
        <v>5.0001218947316906E-2</v>
      </c>
      <c r="I241" s="206">
        <v>43.07</v>
      </c>
      <c r="J241" s="208">
        <f t="shared" si="8"/>
        <v>207</v>
      </c>
      <c r="K241" s="224" t="s">
        <v>236</v>
      </c>
      <c r="L241" s="224" t="s">
        <v>3</v>
      </c>
      <c r="M241" s="222" t="s">
        <v>1185</v>
      </c>
      <c r="N241" s="225">
        <v>3917400099</v>
      </c>
      <c r="O241" s="224" t="s">
        <v>688</v>
      </c>
      <c r="P241" s="225">
        <v>20</v>
      </c>
      <c r="Q241" s="225" t="s">
        <v>1487</v>
      </c>
      <c r="R241" s="368"/>
      <c r="S241" s="224" t="s">
        <v>614</v>
      </c>
      <c r="T241" s="357"/>
      <c r="U241" s="253">
        <v>8717332036721</v>
      </c>
    </row>
    <row r="242" spans="1:21" x14ac:dyDescent="0.2">
      <c r="A242" s="181"/>
      <c r="B242" s="219" t="s">
        <v>1817</v>
      </c>
      <c r="C242" s="220" t="s">
        <v>520</v>
      </c>
      <c r="D242" s="221" t="s">
        <v>519</v>
      </c>
      <c r="E242" s="222" t="s">
        <v>1818</v>
      </c>
      <c r="F242" s="223" t="s">
        <v>705</v>
      </c>
      <c r="G242" s="206">
        <v>881.68299999999999</v>
      </c>
      <c r="H242" s="442">
        <v>5.0003232454294722E-2</v>
      </c>
      <c r="I242" s="206">
        <v>925.77</v>
      </c>
      <c r="J242" s="208">
        <f t="shared" si="8"/>
        <v>4444</v>
      </c>
      <c r="K242" s="224" t="s">
        <v>236</v>
      </c>
      <c r="L242" s="224" t="s">
        <v>3</v>
      </c>
      <c r="M242" s="222" t="s">
        <v>1185</v>
      </c>
      <c r="N242" s="225">
        <v>8523491000</v>
      </c>
      <c r="O242" s="224" t="s">
        <v>688</v>
      </c>
      <c r="P242" s="225">
        <v>5</v>
      </c>
      <c r="Q242" s="225" t="s">
        <v>1819</v>
      </c>
      <c r="R242" s="368"/>
      <c r="S242" s="224"/>
      <c r="T242" s="224"/>
      <c r="U242" s="253">
        <v>8717332289066</v>
      </c>
    </row>
    <row r="243" spans="1:21" x14ac:dyDescent="0.2">
      <c r="A243" s="181"/>
      <c r="B243" s="236" t="s">
        <v>1820</v>
      </c>
      <c r="C243" s="237"/>
      <c r="D243" s="238" t="s">
        <v>1198</v>
      </c>
      <c r="E243" s="237"/>
      <c r="F243" s="239"/>
      <c r="G243" s="240" t="s">
        <v>1198</v>
      </c>
      <c r="H243" s="241"/>
      <c r="I243" s="241"/>
      <c r="J243" s="241"/>
      <c r="K243" s="242"/>
      <c r="L243" s="242"/>
      <c r="M243" s="237" t="s">
        <v>1198</v>
      </c>
      <c r="N243" s="242"/>
      <c r="O243" s="242"/>
      <c r="P243" s="242"/>
      <c r="Q243" s="242" t="s">
        <v>1198</v>
      </c>
      <c r="R243" s="245"/>
      <c r="S243" s="242"/>
      <c r="T243" s="247"/>
      <c r="U243" s="253"/>
    </row>
    <row r="244" spans="1:21" x14ac:dyDescent="0.2">
      <c r="A244" s="181"/>
      <c r="B244" s="219" t="s">
        <v>1821</v>
      </c>
      <c r="C244" s="220" t="s">
        <v>523</v>
      </c>
      <c r="D244" s="221" t="s">
        <v>522</v>
      </c>
      <c r="E244" s="222" t="s">
        <v>1822</v>
      </c>
      <c r="F244" s="223" t="s">
        <v>705</v>
      </c>
      <c r="G244" s="206">
        <v>617.947</v>
      </c>
      <c r="H244" s="442">
        <v>4.9992960561342725E-2</v>
      </c>
      <c r="I244" s="206">
        <v>648.84</v>
      </c>
      <c r="J244" s="208">
        <f t="shared" si="8"/>
        <v>3114</v>
      </c>
      <c r="K244" s="224" t="s">
        <v>236</v>
      </c>
      <c r="L244" s="224" t="s">
        <v>3</v>
      </c>
      <c r="M244" s="222" t="s">
        <v>1185</v>
      </c>
      <c r="N244" s="225">
        <v>3917320099</v>
      </c>
      <c r="O244" s="224" t="s">
        <v>688</v>
      </c>
      <c r="P244" s="225">
        <v>4</v>
      </c>
      <c r="Q244" s="225" t="s">
        <v>1823</v>
      </c>
      <c r="R244" s="368"/>
      <c r="S244" s="224"/>
      <c r="T244" s="357"/>
      <c r="U244" s="253">
        <v>8717332264858</v>
      </c>
    </row>
    <row r="245" spans="1:21" x14ac:dyDescent="0.2">
      <c r="A245" s="181"/>
      <c r="B245" s="219" t="s">
        <v>1824</v>
      </c>
      <c r="C245" s="220" t="s">
        <v>526</v>
      </c>
      <c r="D245" s="221" t="s">
        <v>525</v>
      </c>
      <c r="E245" s="222" t="s">
        <v>1825</v>
      </c>
      <c r="F245" s="223" t="s">
        <v>705</v>
      </c>
      <c r="G245" s="206">
        <v>21.021000000000001</v>
      </c>
      <c r="H245" s="442">
        <v>4.9902478473907053E-2</v>
      </c>
      <c r="I245" s="206">
        <v>22.07</v>
      </c>
      <c r="J245" s="208">
        <f t="shared" si="8"/>
        <v>106</v>
      </c>
      <c r="K245" s="224" t="s">
        <v>236</v>
      </c>
      <c r="L245" s="224" t="s">
        <v>3</v>
      </c>
      <c r="M245" s="222" t="s">
        <v>1185</v>
      </c>
      <c r="N245" s="225">
        <v>3917400099</v>
      </c>
      <c r="O245" s="224" t="s">
        <v>688</v>
      </c>
      <c r="P245" s="225">
        <v>40</v>
      </c>
      <c r="Q245" s="225" t="s">
        <v>1503</v>
      </c>
      <c r="R245" s="358" t="s">
        <v>1826</v>
      </c>
      <c r="S245" s="224"/>
      <c r="T245" s="357"/>
      <c r="U245" s="253">
        <v>8717332264834</v>
      </c>
    </row>
    <row r="246" spans="1:21" x14ac:dyDescent="0.2">
      <c r="A246" s="181"/>
      <c r="B246" s="219" t="s">
        <v>1827</v>
      </c>
      <c r="C246" s="220" t="s">
        <v>528</v>
      </c>
      <c r="D246" s="221" t="s">
        <v>527</v>
      </c>
      <c r="E246" s="222" t="s">
        <v>1828</v>
      </c>
      <c r="F246" s="223" t="s">
        <v>705</v>
      </c>
      <c r="G246" s="206">
        <v>7.6450000000000005</v>
      </c>
      <c r="H246" s="442">
        <v>5.0359712230215736E-2</v>
      </c>
      <c r="I246" s="206">
        <v>8.0299999999999994</v>
      </c>
      <c r="J246" s="208">
        <f t="shared" si="8"/>
        <v>39</v>
      </c>
      <c r="K246" s="224" t="s">
        <v>236</v>
      </c>
      <c r="L246" s="224" t="s">
        <v>3</v>
      </c>
      <c r="M246" s="222" t="s">
        <v>1185</v>
      </c>
      <c r="N246" s="225">
        <v>3926909790</v>
      </c>
      <c r="O246" s="224" t="s">
        <v>688</v>
      </c>
      <c r="P246" s="225">
        <v>10</v>
      </c>
      <c r="Q246" s="225" t="s">
        <v>1427</v>
      </c>
      <c r="R246" s="368"/>
      <c r="S246" s="224"/>
      <c r="T246" s="357"/>
      <c r="U246" s="253">
        <v>8717332264827</v>
      </c>
    </row>
    <row r="247" spans="1:21" x14ac:dyDescent="0.2">
      <c r="A247" s="181"/>
      <c r="B247" s="219" t="s">
        <v>1829</v>
      </c>
      <c r="C247" s="220" t="s">
        <v>531</v>
      </c>
      <c r="D247" s="221" t="s">
        <v>530</v>
      </c>
      <c r="E247" s="222" t="s">
        <v>1830</v>
      </c>
      <c r="F247" s="223" t="s">
        <v>705</v>
      </c>
      <c r="G247" s="206">
        <v>54.152999999999999</v>
      </c>
      <c r="H247" s="442">
        <v>4.9987996971543547E-2</v>
      </c>
      <c r="I247" s="206">
        <v>56.86</v>
      </c>
      <c r="J247" s="208">
        <f t="shared" si="8"/>
        <v>273</v>
      </c>
      <c r="K247" s="224" t="s">
        <v>236</v>
      </c>
      <c r="L247" s="224" t="s">
        <v>3</v>
      </c>
      <c r="M247" s="222" t="s">
        <v>1185</v>
      </c>
      <c r="N247" s="225">
        <v>3926909790</v>
      </c>
      <c r="O247" s="224" t="s">
        <v>688</v>
      </c>
      <c r="P247" s="225">
        <v>5</v>
      </c>
      <c r="Q247" s="225" t="s">
        <v>1172</v>
      </c>
      <c r="R247" s="368"/>
      <c r="S247" s="224"/>
      <c r="T247" s="357"/>
      <c r="U247" s="253">
        <v>8717332264803</v>
      </c>
    </row>
    <row r="248" spans="1:21" x14ac:dyDescent="0.2">
      <c r="A248" s="181"/>
      <c r="B248" s="219" t="s">
        <v>1831</v>
      </c>
      <c r="C248" s="220" t="s">
        <v>534</v>
      </c>
      <c r="D248" s="221" t="s">
        <v>533</v>
      </c>
      <c r="E248" s="222" t="s">
        <v>1832</v>
      </c>
      <c r="F248" s="223" t="s">
        <v>705</v>
      </c>
      <c r="G248" s="206">
        <v>8.9209999999999994</v>
      </c>
      <c r="H248" s="442">
        <v>5.0330680416993623E-2</v>
      </c>
      <c r="I248" s="206">
        <v>9.3699999999999992</v>
      </c>
      <c r="J248" s="208">
        <f t="shared" si="8"/>
        <v>45</v>
      </c>
      <c r="K248" s="224" t="s">
        <v>236</v>
      </c>
      <c r="L248" s="224" t="s">
        <v>3</v>
      </c>
      <c r="M248" s="222" t="s">
        <v>1185</v>
      </c>
      <c r="N248" s="225">
        <v>3917400099</v>
      </c>
      <c r="O248" s="224" t="s">
        <v>688</v>
      </c>
      <c r="P248" s="225">
        <v>10</v>
      </c>
      <c r="Q248" s="225" t="s">
        <v>1498</v>
      </c>
      <c r="R248" s="368"/>
      <c r="S248" s="224"/>
      <c r="T248" s="357"/>
      <c r="U248" s="253">
        <v>8717332264797</v>
      </c>
    </row>
    <row r="249" spans="1:21" x14ac:dyDescent="0.2">
      <c r="A249" s="181"/>
      <c r="B249" s="219" t="s">
        <v>1833</v>
      </c>
      <c r="C249" s="220" t="s">
        <v>537</v>
      </c>
      <c r="D249" s="221" t="s">
        <v>536</v>
      </c>
      <c r="E249" s="222" t="s">
        <v>1834</v>
      </c>
      <c r="F249" s="223" t="s">
        <v>705</v>
      </c>
      <c r="G249" s="206">
        <v>7.6450000000000005</v>
      </c>
      <c r="H249" s="442">
        <v>5.0359712230215736E-2</v>
      </c>
      <c r="I249" s="206">
        <v>8.0299999999999994</v>
      </c>
      <c r="J249" s="208">
        <f t="shared" si="8"/>
        <v>39</v>
      </c>
      <c r="K249" s="224" t="s">
        <v>236</v>
      </c>
      <c r="L249" s="224" t="s">
        <v>3</v>
      </c>
      <c r="M249" s="222" t="s">
        <v>1185</v>
      </c>
      <c r="N249" s="225">
        <v>3917400099</v>
      </c>
      <c r="O249" s="224" t="s">
        <v>688</v>
      </c>
      <c r="P249" s="225">
        <v>170</v>
      </c>
      <c r="Q249" s="225" t="s">
        <v>1530</v>
      </c>
      <c r="R249" s="368"/>
      <c r="S249" s="224"/>
      <c r="T249" s="357"/>
      <c r="U249" s="253">
        <v>8717332264780</v>
      </c>
    </row>
    <row r="250" spans="1:21" x14ac:dyDescent="0.2">
      <c r="A250" s="181"/>
      <c r="B250" s="219" t="s">
        <v>1835</v>
      </c>
      <c r="C250" s="220" t="s">
        <v>540</v>
      </c>
      <c r="D250" s="221" t="s">
        <v>539</v>
      </c>
      <c r="E250" s="222" t="s">
        <v>1836</v>
      </c>
      <c r="F250" s="223" t="s">
        <v>705</v>
      </c>
      <c r="G250" s="206">
        <v>477.79600000000005</v>
      </c>
      <c r="H250" s="442">
        <v>5.0008790362414013E-2</v>
      </c>
      <c r="I250" s="206">
        <v>501.69</v>
      </c>
      <c r="J250" s="208">
        <f t="shared" si="8"/>
        <v>2408</v>
      </c>
      <c r="K250" s="224" t="s">
        <v>236</v>
      </c>
      <c r="L250" s="224" t="s">
        <v>3</v>
      </c>
      <c r="M250" s="222" t="s">
        <v>1185</v>
      </c>
      <c r="N250" s="225">
        <v>3917320099</v>
      </c>
      <c r="O250" s="224" t="s">
        <v>688</v>
      </c>
      <c r="P250" s="225">
        <v>10</v>
      </c>
      <c r="Q250" s="225" t="s">
        <v>1837</v>
      </c>
      <c r="R250" s="368"/>
      <c r="S250" s="224"/>
      <c r="T250" s="357"/>
      <c r="U250" s="253">
        <v>8717332264773</v>
      </c>
    </row>
    <row r="251" spans="1:21" x14ac:dyDescent="0.2">
      <c r="A251" s="181"/>
      <c r="B251" s="219" t="s">
        <v>1838</v>
      </c>
      <c r="C251" s="220" t="s">
        <v>543</v>
      </c>
      <c r="D251" s="221" t="s">
        <v>542</v>
      </c>
      <c r="E251" s="222" t="s">
        <v>1839</v>
      </c>
      <c r="F251" s="223" t="s">
        <v>705</v>
      </c>
      <c r="G251" s="206">
        <v>222.98100000000002</v>
      </c>
      <c r="H251" s="442">
        <v>4.9999775765648069E-2</v>
      </c>
      <c r="I251" s="206">
        <v>234.13</v>
      </c>
      <c r="J251" s="208">
        <f t="shared" si="8"/>
        <v>1124</v>
      </c>
      <c r="K251" s="224" t="s">
        <v>236</v>
      </c>
      <c r="L251" s="224" t="s">
        <v>3</v>
      </c>
      <c r="M251" s="222" t="s">
        <v>1185</v>
      </c>
      <c r="N251" s="225">
        <v>8481808190</v>
      </c>
      <c r="O251" s="224" t="s">
        <v>688</v>
      </c>
      <c r="P251" s="225">
        <v>30</v>
      </c>
      <c r="Q251" s="225" t="s">
        <v>1160</v>
      </c>
      <c r="R251" s="368"/>
      <c r="S251" s="224"/>
      <c r="T251" s="357"/>
      <c r="U251" s="253">
        <v>8717332264766</v>
      </c>
    </row>
    <row r="252" spans="1:21" x14ac:dyDescent="0.2">
      <c r="A252" s="181"/>
      <c r="B252" s="219" t="s">
        <v>1840</v>
      </c>
      <c r="C252" s="220" t="s">
        <v>546</v>
      </c>
      <c r="D252" s="221" t="s">
        <v>545</v>
      </c>
      <c r="E252" s="222" t="s">
        <v>1841</v>
      </c>
      <c r="F252" s="223" t="s">
        <v>705</v>
      </c>
      <c r="G252" s="206">
        <v>573.35300000000007</v>
      </c>
      <c r="H252" s="442">
        <v>4.999886631795758E-2</v>
      </c>
      <c r="I252" s="206">
        <v>602.02</v>
      </c>
      <c r="J252" s="208">
        <f t="shared" si="8"/>
        <v>2890</v>
      </c>
      <c r="K252" s="224" t="s">
        <v>236</v>
      </c>
      <c r="L252" s="224" t="s">
        <v>3</v>
      </c>
      <c r="M252" s="222" t="s">
        <v>1185</v>
      </c>
      <c r="N252" s="225">
        <v>8421210090</v>
      </c>
      <c r="O252" s="224" t="s">
        <v>688</v>
      </c>
      <c r="P252" s="225">
        <v>25</v>
      </c>
      <c r="Q252" s="225" t="s">
        <v>1758</v>
      </c>
      <c r="R252" s="368"/>
      <c r="S252" s="224"/>
      <c r="T252" s="357"/>
      <c r="U252" s="253">
        <v>8717332264759</v>
      </c>
    </row>
    <row r="253" spans="1:21" x14ac:dyDescent="0.2">
      <c r="A253" s="181"/>
      <c r="B253" s="219" t="s">
        <v>1842</v>
      </c>
      <c r="C253" s="220" t="s">
        <v>549</v>
      </c>
      <c r="D253" s="221" t="s">
        <v>548</v>
      </c>
      <c r="E253" s="222" t="s">
        <v>1843</v>
      </c>
      <c r="F253" s="223" t="s">
        <v>705</v>
      </c>
      <c r="G253" s="206">
        <v>2293.4120000000003</v>
      </c>
      <c r="H253" s="442">
        <v>4.999886631795758E-2</v>
      </c>
      <c r="I253" s="206">
        <v>2408.08</v>
      </c>
      <c r="J253" s="208">
        <f t="shared" si="8"/>
        <v>11559</v>
      </c>
      <c r="K253" s="224" t="s">
        <v>236</v>
      </c>
      <c r="L253" s="224" t="s">
        <v>3</v>
      </c>
      <c r="M253" s="222" t="s">
        <v>1185</v>
      </c>
      <c r="N253" s="225">
        <v>7326909890</v>
      </c>
      <c r="O253" s="224" t="s">
        <v>688</v>
      </c>
      <c r="P253" s="225">
        <v>2</v>
      </c>
      <c r="Q253" s="225" t="s">
        <v>1710</v>
      </c>
      <c r="R253" s="368"/>
      <c r="S253" s="224"/>
      <c r="T253" s="357"/>
      <c r="U253" s="253">
        <v>8717332264742</v>
      </c>
    </row>
    <row r="254" spans="1:21" x14ac:dyDescent="0.2">
      <c r="A254" s="181"/>
      <c r="B254" s="219" t="s">
        <v>1844</v>
      </c>
      <c r="C254" s="220" t="s">
        <v>552</v>
      </c>
      <c r="D254" s="221" t="s">
        <v>551</v>
      </c>
      <c r="E254" s="222" t="s">
        <v>1845</v>
      </c>
      <c r="F254" s="223" t="s">
        <v>705</v>
      </c>
      <c r="G254" s="206">
        <v>45.870000000000005</v>
      </c>
      <c r="H254" s="442">
        <v>4.9923697405711565E-2</v>
      </c>
      <c r="I254" s="206">
        <v>48.16</v>
      </c>
      <c r="J254" s="208">
        <f t="shared" si="8"/>
        <v>231</v>
      </c>
      <c r="K254" s="224" t="s">
        <v>236</v>
      </c>
      <c r="L254" s="224" t="s">
        <v>3</v>
      </c>
      <c r="M254" s="222" t="s">
        <v>1185</v>
      </c>
      <c r="N254" s="225">
        <v>84219900</v>
      </c>
      <c r="O254" s="224" t="s">
        <v>688</v>
      </c>
      <c r="P254" s="225">
        <v>100</v>
      </c>
      <c r="Q254" s="225" t="s">
        <v>1846</v>
      </c>
      <c r="R254" s="368"/>
      <c r="S254" s="224"/>
      <c r="T254" s="357"/>
      <c r="U254" s="253">
        <v>8717332264735</v>
      </c>
    </row>
    <row r="255" spans="1:21" x14ac:dyDescent="0.2">
      <c r="A255" s="181"/>
      <c r="B255" s="219" t="s">
        <v>1847</v>
      </c>
      <c r="C255" s="220" t="s">
        <v>555</v>
      </c>
      <c r="D255" s="221" t="s">
        <v>554</v>
      </c>
      <c r="E255" s="222" t="s">
        <v>1848</v>
      </c>
      <c r="F255" s="223" t="s">
        <v>705</v>
      </c>
      <c r="G255" s="206">
        <v>229.33900000000003</v>
      </c>
      <c r="H255" s="442">
        <v>5.0017659447368246E-2</v>
      </c>
      <c r="I255" s="206">
        <v>240.81</v>
      </c>
      <c r="J255" s="208">
        <f t="shared" si="8"/>
        <v>1156</v>
      </c>
      <c r="K255" s="224" t="s">
        <v>236</v>
      </c>
      <c r="L255" s="224" t="s">
        <v>3</v>
      </c>
      <c r="M255" s="222" t="s">
        <v>1185</v>
      </c>
      <c r="N255" s="225">
        <v>8421999099</v>
      </c>
      <c r="O255" s="224" t="s">
        <v>688</v>
      </c>
      <c r="P255" s="225">
        <v>50</v>
      </c>
      <c r="Q255" s="225" t="s">
        <v>1729</v>
      </c>
      <c r="R255" s="368"/>
      <c r="S255" s="224"/>
      <c r="T255" s="357"/>
      <c r="U255" s="253">
        <v>8717332264728</v>
      </c>
    </row>
    <row r="256" spans="1:21" x14ac:dyDescent="0.2">
      <c r="A256" s="181"/>
      <c r="B256" s="236" t="s">
        <v>1849</v>
      </c>
      <c r="C256" s="237"/>
      <c r="D256" s="238" t="s">
        <v>1198</v>
      </c>
      <c r="E256" s="237"/>
      <c r="F256" s="239"/>
      <c r="G256" s="240" t="s">
        <v>1198</v>
      </c>
      <c r="H256" s="241"/>
      <c r="I256" s="241"/>
      <c r="J256" s="241"/>
      <c r="K256" s="242"/>
      <c r="L256" s="242"/>
      <c r="M256" s="237" t="s">
        <v>1198</v>
      </c>
      <c r="N256" s="242"/>
      <c r="O256" s="242"/>
      <c r="P256" s="242"/>
      <c r="Q256" s="242" t="s">
        <v>1198</v>
      </c>
      <c r="R256" s="245"/>
      <c r="S256" s="242"/>
      <c r="T256" s="247"/>
      <c r="U256" s="253"/>
    </row>
    <row r="257" spans="1:21" x14ac:dyDescent="0.2">
      <c r="A257" s="181"/>
      <c r="B257" s="376" t="s">
        <v>1850</v>
      </c>
      <c r="C257" s="222" t="s">
        <v>242</v>
      </c>
      <c r="D257" s="251" t="s">
        <v>241</v>
      </c>
      <c r="E257" s="382" t="s">
        <v>1851</v>
      </c>
      <c r="F257" s="272" t="s">
        <v>705</v>
      </c>
      <c r="G257" s="206">
        <v>1905.73</v>
      </c>
      <c r="H257" s="207">
        <v>0.05</v>
      </c>
      <c r="I257" s="206">
        <v>2001.02</v>
      </c>
      <c r="J257" s="208">
        <f t="shared" si="8"/>
        <v>9605</v>
      </c>
      <c r="K257" s="224" t="s">
        <v>236</v>
      </c>
      <c r="L257" s="224" t="s">
        <v>3</v>
      </c>
      <c r="M257" s="382" t="s">
        <v>1185</v>
      </c>
      <c r="N257" s="379">
        <v>8536501999</v>
      </c>
      <c r="O257" s="357" t="s">
        <v>689</v>
      </c>
      <c r="P257" s="225">
        <v>5</v>
      </c>
      <c r="Q257" s="225" t="s">
        <v>1852</v>
      </c>
      <c r="R257" s="380"/>
      <c r="S257" s="357"/>
      <c r="T257" s="357" t="s">
        <v>1853</v>
      </c>
      <c r="U257" s="253">
        <v>8717332929009</v>
      </c>
    </row>
    <row r="258" spans="1:21" x14ac:dyDescent="0.2">
      <c r="A258" s="181"/>
      <c r="B258" s="376" t="s">
        <v>1854</v>
      </c>
      <c r="C258" s="222" t="s">
        <v>1855</v>
      </c>
      <c r="D258" s="251" t="s">
        <v>1128</v>
      </c>
      <c r="E258" s="382" t="s">
        <v>1856</v>
      </c>
      <c r="F258" s="272" t="s">
        <v>705</v>
      </c>
      <c r="G258" s="206">
        <v>1377.35</v>
      </c>
      <c r="H258" s="207">
        <v>0.05</v>
      </c>
      <c r="I258" s="206">
        <v>1446.22</v>
      </c>
      <c r="J258" s="208">
        <f t="shared" si="8"/>
        <v>6942</v>
      </c>
      <c r="K258" s="224"/>
      <c r="L258" s="224" t="s">
        <v>3</v>
      </c>
      <c r="M258" s="382" t="s">
        <v>1185</v>
      </c>
      <c r="N258" s="379"/>
      <c r="O258" s="357" t="s">
        <v>689</v>
      </c>
      <c r="P258" s="225"/>
      <c r="Q258" s="225" t="s">
        <v>1857</v>
      </c>
      <c r="R258" s="380"/>
      <c r="S258" s="357"/>
      <c r="T258" s="357" t="s">
        <v>1858</v>
      </c>
      <c r="U258" s="253">
        <v>4060039150370</v>
      </c>
    </row>
    <row r="259" spans="1:21" x14ac:dyDescent="0.2">
      <c r="A259" s="181"/>
      <c r="B259" s="376" t="s">
        <v>1859</v>
      </c>
      <c r="C259" s="222" t="s">
        <v>245</v>
      </c>
      <c r="D259" s="251" t="s">
        <v>244</v>
      </c>
      <c r="E259" s="382" t="s">
        <v>1860</v>
      </c>
      <c r="F259" s="272" t="s">
        <v>705</v>
      </c>
      <c r="G259" s="206">
        <v>1703.46</v>
      </c>
      <c r="H259" s="207">
        <v>0.05</v>
      </c>
      <c r="I259" s="206">
        <v>1788.63</v>
      </c>
      <c r="J259" s="208">
        <f t="shared" ref="J259:J322" si="9">ROUND(ROUND(I259*4.8,2),0)</f>
        <v>8585</v>
      </c>
      <c r="K259" s="224" t="s">
        <v>236</v>
      </c>
      <c r="L259" s="224" t="s">
        <v>3</v>
      </c>
      <c r="M259" s="382" t="s">
        <v>1185</v>
      </c>
      <c r="N259" s="379">
        <v>8536501999</v>
      </c>
      <c r="O259" s="357" t="s">
        <v>689</v>
      </c>
      <c r="P259" s="225">
        <v>5</v>
      </c>
      <c r="Q259" s="225" t="s">
        <v>1861</v>
      </c>
      <c r="R259" s="380"/>
      <c r="S259" s="357"/>
      <c r="T259" s="357"/>
      <c r="U259" s="253">
        <v>8717332929016</v>
      </c>
    </row>
    <row r="260" spans="1:21" x14ac:dyDescent="0.2">
      <c r="A260" s="181"/>
      <c r="B260" s="376" t="s">
        <v>1862</v>
      </c>
      <c r="C260" s="222" t="s">
        <v>248</v>
      </c>
      <c r="D260" s="251" t="s">
        <v>247</v>
      </c>
      <c r="E260" s="382" t="s">
        <v>1863</v>
      </c>
      <c r="F260" s="272" t="s">
        <v>705</v>
      </c>
      <c r="G260" s="206">
        <v>1557.86</v>
      </c>
      <c r="H260" s="207">
        <v>0.05</v>
      </c>
      <c r="I260" s="206">
        <v>1635.75</v>
      </c>
      <c r="J260" s="208">
        <f t="shared" si="9"/>
        <v>7852</v>
      </c>
      <c r="K260" s="224" t="s">
        <v>236</v>
      </c>
      <c r="L260" s="224" t="s">
        <v>3</v>
      </c>
      <c r="M260" s="382" t="s">
        <v>1185</v>
      </c>
      <c r="N260" s="379">
        <v>8536501999</v>
      </c>
      <c r="O260" s="357" t="s">
        <v>689</v>
      </c>
      <c r="P260" s="225">
        <v>10</v>
      </c>
      <c r="Q260" s="225" t="s">
        <v>1864</v>
      </c>
      <c r="R260" s="380"/>
      <c r="S260" s="357"/>
      <c r="T260" s="357" t="s">
        <v>1865</v>
      </c>
      <c r="U260" s="253">
        <v>8717332929023</v>
      </c>
    </row>
    <row r="261" spans="1:21" x14ac:dyDescent="0.2">
      <c r="A261" s="181"/>
      <c r="B261" s="376" t="s">
        <v>1866</v>
      </c>
      <c r="C261" s="222" t="s">
        <v>251</v>
      </c>
      <c r="D261" s="251" t="s">
        <v>250</v>
      </c>
      <c r="E261" s="382" t="s">
        <v>1867</v>
      </c>
      <c r="F261" s="272" t="s">
        <v>705</v>
      </c>
      <c r="G261" s="206">
        <v>1240.29</v>
      </c>
      <c r="H261" s="207">
        <v>0.05</v>
      </c>
      <c r="I261" s="206">
        <v>1302.3</v>
      </c>
      <c r="J261" s="208">
        <f t="shared" si="9"/>
        <v>6251</v>
      </c>
      <c r="K261" s="224" t="s">
        <v>236</v>
      </c>
      <c r="L261" s="224" t="s">
        <v>3</v>
      </c>
      <c r="M261" s="382" t="s">
        <v>1185</v>
      </c>
      <c r="N261" s="379">
        <v>8531900000</v>
      </c>
      <c r="O261" s="357" t="s">
        <v>689</v>
      </c>
      <c r="P261" s="225">
        <v>10</v>
      </c>
      <c r="Q261" s="225" t="s">
        <v>1868</v>
      </c>
      <c r="R261" s="380"/>
      <c r="S261" s="357"/>
      <c r="T261" s="357"/>
      <c r="U261" s="253">
        <v>8717332493821</v>
      </c>
    </row>
    <row r="262" spans="1:21" x14ac:dyDescent="0.2">
      <c r="A262" s="181"/>
      <c r="B262" s="376">
        <v>705000083264</v>
      </c>
      <c r="C262" s="222" t="s">
        <v>253</v>
      </c>
      <c r="D262" s="251" t="s">
        <v>252</v>
      </c>
      <c r="E262" s="382" t="s">
        <v>1869</v>
      </c>
      <c r="F262" s="272" t="s">
        <v>705</v>
      </c>
      <c r="G262" s="206">
        <v>370.56</v>
      </c>
      <c r="H262" s="207">
        <v>0.05</v>
      </c>
      <c r="I262" s="206">
        <v>389.09</v>
      </c>
      <c r="J262" s="208">
        <f t="shared" si="9"/>
        <v>1868</v>
      </c>
      <c r="K262" s="224" t="s">
        <v>236</v>
      </c>
      <c r="L262" s="224" t="s">
        <v>3</v>
      </c>
      <c r="M262" s="382" t="s">
        <v>1185</v>
      </c>
      <c r="N262" s="379">
        <v>8536501999</v>
      </c>
      <c r="O262" s="357" t="s">
        <v>689</v>
      </c>
      <c r="P262" s="225">
        <v>10</v>
      </c>
      <c r="Q262" s="225" t="s">
        <v>1870</v>
      </c>
      <c r="R262" s="380"/>
      <c r="S262" s="357"/>
      <c r="T262" s="357"/>
      <c r="U262" s="253">
        <v>8717332359769</v>
      </c>
    </row>
    <row r="263" spans="1:21" x14ac:dyDescent="0.2">
      <c r="A263" s="181"/>
      <c r="B263" s="376" t="s">
        <v>1871</v>
      </c>
      <c r="C263" s="222" t="s">
        <v>255</v>
      </c>
      <c r="D263" s="251" t="s">
        <v>254</v>
      </c>
      <c r="E263" s="382" t="s">
        <v>1872</v>
      </c>
      <c r="F263" s="272" t="s">
        <v>705</v>
      </c>
      <c r="G263" s="206">
        <v>371.4</v>
      </c>
      <c r="H263" s="207">
        <v>0.05</v>
      </c>
      <c r="I263" s="206">
        <v>389.97</v>
      </c>
      <c r="J263" s="208">
        <f t="shared" si="9"/>
        <v>1872</v>
      </c>
      <c r="K263" s="224" t="s">
        <v>236</v>
      </c>
      <c r="L263" s="224" t="s">
        <v>3</v>
      </c>
      <c r="M263" s="382" t="s">
        <v>1185</v>
      </c>
      <c r="N263" s="379">
        <v>7326909890</v>
      </c>
      <c r="O263" s="357" t="s">
        <v>690</v>
      </c>
      <c r="P263" s="225">
        <v>2</v>
      </c>
      <c r="Q263" s="225" t="s">
        <v>1533</v>
      </c>
      <c r="R263" s="380"/>
      <c r="S263" s="357"/>
      <c r="T263" s="357"/>
      <c r="U263" s="253">
        <v>8717332390779</v>
      </c>
    </row>
    <row r="264" spans="1:21" x14ac:dyDescent="0.2">
      <c r="A264" s="181"/>
      <c r="B264" s="376" t="s">
        <v>1873</v>
      </c>
      <c r="C264" s="222" t="s">
        <v>257</v>
      </c>
      <c r="D264" s="251" t="s">
        <v>256</v>
      </c>
      <c r="E264" s="382" t="s">
        <v>1874</v>
      </c>
      <c r="F264" s="272" t="s">
        <v>705</v>
      </c>
      <c r="G264" s="206">
        <v>235.09</v>
      </c>
      <c r="H264" s="207">
        <v>0.05</v>
      </c>
      <c r="I264" s="206">
        <v>246.84</v>
      </c>
      <c r="J264" s="208">
        <f t="shared" si="9"/>
        <v>1185</v>
      </c>
      <c r="K264" s="224" t="s">
        <v>236</v>
      </c>
      <c r="L264" s="224" t="s">
        <v>3</v>
      </c>
      <c r="M264" s="382" t="s">
        <v>1185</v>
      </c>
      <c r="N264" s="379">
        <v>7326909890</v>
      </c>
      <c r="O264" s="357" t="s">
        <v>690</v>
      </c>
      <c r="P264" s="225">
        <v>2</v>
      </c>
      <c r="Q264" s="225" t="s">
        <v>1251</v>
      </c>
      <c r="R264" s="380"/>
      <c r="S264" s="357"/>
      <c r="T264" s="357"/>
      <c r="U264" s="253">
        <v>8717332390786</v>
      </c>
    </row>
    <row r="265" spans="1:21" x14ac:dyDescent="0.2">
      <c r="A265" s="181"/>
      <c r="B265" s="376" t="s">
        <v>1875</v>
      </c>
      <c r="C265" s="222" t="s">
        <v>259</v>
      </c>
      <c r="D265" s="251" t="s">
        <v>258</v>
      </c>
      <c r="E265" s="382" t="s">
        <v>1876</v>
      </c>
      <c r="F265" s="272" t="s">
        <v>705</v>
      </c>
      <c r="G265" s="206">
        <v>205.7</v>
      </c>
      <c r="H265" s="207">
        <v>0.05</v>
      </c>
      <c r="I265" s="206">
        <v>215.99</v>
      </c>
      <c r="J265" s="208">
        <f t="shared" si="9"/>
        <v>1037</v>
      </c>
      <c r="K265" s="224" t="s">
        <v>236</v>
      </c>
      <c r="L265" s="224" t="s">
        <v>3</v>
      </c>
      <c r="M265" s="382" t="s">
        <v>1185</v>
      </c>
      <c r="N265" s="379">
        <v>7326909890</v>
      </c>
      <c r="O265" s="357" t="s">
        <v>690</v>
      </c>
      <c r="P265" s="225">
        <v>2</v>
      </c>
      <c r="Q265" s="225" t="s">
        <v>1498</v>
      </c>
      <c r="R265" s="380"/>
      <c r="S265" s="357"/>
      <c r="T265" s="357"/>
      <c r="U265" s="253">
        <v>8717332390793</v>
      </c>
    </row>
    <row r="266" spans="1:21" x14ac:dyDescent="0.2">
      <c r="A266" s="181"/>
      <c r="B266" s="236" t="s">
        <v>1877</v>
      </c>
      <c r="C266" s="237"/>
      <c r="D266" s="238" t="s">
        <v>1198</v>
      </c>
      <c r="E266" s="237"/>
      <c r="F266" s="239"/>
      <c r="G266" s="240" t="s">
        <v>1198</v>
      </c>
      <c r="H266" s="241"/>
      <c r="I266" s="241"/>
      <c r="J266" s="241"/>
      <c r="K266" s="242"/>
      <c r="L266" s="242"/>
      <c r="M266" s="237" t="s">
        <v>1198</v>
      </c>
      <c r="N266" s="242"/>
      <c r="O266" s="242"/>
      <c r="P266" s="242"/>
      <c r="Q266" s="242" t="s">
        <v>1198</v>
      </c>
      <c r="R266" s="245"/>
      <c r="S266" s="242"/>
      <c r="T266" s="247"/>
      <c r="U266" s="247"/>
    </row>
    <row r="267" spans="1:21" x14ac:dyDescent="0.2">
      <c r="A267" s="181" t="s">
        <v>1878</v>
      </c>
      <c r="B267" s="447" t="s">
        <v>1879</v>
      </c>
      <c r="C267" s="204" t="s">
        <v>1880</v>
      </c>
      <c r="D267" s="233" t="s">
        <v>1881</v>
      </c>
      <c r="E267" s="305" t="s">
        <v>1882</v>
      </c>
      <c r="F267" s="448" t="s">
        <v>705</v>
      </c>
      <c r="G267" s="443">
        <v>2884.6650000000004</v>
      </c>
      <c r="H267" s="442">
        <v>5.0000606656231961E-2</v>
      </c>
      <c r="I267" s="443">
        <v>3028.9</v>
      </c>
      <c r="J267" s="208">
        <f t="shared" si="9"/>
        <v>14539</v>
      </c>
      <c r="K267" s="269" t="s">
        <v>236</v>
      </c>
      <c r="L267" s="269" t="s">
        <v>3</v>
      </c>
      <c r="M267" s="391" t="s">
        <v>1185</v>
      </c>
      <c r="N267" s="392">
        <v>8536501990</v>
      </c>
      <c r="O267" s="393" t="s">
        <v>689</v>
      </c>
      <c r="P267" s="394"/>
      <c r="Q267" s="394" t="s">
        <v>1883</v>
      </c>
      <c r="R267" s="395"/>
      <c r="S267" s="393"/>
      <c r="T267" s="393"/>
      <c r="U267" s="396">
        <v>4060039128997</v>
      </c>
    </row>
    <row r="268" spans="1:21" x14ac:dyDescent="0.2">
      <c r="A268" s="181" t="s">
        <v>1878</v>
      </c>
      <c r="B268" s="447" t="s">
        <v>1884</v>
      </c>
      <c r="C268" s="204" t="s">
        <v>1885</v>
      </c>
      <c r="D268" s="233" t="s">
        <v>1886</v>
      </c>
      <c r="E268" s="305" t="s">
        <v>1887</v>
      </c>
      <c r="F268" s="448" t="s">
        <v>705</v>
      </c>
      <c r="G268" s="443">
        <v>1367.5095000000001</v>
      </c>
      <c r="H268" s="442">
        <v>4.9996361999679051E-2</v>
      </c>
      <c r="I268" s="443">
        <v>1435.88</v>
      </c>
      <c r="J268" s="208">
        <f t="shared" si="9"/>
        <v>6892</v>
      </c>
      <c r="K268" s="269" t="s">
        <v>236</v>
      </c>
      <c r="L268" s="269" t="s">
        <v>3</v>
      </c>
      <c r="M268" s="391" t="s">
        <v>1185</v>
      </c>
      <c r="N268" s="392">
        <v>85444993</v>
      </c>
      <c r="O268" s="393" t="s">
        <v>689</v>
      </c>
      <c r="P268" s="394"/>
      <c r="Q268" s="397" t="s">
        <v>1888</v>
      </c>
      <c r="R268" s="395" t="s">
        <v>1889</v>
      </c>
      <c r="S268" s="393"/>
      <c r="T268" s="393"/>
      <c r="U268" s="396">
        <v>4060039133205</v>
      </c>
    </row>
    <row r="269" spans="1:21" x14ac:dyDescent="0.2">
      <c r="A269" s="181" t="s">
        <v>1878</v>
      </c>
      <c r="B269" s="447" t="s">
        <v>1890</v>
      </c>
      <c r="C269" s="204" t="s">
        <v>1891</v>
      </c>
      <c r="D269" s="233" t="s">
        <v>1892</v>
      </c>
      <c r="E269" s="305" t="s">
        <v>1893</v>
      </c>
      <c r="F269" s="448" t="s">
        <v>705</v>
      </c>
      <c r="G269" s="443">
        <v>3421.1205</v>
      </c>
      <c r="H269" s="442">
        <v>5.000101574907978E-2</v>
      </c>
      <c r="I269" s="443">
        <v>3592.18</v>
      </c>
      <c r="J269" s="208">
        <f t="shared" si="9"/>
        <v>17242</v>
      </c>
      <c r="K269" s="269" t="s">
        <v>236</v>
      </c>
      <c r="L269" s="269" t="s">
        <v>3</v>
      </c>
      <c r="M269" s="391" t="s">
        <v>1185</v>
      </c>
      <c r="N269" s="392">
        <v>85444993</v>
      </c>
      <c r="O269" s="393" t="s">
        <v>689</v>
      </c>
      <c r="P269" s="394"/>
      <c r="Q269" s="397" t="s">
        <v>1894</v>
      </c>
      <c r="R269" s="395" t="s">
        <v>1895</v>
      </c>
      <c r="S269" s="393"/>
      <c r="T269" s="393"/>
      <c r="U269" s="396">
        <v>4060039133212</v>
      </c>
    </row>
    <row r="270" spans="1:21" x14ac:dyDescent="0.2">
      <c r="A270" s="181" t="s">
        <v>1878</v>
      </c>
      <c r="B270" s="447" t="s">
        <v>1896</v>
      </c>
      <c r="C270" s="204" t="s">
        <v>1897</v>
      </c>
      <c r="D270" s="233" t="s">
        <v>1898</v>
      </c>
      <c r="E270" s="305" t="s">
        <v>1899</v>
      </c>
      <c r="F270" s="448" t="s">
        <v>705</v>
      </c>
      <c r="G270" s="443">
        <v>6815.7494999999999</v>
      </c>
      <c r="H270" s="442">
        <v>5.0000443824996799E-2</v>
      </c>
      <c r="I270" s="443">
        <v>7156.54</v>
      </c>
      <c r="J270" s="208">
        <f t="shared" si="9"/>
        <v>34351</v>
      </c>
      <c r="K270" s="269" t="s">
        <v>236</v>
      </c>
      <c r="L270" s="269" t="s">
        <v>3</v>
      </c>
      <c r="M270" s="391" t="s">
        <v>1185</v>
      </c>
      <c r="N270" s="392">
        <v>85444993</v>
      </c>
      <c r="O270" s="393" t="s">
        <v>689</v>
      </c>
      <c r="P270" s="394"/>
      <c r="Q270" s="397" t="s">
        <v>1900</v>
      </c>
      <c r="R270" s="395" t="s">
        <v>1901</v>
      </c>
      <c r="S270" s="393"/>
      <c r="T270" s="393"/>
      <c r="U270" s="396">
        <v>4060039133229</v>
      </c>
    </row>
    <row r="271" spans="1:21" x14ac:dyDescent="0.2">
      <c r="A271" s="181" t="s">
        <v>1878</v>
      </c>
      <c r="B271" s="447" t="s">
        <v>1902</v>
      </c>
      <c r="C271" s="204" t="s">
        <v>1903</v>
      </c>
      <c r="D271" s="233" t="s">
        <v>1904</v>
      </c>
      <c r="E271" s="305" t="s">
        <v>1905</v>
      </c>
      <c r="F271" s="448" t="s">
        <v>705</v>
      </c>
      <c r="G271" s="443">
        <v>1720.2674999999999</v>
      </c>
      <c r="H271" s="442">
        <v>4.9999491358175385E-2</v>
      </c>
      <c r="I271" s="443">
        <v>1806.28</v>
      </c>
      <c r="J271" s="208">
        <f t="shared" si="9"/>
        <v>8670</v>
      </c>
      <c r="K271" s="269" t="s">
        <v>236</v>
      </c>
      <c r="L271" s="269" t="s">
        <v>3</v>
      </c>
      <c r="M271" s="391" t="s">
        <v>1185</v>
      </c>
      <c r="N271" s="392">
        <v>85444993</v>
      </c>
      <c r="O271" s="393" t="s">
        <v>689</v>
      </c>
      <c r="P271" s="394"/>
      <c r="Q271" s="397" t="s">
        <v>1906</v>
      </c>
      <c r="R271" s="395" t="s">
        <v>1889</v>
      </c>
      <c r="S271" s="393"/>
      <c r="T271" s="393"/>
      <c r="U271" s="396">
        <v>4060039154903</v>
      </c>
    </row>
    <row r="272" spans="1:21" x14ac:dyDescent="0.2">
      <c r="A272" s="181" t="s">
        <v>1878</v>
      </c>
      <c r="B272" s="447" t="s">
        <v>1907</v>
      </c>
      <c r="C272" s="204" t="s">
        <v>1908</v>
      </c>
      <c r="D272" s="233" t="s">
        <v>1909</v>
      </c>
      <c r="E272" s="305" t="s">
        <v>1910</v>
      </c>
      <c r="F272" s="448" t="s">
        <v>705</v>
      </c>
      <c r="G272" s="443">
        <v>4246.2315000000008</v>
      </c>
      <c r="H272" s="442">
        <v>4.9999275828460865E-2</v>
      </c>
      <c r="I272" s="443">
        <v>4458.54</v>
      </c>
      <c r="J272" s="208">
        <f t="shared" si="9"/>
        <v>21401</v>
      </c>
      <c r="K272" s="269" t="s">
        <v>236</v>
      </c>
      <c r="L272" s="269" t="s">
        <v>3</v>
      </c>
      <c r="M272" s="391" t="s">
        <v>1185</v>
      </c>
      <c r="N272" s="392">
        <v>85444993</v>
      </c>
      <c r="O272" s="393" t="s">
        <v>689</v>
      </c>
      <c r="P272" s="394"/>
      <c r="Q272" s="397" t="s">
        <v>1911</v>
      </c>
      <c r="R272" s="395" t="s">
        <v>1895</v>
      </c>
      <c r="S272" s="393"/>
      <c r="T272" s="393"/>
      <c r="U272" s="396">
        <v>4060039154910</v>
      </c>
    </row>
    <row r="273" spans="1:21" x14ac:dyDescent="0.2">
      <c r="A273" s="181" t="s">
        <v>1878</v>
      </c>
      <c r="B273" s="447" t="s">
        <v>1912</v>
      </c>
      <c r="C273" s="204" t="s">
        <v>1913</v>
      </c>
      <c r="D273" s="233" t="s">
        <v>1914</v>
      </c>
      <c r="E273" s="305" t="s">
        <v>1915</v>
      </c>
      <c r="F273" s="448" t="s">
        <v>705</v>
      </c>
      <c r="G273" s="443">
        <v>8274.7139999999999</v>
      </c>
      <c r="H273" s="442">
        <v>5.0000036255029467E-2</v>
      </c>
      <c r="I273" s="443">
        <v>8688.4500000000007</v>
      </c>
      <c r="J273" s="208">
        <f t="shared" si="9"/>
        <v>41705</v>
      </c>
      <c r="K273" s="269" t="s">
        <v>236</v>
      </c>
      <c r="L273" s="269" t="s">
        <v>3</v>
      </c>
      <c r="M273" s="391" t="s">
        <v>1185</v>
      </c>
      <c r="N273" s="392">
        <v>85444993</v>
      </c>
      <c r="O273" s="393" t="s">
        <v>689</v>
      </c>
      <c r="P273" s="394"/>
      <c r="Q273" s="397" t="s">
        <v>1916</v>
      </c>
      <c r="R273" s="395" t="s">
        <v>1901</v>
      </c>
      <c r="S273" s="393"/>
      <c r="T273" s="393"/>
      <c r="U273" s="396">
        <v>4060039154927</v>
      </c>
    </row>
    <row r="274" spans="1:21" x14ac:dyDescent="0.2">
      <c r="A274" s="181" t="s">
        <v>1878</v>
      </c>
      <c r="B274" s="447" t="s">
        <v>1917</v>
      </c>
      <c r="C274" s="204" t="s">
        <v>1918</v>
      </c>
      <c r="D274" s="233" t="s">
        <v>1919</v>
      </c>
      <c r="E274" s="305" t="s">
        <v>1920</v>
      </c>
      <c r="F274" s="448" t="s">
        <v>705</v>
      </c>
      <c r="G274" s="443">
        <v>2754.6120000000001</v>
      </c>
      <c r="H274" s="442">
        <v>4.9999056128412933E-2</v>
      </c>
      <c r="I274" s="443">
        <v>2892.34</v>
      </c>
      <c r="J274" s="208">
        <f t="shared" si="9"/>
        <v>13883</v>
      </c>
      <c r="K274" s="269" t="s">
        <v>236</v>
      </c>
      <c r="L274" s="269" t="s">
        <v>3</v>
      </c>
      <c r="M274" s="391" t="s">
        <v>1185</v>
      </c>
      <c r="N274" s="392">
        <v>85444993</v>
      </c>
      <c r="O274" s="393" t="s">
        <v>689</v>
      </c>
      <c r="P274" s="394"/>
      <c r="Q274" s="397" t="s">
        <v>1921</v>
      </c>
      <c r="R274" s="395" t="s">
        <v>1889</v>
      </c>
      <c r="S274" s="393"/>
      <c r="T274" s="393"/>
      <c r="U274" s="396">
        <v>4060039154934</v>
      </c>
    </row>
    <row r="275" spans="1:21" x14ac:dyDescent="0.2">
      <c r="A275" s="181" t="s">
        <v>1878</v>
      </c>
      <c r="B275" s="447" t="s">
        <v>1922</v>
      </c>
      <c r="C275" s="204" t="s">
        <v>1923</v>
      </c>
      <c r="D275" s="233" t="s">
        <v>1924</v>
      </c>
      <c r="E275" s="305" t="s">
        <v>1925</v>
      </c>
      <c r="F275" s="448" t="s">
        <v>705</v>
      </c>
      <c r="G275" s="443">
        <v>6736.8210000000008</v>
      </c>
      <c r="H275" s="442">
        <v>4.9999695702171554E-2</v>
      </c>
      <c r="I275" s="443">
        <v>7073.66</v>
      </c>
      <c r="J275" s="208">
        <f t="shared" si="9"/>
        <v>33954</v>
      </c>
      <c r="K275" s="269" t="s">
        <v>236</v>
      </c>
      <c r="L275" s="269" t="s">
        <v>3</v>
      </c>
      <c r="M275" s="391" t="s">
        <v>1185</v>
      </c>
      <c r="N275" s="392">
        <v>85444993</v>
      </c>
      <c r="O275" s="393" t="s">
        <v>689</v>
      </c>
      <c r="P275" s="394"/>
      <c r="Q275" s="397" t="s">
        <v>1926</v>
      </c>
      <c r="R275" s="395" t="s">
        <v>1895</v>
      </c>
      <c r="S275" s="393"/>
      <c r="T275" s="393"/>
      <c r="U275" s="396">
        <v>4060039154941</v>
      </c>
    </row>
    <row r="276" spans="1:21" x14ac:dyDescent="0.2">
      <c r="A276" s="181" t="s">
        <v>1878</v>
      </c>
      <c r="B276" s="447" t="s">
        <v>1927</v>
      </c>
      <c r="C276" s="204" t="s">
        <v>1928</v>
      </c>
      <c r="D276" s="233" t="s">
        <v>1929</v>
      </c>
      <c r="E276" s="305" t="s">
        <v>1930</v>
      </c>
      <c r="F276" s="448" t="s">
        <v>705</v>
      </c>
      <c r="G276" s="443">
        <v>13174.224</v>
      </c>
      <c r="H276" s="442">
        <v>5.0000364347835724E-2</v>
      </c>
      <c r="I276" s="443">
        <v>13832.94</v>
      </c>
      <c r="J276" s="208">
        <f t="shared" si="9"/>
        <v>66398</v>
      </c>
      <c r="K276" s="269" t="s">
        <v>236</v>
      </c>
      <c r="L276" s="269" t="s">
        <v>3</v>
      </c>
      <c r="M276" s="391" t="s">
        <v>1185</v>
      </c>
      <c r="N276" s="392">
        <v>85444993</v>
      </c>
      <c r="O276" s="393" t="s">
        <v>689</v>
      </c>
      <c r="P276" s="394"/>
      <c r="Q276" s="397" t="s">
        <v>1931</v>
      </c>
      <c r="R276" s="395" t="s">
        <v>1901</v>
      </c>
      <c r="S276" s="393"/>
      <c r="T276" s="393"/>
      <c r="U276" s="396">
        <v>4060039154958</v>
      </c>
    </row>
    <row r="277" spans="1:21" x14ac:dyDescent="0.2">
      <c r="A277" s="181" t="s">
        <v>1932</v>
      </c>
      <c r="B277" s="447" t="s">
        <v>1933</v>
      </c>
      <c r="C277" s="204" t="s">
        <v>1934</v>
      </c>
      <c r="D277" s="233" t="s">
        <v>1935</v>
      </c>
      <c r="E277" s="305" t="s">
        <v>1936</v>
      </c>
      <c r="F277" s="448" t="s">
        <v>705</v>
      </c>
      <c r="G277" s="443">
        <v>364.08750000000003</v>
      </c>
      <c r="H277" s="442">
        <v>4.9994850139046143E-2</v>
      </c>
      <c r="I277" s="443">
        <v>382.29</v>
      </c>
      <c r="J277" s="208">
        <f t="shared" si="9"/>
        <v>1835</v>
      </c>
      <c r="K277" s="269" t="s">
        <v>236</v>
      </c>
      <c r="L277" s="269" t="s">
        <v>3</v>
      </c>
      <c r="M277" s="391" t="s">
        <v>1185</v>
      </c>
      <c r="N277" s="392">
        <v>85319000</v>
      </c>
      <c r="O277" s="393" t="s">
        <v>689</v>
      </c>
      <c r="P277" s="394"/>
      <c r="Q277" s="397" t="s">
        <v>1937</v>
      </c>
      <c r="R277" s="395"/>
      <c r="S277" s="393"/>
      <c r="T277" s="393"/>
      <c r="U277" s="396">
        <v>4060039133236</v>
      </c>
    </row>
    <row r="278" spans="1:21" x14ac:dyDescent="0.2">
      <c r="A278" s="181" t="s">
        <v>1878</v>
      </c>
      <c r="B278" s="447" t="s">
        <v>1938</v>
      </c>
      <c r="C278" s="204" t="s">
        <v>1939</v>
      </c>
      <c r="D278" s="233" t="s">
        <v>1940</v>
      </c>
      <c r="E278" s="305" t="s">
        <v>1941</v>
      </c>
      <c r="F278" s="448" t="s">
        <v>705</v>
      </c>
      <c r="G278" s="443">
        <v>280.06650000000002</v>
      </c>
      <c r="H278" s="442">
        <v>5.0000624851597619E-2</v>
      </c>
      <c r="I278" s="443">
        <v>294.07</v>
      </c>
      <c r="J278" s="208">
        <f t="shared" si="9"/>
        <v>1412</v>
      </c>
      <c r="K278" s="269" t="s">
        <v>236</v>
      </c>
      <c r="L278" s="269" t="s">
        <v>3</v>
      </c>
      <c r="M278" s="391" t="s">
        <v>1185</v>
      </c>
      <c r="N278" s="392">
        <v>85319000</v>
      </c>
      <c r="O278" s="393" t="s">
        <v>689</v>
      </c>
      <c r="P278" s="394"/>
      <c r="Q278" s="397" t="s">
        <v>1942</v>
      </c>
      <c r="R278" s="395"/>
      <c r="S278" s="393"/>
      <c r="T278" s="393"/>
      <c r="U278" s="396">
        <v>4060039133243</v>
      </c>
    </row>
    <row r="279" spans="1:21" x14ac:dyDescent="0.2">
      <c r="A279" s="181" t="s">
        <v>1878</v>
      </c>
      <c r="B279" s="447" t="s">
        <v>1943</v>
      </c>
      <c r="C279" s="204" t="s">
        <v>1944</v>
      </c>
      <c r="D279" s="233" t="s">
        <v>1945</v>
      </c>
      <c r="E279" s="305" t="s">
        <v>1946</v>
      </c>
      <c r="F279" s="448" t="s">
        <v>705</v>
      </c>
      <c r="G279" s="443">
        <v>227.15700000000001</v>
      </c>
      <c r="H279" s="442">
        <v>4.9978649128135988E-2</v>
      </c>
      <c r="I279" s="443">
        <v>238.51</v>
      </c>
      <c r="J279" s="208">
        <f t="shared" si="9"/>
        <v>1145</v>
      </c>
      <c r="K279" s="269" t="s">
        <v>236</v>
      </c>
      <c r="L279" s="269" t="s">
        <v>3</v>
      </c>
      <c r="M279" s="391" t="s">
        <v>1185</v>
      </c>
      <c r="N279" s="392">
        <v>85319000</v>
      </c>
      <c r="O279" s="393" t="s">
        <v>689</v>
      </c>
      <c r="P279" s="394"/>
      <c r="Q279" s="397" t="s">
        <v>1947</v>
      </c>
      <c r="R279" s="395"/>
      <c r="S279" s="393"/>
      <c r="T279" s="393"/>
      <c r="U279" s="396">
        <v>4060039147196</v>
      </c>
    </row>
    <row r="280" spans="1:21" x14ac:dyDescent="0.2">
      <c r="A280" s="181" t="s">
        <v>1878</v>
      </c>
      <c r="B280" s="447" t="s">
        <v>1948</v>
      </c>
      <c r="C280" s="204" t="s">
        <v>1949</v>
      </c>
      <c r="D280" s="233" t="s">
        <v>1950</v>
      </c>
      <c r="E280" s="305" t="s">
        <v>1951</v>
      </c>
      <c r="F280" s="448" t="s">
        <v>705</v>
      </c>
      <c r="G280" s="443">
        <v>116.08800000000001</v>
      </c>
      <c r="H280" s="442">
        <v>4.9979326028529947E-2</v>
      </c>
      <c r="I280" s="443">
        <v>121.89</v>
      </c>
      <c r="J280" s="208">
        <f t="shared" si="9"/>
        <v>585</v>
      </c>
      <c r="K280" s="269" t="s">
        <v>236</v>
      </c>
      <c r="L280" s="269" t="s">
        <v>3</v>
      </c>
      <c r="M280" s="391" t="s">
        <v>1185</v>
      </c>
      <c r="N280" s="392">
        <v>85319000</v>
      </c>
      <c r="O280" s="393" t="s">
        <v>689</v>
      </c>
      <c r="P280" s="394"/>
      <c r="Q280" s="397" t="s">
        <v>1952</v>
      </c>
      <c r="R280" s="395"/>
      <c r="S280" s="393"/>
      <c r="T280" s="393"/>
      <c r="U280" s="396">
        <v>4060039147202</v>
      </c>
    </row>
    <row r="281" spans="1:21" x14ac:dyDescent="0.2">
      <c r="A281" s="181" t="s">
        <v>1878</v>
      </c>
      <c r="B281" s="447" t="s">
        <v>1953</v>
      </c>
      <c r="C281" s="204" t="s">
        <v>1954</v>
      </c>
      <c r="D281" s="233" t="s">
        <v>1955</v>
      </c>
      <c r="E281" s="305" t="s">
        <v>1956</v>
      </c>
      <c r="F281" s="448" t="s">
        <v>705</v>
      </c>
      <c r="G281" s="443">
        <v>267.19350000000003</v>
      </c>
      <c r="H281" s="442">
        <v>4.9988117225905571E-2</v>
      </c>
      <c r="I281" s="443">
        <v>280.55</v>
      </c>
      <c r="J281" s="208">
        <f t="shared" si="9"/>
        <v>1347</v>
      </c>
      <c r="K281" s="269" t="s">
        <v>236</v>
      </c>
      <c r="L281" s="269" t="s">
        <v>3</v>
      </c>
      <c r="M281" s="391" t="s">
        <v>1185</v>
      </c>
      <c r="N281" s="392">
        <v>73261990</v>
      </c>
      <c r="O281" s="393" t="s">
        <v>689</v>
      </c>
      <c r="P281" s="394"/>
      <c r="Q281" s="397" t="s">
        <v>1957</v>
      </c>
      <c r="R281" s="395"/>
      <c r="S281" s="393"/>
      <c r="T281" s="393"/>
      <c r="U281" s="396">
        <v>4060039133267</v>
      </c>
    </row>
    <row r="282" spans="1:21" x14ac:dyDescent="0.2">
      <c r="A282" s="181" t="s">
        <v>1878</v>
      </c>
      <c r="B282" s="447" t="s">
        <v>1958</v>
      </c>
      <c r="C282" s="204" t="s">
        <v>1959</v>
      </c>
      <c r="D282" s="233" t="s">
        <v>1960</v>
      </c>
      <c r="E282" s="305" t="s">
        <v>1961</v>
      </c>
      <c r="F282" s="448" t="s">
        <v>705</v>
      </c>
      <c r="G282" s="443">
        <v>70.01400000000001</v>
      </c>
      <c r="H282" s="442">
        <v>4.9932870568743404E-2</v>
      </c>
      <c r="I282" s="443">
        <v>73.510000000000005</v>
      </c>
      <c r="J282" s="208">
        <f t="shared" si="9"/>
        <v>353</v>
      </c>
      <c r="K282" s="269" t="s">
        <v>236</v>
      </c>
      <c r="L282" s="269" t="s">
        <v>3</v>
      </c>
      <c r="M282" s="391" t="s">
        <v>1185</v>
      </c>
      <c r="N282" s="392">
        <v>39259010</v>
      </c>
      <c r="O282" s="393" t="s">
        <v>689</v>
      </c>
      <c r="P282" s="394"/>
      <c r="Q282" s="397" t="s">
        <v>1962</v>
      </c>
      <c r="R282" s="395"/>
      <c r="S282" s="393"/>
      <c r="T282" s="393"/>
      <c r="U282" s="396">
        <v>4060039133250</v>
      </c>
    </row>
    <row r="283" spans="1:21" x14ac:dyDescent="0.2">
      <c r="A283" s="181"/>
      <c r="B283" s="236" t="s">
        <v>1963</v>
      </c>
      <c r="C283" s="237"/>
      <c r="D283" s="238" t="s">
        <v>1198</v>
      </c>
      <c r="E283" s="237"/>
      <c r="F283" s="239"/>
      <c r="G283" s="240" t="s">
        <v>1198</v>
      </c>
      <c r="H283" s="241"/>
      <c r="I283" s="241"/>
      <c r="J283" s="241"/>
      <c r="K283" s="242"/>
      <c r="L283" s="242"/>
      <c r="M283" s="237" t="s">
        <v>1198</v>
      </c>
      <c r="N283" s="242"/>
      <c r="O283" s="242"/>
      <c r="P283" s="242"/>
      <c r="Q283" s="242" t="s">
        <v>1198</v>
      </c>
      <c r="R283" s="245"/>
      <c r="S283" s="246"/>
      <c r="T283" s="247"/>
      <c r="U283" s="253"/>
    </row>
    <row r="284" spans="1:21" x14ac:dyDescent="0.2">
      <c r="A284" s="181"/>
      <c r="B284" s="219" t="s">
        <v>1964</v>
      </c>
      <c r="C284" s="220" t="s">
        <v>151</v>
      </c>
      <c r="D284" s="221" t="s">
        <v>150</v>
      </c>
      <c r="E284" s="222" t="s">
        <v>1965</v>
      </c>
      <c r="F284" s="223" t="s">
        <v>705</v>
      </c>
      <c r="G284" s="206">
        <v>200.42400000000001</v>
      </c>
      <c r="H284" s="442">
        <v>5.002394922763731E-2</v>
      </c>
      <c r="I284" s="206">
        <v>210.45</v>
      </c>
      <c r="J284" s="208">
        <f t="shared" si="9"/>
        <v>1010</v>
      </c>
      <c r="K284" s="224" t="s">
        <v>236</v>
      </c>
      <c r="L284" s="224" t="s">
        <v>3</v>
      </c>
      <c r="M284" s="222" t="s">
        <v>1185</v>
      </c>
      <c r="N284" s="225">
        <v>8536909599</v>
      </c>
      <c r="O284" s="224" t="s">
        <v>645</v>
      </c>
      <c r="P284" s="225">
        <v>96</v>
      </c>
      <c r="Q284" s="225" t="s">
        <v>1966</v>
      </c>
      <c r="R284" s="368"/>
      <c r="S284" s="224"/>
      <c r="T284" s="357"/>
      <c r="U284" s="253">
        <v>8717332264193</v>
      </c>
    </row>
    <row r="285" spans="1:21" x14ac:dyDescent="0.2">
      <c r="A285" s="218"/>
      <c r="B285" s="219" t="s">
        <v>1967</v>
      </c>
      <c r="C285" s="283" t="s">
        <v>180</v>
      </c>
      <c r="D285" s="221" t="s">
        <v>643</v>
      </c>
      <c r="E285" s="222" t="s">
        <v>1968</v>
      </c>
      <c r="F285" s="223" t="s">
        <v>705</v>
      </c>
      <c r="G285" s="206">
        <v>100.27500000000001</v>
      </c>
      <c r="H285" s="442">
        <v>5.0012465719271981E-2</v>
      </c>
      <c r="I285" s="206">
        <v>105.29</v>
      </c>
      <c r="J285" s="208">
        <f t="shared" si="9"/>
        <v>505</v>
      </c>
      <c r="K285" s="224" t="s">
        <v>236</v>
      </c>
      <c r="L285" s="224" t="s">
        <v>3</v>
      </c>
      <c r="M285" s="222" t="s">
        <v>852</v>
      </c>
      <c r="N285" s="225">
        <v>8531103000</v>
      </c>
      <c r="O285" s="224" t="s">
        <v>644</v>
      </c>
      <c r="P285" s="225" t="s">
        <v>1969</v>
      </c>
      <c r="Q285" s="225" t="s">
        <v>1443</v>
      </c>
      <c r="R285" s="344"/>
      <c r="S285" s="343" t="s">
        <v>1154</v>
      </c>
      <c r="T285" s="345"/>
      <c r="U285" s="253">
        <v>8717332974498</v>
      </c>
    </row>
    <row r="286" spans="1:21" x14ac:dyDescent="0.2">
      <c r="A286" s="218"/>
      <c r="B286" s="283" t="s">
        <v>1970</v>
      </c>
      <c r="C286" s="283" t="s">
        <v>155</v>
      </c>
      <c r="D286" s="221" t="s">
        <v>154</v>
      </c>
      <c r="E286" s="222" t="s">
        <v>1971</v>
      </c>
      <c r="F286" s="223" t="s">
        <v>705</v>
      </c>
      <c r="G286" s="206">
        <v>20.674500000000002</v>
      </c>
      <c r="H286" s="442">
        <v>5.0085854555128151E-2</v>
      </c>
      <c r="I286" s="206">
        <v>21.71</v>
      </c>
      <c r="J286" s="208">
        <f t="shared" si="9"/>
        <v>104</v>
      </c>
      <c r="K286" s="224" t="s">
        <v>236</v>
      </c>
      <c r="L286" s="224" t="s">
        <v>3</v>
      </c>
      <c r="M286" s="222" t="s">
        <v>1185</v>
      </c>
      <c r="N286" s="225">
        <v>7608208990</v>
      </c>
      <c r="O286" s="224" t="s">
        <v>645</v>
      </c>
      <c r="P286" s="225">
        <v>20</v>
      </c>
      <c r="Q286" s="225" t="s">
        <v>1538</v>
      </c>
      <c r="R286" s="368"/>
      <c r="S286" s="224"/>
      <c r="T286" s="357"/>
      <c r="U286" s="253">
        <v>8717332288274</v>
      </c>
    </row>
    <row r="287" spans="1:21" x14ac:dyDescent="0.2">
      <c r="A287" s="218"/>
      <c r="B287" s="283" t="s">
        <v>1972</v>
      </c>
      <c r="C287" s="283" t="s">
        <v>158</v>
      </c>
      <c r="D287" s="221" t="s">
        <v>157</v>
      </c>
      <c r="E287" s="222" t="s">
        <v>1973</v>
      </c>
      <c r="F287" s="223" t="s">
        <v>705</v>
      </c>
      <c r="G287" s="206">
        <v>40.131</v>
      </c>
      <c r="H287" s="442">
        <v>5.0061050061050105E-2</v>
      </c>
      <c r="I287" s="206">
        <v>42.14</v>
      </c>
      <c r="J287" s="208">
        <f t="shared" si="9"/>
        <v>202</v>
      </c>
      <c r="K287" s="224" t="s">
        <v>236</v>
      </c>
      <c r="L287" s="224" t="s">
        <v>3</v>
      </c>
      <c r="M287" s="222" t="s">
        <v>1185</v>
      </c>
      <c r="N287" s="225">
        <v>7608208990</v>
      </c>
      <c r="O287" s="224" t="s">
        <v>645</v>
      </c>
      <c r="P287" s="225">
        <v>30</v>
      </c>
      <c r="Q287" s="225" t="s">
        <v>1487</v>
      </c>
      <c r="R287" s="368"/>
      <c r="S287" s="224"/>
      <c r="T287" s="357"/>
      <c r="U287" s="253">
        <v>8717332288458</v>
      </c>
    </row>
    <row r="288" spans="1:21" x14ac:dyDescent="0.2">
      <c r="A288" s="218"/>
      <c r="B288" s="283" t="s">
        <v>1974</v>
      </c>
      <c r="C288" s="283" t="s">
        <v>161</v>
      </c>
      <c r="D288" s="221" t="s">
        <v>160</v>
      </c>
      <c r="E288" s="222" t="s">
        <v>1975</v>
      </c>
      <c r="F288" s="223" t="s">
        <v>705</v>
      </c>
      <c r="G288" s="206">
        <v>66.895499999999998</v>
      </c>
      <c r="H288" s="442">
        <v>4.99958891106278E-2</v>
      </c>
      <c r="I288" s="206">
        <v>70.239999999999995</v>
      </c>
      <c r="J288" s="208">
        <f t="shared" si="9"/>
        <v>337</v>
      </c>
      <c r="K288" s="224" t="s">
        <v>236</v>
      </c>
      <c r="L288" s="224" t="s">
        <v>3</v>
      </c>
      <c r="M288" s="222" t="s">
        <v>1185</v>
      </c>
      <c r="N288" s="225">
        <v>7608208990</v>
      </c>
      <c r="O288" s="224" t="s">
        <v>645</v>
      </c>
      <c r="P288" s="225">
        <v>100</v>
      </c>
      <c r="Q288" s="225" t="s">
        <v>1520</v>
      </c>
      <c r="R288" s="368"/>
      <c r="S288" s="224"/>
      <c r="T288" s="357"/>
      <c r="U288" s="253">
        <v>8717332288465</v>
      </c>
    </row>
    <row r="289" spans="1:21" x14ac:dyDescent="0.2">
      <c r="A289" s="181"/>
      <c r="B289" s="219" t="s">
        <v>1976</v>
      </c>
      <c r="C289" s="283" t="s">
        <v>164</v>
      </c>
      <c r="D289" s="221" t="s">
        <v>163</v>
      </c>
      <c r="E289" s="222" t="s">
        <v>1977</v>
      </c>
      <c r="F289" s="223" t="s">
        <v>705</v>
      </c>
      <c r="G289" s="206">
        <v>48.646500000000003</v>
      </c>
      <c r="H289" s="442">
        <v>5.0024153844572483E-2</v>
      </c>
      <c r="I289" s="206">
        <v>51.08</v>
      </c>
      <c r="J289" s="208">
        <f t="shared" si="9"/>
        <v>245</v>
      </c>
      <c r="K289" s="224" t="s">
        <v>236</v>
      </c>
      <c r="L289" s="224" t="s">
        <v>3</v>
      </c>
      <c r="M289" s="222" t="s">
        <v>1185</v>
      </c>
      <c r="N289" s="225">
        <v>8421999099</v>
      </c>
      <c r="O289" s="224" t="s">
        <v>645</v>
      </c>
      <c r="P289" s="225">
        <v>5</v>
      </c>
      <c r="Q289" s="225" t="s">
        <v>1742</v>
      </c>
      <c r="R289" s="368"/>
      <c r="S289" s="224"/>
      <c r="T289" s="357"/>
      <c r="U289" s="253">
        <v>782695089828</v>
      </c>
    </row>
    <row r="290" spans="1:21" x14ac:dyDescent="0.2">
      <c r="A290" s="181"/>
      <c r="B290" s="219" t="s">
        <v>1978</v>
      </c>
      <c r="C290" s="219" t="s">
        <v>167</v>
      </c>
      <c r="D290" s="221" t="s">
        <v>166</v>
      </c>
      <c r="E290" s="222" t="s">
        <v>1979</v>
      </c>
      <c r="F290" s="223" t="s">
        <v>705</v>
      </c>
      <c r="G290" s="206">
        <v>43.847999999999999</v>
      </c>
      <c r="H290" s="442">
        <v>4.9990877577084536E-2</v>
      </c>
      <c r="I290" s="206">
        <v>46.04</v>
      </c>
      <c r="J290" s="208">
        <f t="shared" si="9"/>
        <v>221</v>
      </c>
      <c r="K290" s="224" t="s">
        <v>236</v>
      </c>
      <c r="L290" s="224" t="s">
        <v>3</v>
      </c>
      <c r="M290" s="222" t="s">
        <v>1185</v>
      </c>
      <c r="N290" s="225">
        <v>85371099</v>
      </c>
      <c r="O290" s="224" t="s">
        <v>645</v>
      </c>
      <c r="P290" s="225">
        <v>5</v>
      </c>
      <c r="Q290" s="225" t="s">
        <v>1846</v>
      </c>
      <c r="R290" s="368"/>
      <c r="S290" s="224"/>
      <c r="T290" s="357"/>
      <c r="U290" s="253">
        <v>800549091183</v>
      </c>
    </row>
    <row r="291" spans="1:21" x14ac:dyDescent="0.2">
      <c r="A291" s="181"/>
      <c r="B291" s="236" t="s">
        <v>1980</v>
      </c>
      <c r="C291" s="237"/>
      <c r="D291" s="238" t="s">
        <v>1198</v>
      </c>
      <c r="E291" s="237"/>
      <c r="F291" s="239"/>
      <c r="G291" s="240" t="s">
        <v>1198</v>
      </c>
      <c r="H291" s="241"/>
      <c r="I291" s="241"/>
      <c r="J291" s="241"/>
      <c r="K291" s="242"/>
      <c r="L291" s="242"/>
      <c r="M291" s="237" t="s">
        <v>1198</v>
      </c>
      <c r="N291" s="242"/>
      <c r="O291" s="242"/>
      <c r="P291" s="242"/>
      <c r="Q291" s="242" t="s">
        <v>1198</v>
      </c>
      <c r="R291" s="245"/>
      <c r="S291" s="242"/>
      <c r="T291" s="247"/>
      <c r="U291" s="253"/>
    </row>
    <row r="292" spans="1:21" x14ac:dyDescent="0.2">
      <c r="A292" s="181"/>
      <c r="B292" s="376" t="s">
        <v>1981</v>
      </c>
      <c r="C292" s="222" t="s">
        <v>696</v>
      </c>
      <c r="D292" s="251" t="s">
        <v>261</v>
      </c>
      <c r="E292" s="382" t="s">
        <v>1982</v>
      </c>
      <c r="F292" s="272" t="s">
        <v>705</v>
      </c>
      <c r="G292" s="206">
        <v>3852.2925</v>
      </c>
      <c r="H292" s="442">
        <v>5.000074630885365E-2</v>
      </c>
      <c r="I292" s="206">
        <v>4044.91</v>
      </c>
      <c r="J292" s="208">
        <f t="shared" si="9"/>
        <v>19416</v>
      </c>
      <c r="K292" s="224" t="s">
        <v>236</v>
      </c>
      <c r="L292" s="224" t="s">
        <v>3</v>
      </c>
      <c r="M292" s="382" t="s">
        <v>1185</v>
      </c>
      <c r="N292" s="379">
        <v>8536501999</v>
      </c>
      <c r="O292" s="357" t="s">
        <v>689</v>
      </c>
      <c r="P292" s="225">
        <v>6</v>
      </c>
      <c r="Q292" s="225" t="s">
        <v>1983</v>
      </c>
      <c r="R292" s="380"/>
      <c r="S292" s="357" t="s">
        <v>1154</v>
      </c>
      <c r="T292" s="230"/>
      <c r="U292" s="253">
        <v>8717332906345</v>
      </c>
    </row>
    <row r="293" spans="1:21" x14ac:dyDescent="0.2">
      <c r="A293" s="181"/>
      <c r="B293" s="376" t="s">
        <v>1984</v>
      </c>
      <c r="C293" s="222" t="s">
        <v>697</v>
      </c>
      <c r="D293" s="251" t="s">
        <v>263</v>
      </c>
      <c r="E293" s="382" t="s">
        <v>1985</v>
      </c>
      <c r="F293" s="272" t="s">
        <v>705</v>
      </c>
      <c r="G293" s="206">
        <v>251.81100000000001</v>
      </c>
      <c r="H293" s="442">
        <v>4.9993844589791392E-2</v>
      </c>
      <c r="I293" s="206">
        <v>264.39999999999998</v>
      </c>
      <c r="J293" s="208">
        <f t="shared" si="9"/>
        <v>1269</v>
      </c>
      <c r="K293" s="224" t="s">
        <v>236</v>
      </c>
      <c r="L293" s="224" t="s">
        <v>3</v>
      </c>
      <c r="M293" s="382" t="s">
        <v>1185</v>
      </c>
      <c r="N293" s="379">
        <v>8536501999</v>
      </c>
      <c r="O293" s="357" t="s">
        <v>689</v>
      </c>
      <c r="P293" s="225">
        <v>3</v>
      </c>
      <c r="Q293" s="225" t="s">
        <v>1986</v>
      </c>
      <c r="R293" s="380"/>
      <c r="S293" s="357" t="s">
        <v>1154</v>
      </c>
      <c r="T293" s="230"/>
      <c r="U293" s="253">
        <v>8717332906376</v>
      </c>
    </row>
    <row r="294" spans="1:21" x14ac:dyDescent="0.2">
      <c r="A294" s="181"/>
      <c r="B294" s="376" t="s">
        <v>1987</v>
      </c>
      <c r="C294" s="222" t="s">
        <v>698</v>
      </c>
      <c r="D294" s="251" t="s">
        <v>265</v>
      </c>
      <c r="E294" s="382" t="s">
        <v>1988</v>
      </c>
      <c r="F294" s="272" t="s">
        <v>705</v>
      </c>
      <c r="G294" s="206">
        <v>5825.5574999999999</v>
      </c>
      <c r="H294" s="442">
        <v>5.0000793915432107E-2</v>
      </c>
      <c r="I294" s="206">
        <v>6116.84</v>
      </c>
      <c r="J294" s="208">
        <f t="shared" si="9"/>
        <v>29361</v>
      </c>
      <c r="K294" s="224" t="s">
        <v>236</v>
      </c>
      <c r="L294" s="224" t="s">
        <v>236</v>
      </c>
      <c r="M294" s="382" t="s">
        <v>1185</v>
      </c>
      <c r="N294" s="379">
        <v>8531109590</v>
      </c>
      <c r="O294" s="357" t="s">
        <v>689</v>
      </c>
      <c r="P294" s="225">
        <v>0</v>
      </c>
      <c r="Q294" s="225" t="s">
        <v>1989</v>
      </c>
      <c r="R294" s="380"/>
      <c r="S294" s="357" t="s">
        <v>1154</v>
      </c>
      <c r="T294" s="230"/>
      <c r="U294" s="253">
        <v>8717332906383</v>
      </c>
    </row>
    <row r="295" spans="1:21" x14ac:dyDescent="0.2">
      <c r="A295" s="218"/>
      <c r="B295" s="236" t="s">
        <v>1990</v>
      </c>
      <c r="C295" s="237"/>
      <c r="D295" s="238" t="s">
        <v>1198</v>
      </c>
      <c r="E295" s="237"/>
      <c r="F295" s="239"/>
      <c r="G295" s="240" t="s">
        <v>1198</v>
      </c>
      <c r="H295" s="241"/>
      <c r="I295" s="241"/>
      <c r="J295" s="241"/>
      <c r="K295" s="242"/>
      <c r="L295" s="242"/>
      <c r="M295" s="237" t="s">
        <v>1198</v>
      </c>
      <c r="N295" s="242"/>
      <c r="O295" s="242"/>
      <c r="P295" s="242"/>
      <c r="Q295" s="242" t="s">
        <v>1198</v>
      </c>
      <c r="R295" s="245"/>
      <c r="S295" s="246"/>
      <c r="T295" s="247"/>
      <c r="U295" s="253"/>
    </row>
    <row r="296" spans="1:21" x14ac:dyDescent="0.2">
      <c r="A296" s="181"/>
      <c r="B296" s="219" t="s">
        <v>1991</v>
      </c>
      <c r="C296" s="220" t="s">
        <v>276</v>
      </c>
      <c r="D296" s="221" t="s">
        <v>275</v>
      </c>
      <c r="E296" s="222" t="s">
        <v>1992</v>
      </c>
      <c r="F296" s="223" t="s">
        <v>705</v>
      </c>
      <c r="G296" s="206">
        <v>56.783999999999999</v>
      </c>
      <c r="H296" s="442">
        <v>4.9943646097492245E-2</v>
      </c>
      <c r="I296" s="206">
        <v>59.62</v>
      </c>
      <c r="J296" s="208">
        <f t="shared" si="9"/>
        <v>286</v>
      </c>
      <c r="K296" s="224" t="s">
        <v>236</v>
      </c>
      <c r="L296" s="225">
        <v>1</v>
      </c>
      <c r="M296" s="222" t="s">
        <v>1185</v>
      </c>
      <c r="N296" s="225">
        <v>8536501999</v>
      </c>
      <c r="O296" s="224" t="s">
        <v>645</v>
      </c>
      <c r="P296" s="225">
        <v>384</v>
      </c>
      <c r="Q296" s="225" t="s">
        <v>1993</v>
      </c>
      <c r="R296" s="368"/>
      <c r="S296" s="224" t="s">
        <v>1154</v>
      </c>
      <c r="T296" s="357"/>
      <c r="U296" s="253">
        <v>8717332250127</v>
      </c>
    </row>
    <row r="297" spans="1:21" x14ac:dyDescent="0.2">
      <c r="A297" s="181"/>
      <c r="B297" s="219" t="s">
        <v>1994</v>
      </c>
      <c r="C297" s="220" t="s">
        <v>279</v>
      </c>
      <c r="D297" s="221" t="s">
        <v>278</v>
      </c>
      <c r="E297" s="222" t="s">
        <v>1995</v>
      </c>
      <c r="F297" s="223" t="s">
        <v>705</v>
      </c>
      <c r="G297" s="206">
        <v>141.92849999999999</v>
      </c>
      <c r="H297" s="442">
        <v>4.9965299428937904E-2</v>
      </c>
      <c r="I297" s="206">
        <v>149.02000000000001</v>
      </c>
      <c r="J297" s="208">
        <f t="shared" si="9"/>
        <v>715</v>
      </c>
      <c r="K297" s="224" t="s">
        <v>236</v>
      </c>
      <c r="L297" s="225">
        <v>1</v>
      </c>
      <c r="M297" s="222" t="s">
        <v>1185</v>
      </c>
      <c r="N297" s="225">
        <v>8536501999</v>
      </c>
      <c r="O297" s="224" t="s">
        <v>645</v>
      </c>
      <c r="P297" s="225">
        <v>96</v>
      </c>
      <c r="Q297" s="225" t="s">
        <v>1996</v>
      </c>
      <c r="R297" s="368"/>
      <c r="S297" s="224" t="s">
        <v>1154</v>
      </c>
      <c r="T297" s="357"/>
      <c r="U297" s="253">
        <v>8717332250134</v>
      </c>
    </row>
    <row r="298" spans="1:21" x14ac:dyDescent="0.2">
      <c r="A298" s="181"/>
      <c r="B298" s="219" t="s">
        <v>1997</v>
      </c>
      <c r="C298" s="220" t="s">
        <v>1998</v>
      </c>
      <c r="D298" s="221" t="s">
        <v>1999</v>
      </c>
      <c r="E298" s="222" t="s">
        <v>2000</v>
      </c>
      <c r="F298" s="223" t="s">
        <v>705</v>
      </c>
      <c r="G298" s="206">
        <v>56.783999999999999</v>
      </c>
      <c r="H298" s="442">
        <v>4.9943646097492245E-2</v>
      </c>
      <c r="I298" s="206">
        <v>59.62</v>
      </c>
      <c r="J298" s="208">
        <f t="shared" si="9"/>
        <v>286</v>
      </c>
      <c r="K298" s="224" t="s">
        <v>236</v>
      </c>
      <c r="L298" s="225">
        <v>1</v>
      </c>
      <c r="M298" s="222" t="s">
        <v>1185</v>
      </c>
      <c r="N298" s="225">
        <v>8536501999</v>
      </c>
      <c r="O298" s="224" t="s">
        <v>645</v>
      </c>
      <c r="P298" s="225">
        <v>48</v>
      </c>
      <c r="Q298" s="225" t="s">
        <v>2001</v>
      </c>
      <c r="R298" s="368"/>
      <c r="S298" s="224" t="s">
        <v>1154</v>
      </c>
      <c r="T298" s="357"/>
      <c r="U298" s="253">
        <v>8717332250141</v>
      </c>
    </row>
    <row r="299" spans="1:21" x14ac:dyDescent="0.2">
      <c r="A299" s="181"/>
      <c r="B299" s="219" t="s">
        <v>2002</v>
      </c>
      <c r="C299" s="220" t="s">
        <v>2003</v>
      </c>
      <c r="D299" s="221" t="s">
        <v>2004</v>
      </c>
      <c r="E299" s="222" t="s">
        <v>2005</v>
      </c>
      <c r="F299" s="223" t="s">
        <v>705</v>
      </c>
      <c r="G299" s="206">
        <v>141.92849999999999</v>
      </c>
      <c r="H299" s="442">
        <v>4.9965299428937904E-2</v>
      </c>
      <c r="I299" s="206">
        <v>149.02000000000001</v>
      </c>
      <c r="J299" s="208">
        <f t="shared" si="9"/>
        <v>715</v>
      </c>
      <c r="K299" s="224" t="s">
        <v>236</v>
      </c>
      <c r="L299" s="224" t="s">
        <v>3</v>
      </c>
      <c r="M299" s="222" t="s">
        <v>1185</v>
      </c>
      <c r="N299" s="225">
        <v>8531900000</v>
      </c>
      <c r="O299" s="224" t="s">
        <v>645</v>
      </c>
      <c r="P299" s="225">
        <v>15</v>
      </c>
      <c r="Q299" s="225" t="s">
        <v>2006</v>
      </c>
      <c r="R299" s="368"/>
      <c r="S299" s="224" t="s">
        <v>1154</v>
      </c>
      <c r="T299" s="357"/>
      <c r="U299" s="253">
        <v>8717332250158</v>
      </c>
    </row>
    <row r="300" spans="1:21" x14ac:dyDescent="0.2">
      <c r="A300" s="181"/>
      <c r="B300" s="219" t="s">
        <v>2007</v>
      </c>
      <c r="C300" s="220" t="s">
        <v>2008</v>
      </c>
      <c r="D300" s="221" t="s">
        <v>2009</v>
      </c>
      <c r="E300" s="222" t="s">
        <v>2010</v>
      </c>
      <c r="F300" s="223" t="s">
        <v>705</v>
      </c>
      <c r="G300" s="206">
        <v>56.783999999999999</v>
      </c>
      <c r="H300" s="442">
        <v>4.9943646097492245E-2</v>
      </c>
      <c r="I300" s="206">
        <v>59.62</v>
      </c>
      <c r="J300" s="208">
        <f t="shared" si="9"/>
        <v>286</v>
      </c>
      <c r="K300" s="224" t="s">
        <v>236</v>
      </c>
      <c r="L300" s="224" t="s">
        <v>3</v>
      </c>
      <c r="M300" s="222" t="s">
        <v>1185</v>
      </c>
      <c r="N300" s="225">
        <v>8531900000</v>
      </c>
      <c r="O300" s="224" t="s">
        <v>645</v>
      </c>
      <c r="P300" s="225">
        <v>15</v>
      </c>
      <c r="Q300" s="225" t="s">
        <v>2011</v>
      </c>
      <c r="R300" s="368"/>
      <c r="S300" s="224" t="s">
        <v>1154</v>
      </c>
      <c r="T300" s="357"/>
      <c r="U300" s="253">
        <v>8717332250165</v>
      </c>
    </row>
    <row r="301" spans="1:21" x14ac:dyDescent="0.2">
      <c r="A301" s="181"/>
      <c r="B301" s="219" t="s">
        <v>2012</v>
      </c>
      <c r="C301" s="219" t="s">
        <v>2013</v>
      </c>
      <c r="D301" s="221" t="s">
        <v>2014</v>
      </c>
      <c r="E301" s="222" t="s">
        <v>2015</v>
      </c>
      <c r="F301" s="223" t="s">
        <v>705</v>
      </c>
      <c r="G301" s="206">
        <v>59.178000000000004</v>
      </c>
      <c r="H301" s="442">
        <v>5.0052384332015309E-2</v>
      </c>
      <c r="I301" s="206">
        <v>62.14</v>
      </c>
      <c r="J301" s="208">
        <f t="shared" si="9"/>
        <v>298</v>
      </c>
      <c r="K301" s="224" t="s">
        <v>236</v>
      </c>
      <c r="L301" s="224" t="s">
        <v>3</v>
      </c>
      <c r="M301" s="222" t="s">
        <v>1185</v>
      </c>
      <c r="N301" s="225">
        <v>8536501999</v>
      </c>
      <c r="O301" s="224" t="s">
        <v>645</v>
      </c>
      <c r="P301" s="225">
        <v>24</v>
      </c>
      <c r="Q301" s="225" t="s">
        <v>2016</v>
      </c>
      <c r="R301" s="368"/>
      <c r="S301" s="224"/>
      <c r="T301" s="357"/>
      <c r="U301" s="253">
        <v>8717332250172</v>
      </c>
    </row>
    <row r="302" spans="1:21" x14ac:dyDescent="0.2">
      <c r="A302" s="181"/>
      <c r="B302" s="219" t="s">
        <v>2017</v>
      </c>
      <c r="C302" s="219" t="s">
        <v>2018</v>
      </c>
      <c r="D302" s="221" t="s">
        <v>2019</v>
      </c>
      <c r="E302" s="222" t="s">
        <v>2020</v>
      </c>
      <c r="F302" s="223" t="s">
        <v>705</v>
      </c>
      <c r="G302" s="206">
        <v>59.178000000000004</v>
      </c>
      <c r="H302" s="442">
        <v>5.0052384332015309E-2</v>
      </c>
      <c r="I302" s="206">
        <v>62.14</v>
      </c>
      <c r="J302" s="208">
        <f t="shared" si="9"/>
        <v>298</v>
      </c>
      <c r="K302" s="224" t="s">
        <v>236</v>
      </c>
      <c r="L302" s="224" t="s">
        <v>3</v>
      </c>
      <c r="M302" s="222" t="s">
        <v>1185</v>
      </c>
      <c r="N302" s="225">
        <v>8536501999</v>
      </c>
      <c r="O302" s="224" t="s">
        <v>645</v>
      </c>
      <c r="P302" s="225">
        <v>5</v>
      </c>
      <c r="Q302" s="225" t="s">
        <v>2006</v>
      </c>
      <c r="R302" s="368"/>
      <c r="S302" s="224"/>
      <c r="T302" s="357"/>
      <c r="U302" s="253">
        <v>8717332256686</v>
      </c>
    </row>
    <row r="303" spans="1:21" x14ac:dyDescent="0.2">
      <c r="A303" s="181"/>
      <c r="B303" s="370" t="s">
        <v>2021</v>
      </c>
      <c r="C303" s="219" t="s">
        <v>2022</v>
      </c>
      <c r="D303" s="221" t="s">
        <v>2023</v>
      </c>
      <c r="E303" s="222" t="s">
        <v>2024</v>
      </c>
      <c r="F303" s="223" t="s">
        <v>705</v>
      </c>
      <c r="G303" s="206">
        <v>56.783999999999999</v>
      </c>
      <c r="H303" s="442">
        <v>4.9943646097492245E-2</v>
      </c>
      <c r="I303" s="206">
        <v>59.62</v>
      </c>
      <c r="J303" s="208">
        <f t="shared" si="9"/>
        <v>286</v>
      </c>
      <c r="K303" s="224" t="s">
        <v>236</v>
      </c>
      <c r="L303" s="225">
        <v>1</v>
      </c>
      <c r="M303" s="222" t="s">
        <v>847</v>
      </c>
      <c r="N303" s="225">
        <v>8536501999</v>
      </c>
      <c r="O303" s="224" t="s">
        <v>645</v>
      </c>
      <c r="P303" s="225">
        <v>5</v>
      </c>
      <c r="Q303" s="225" t="s">
        <v>2006</v>
      </c>
      <c r="R303" s="368"/>
      <c r="S303" s="224" t="s">
        <v>1154</v>
      </c>
      <c r="T303" s="357"/>
      <c r="U303" s="253">
        <v>8717332951499</v>
      </c>
    </row>
    <row r="304" spans="1:21" x14ac:dyDescent="0.2">
      <c r="A304" s="181"/>
      <c r="B304" s="219" t="s">
        <v>2025</v>
      </c>
      <c r="C304" s="219" t="s">
        <v>1030</v>
      </c>
      <c r="D304" s="221" t="s">
        <v>1033</v>
      </c>
      <c r="E304" s="222" t="s">
        <v>2026</v>
      </c>
      <c r="F304" s="223" t="s">
        <v>705</v>
      </c>
      <c r="G304" s="206">
        <v>66.580500000000001</v>
      </c>
      <c r="H304" s="442">
        <v>5.0007134220980465E-2</v>
      </c>
      <c r="I304" s="206">
        <v>69.91</v>
      </c>
      <c r="J304" s="208">
        <f t="shared" si="9"/>
        <v>336</v>
      </c>
      <c r="K304" s="224" t="s">
        <v>236</v>
      </c>
      <c r="L304" s="224" t="s">
        <v>3</v>
      </c>
      <c r="M304" s="222" t="s">
        <v>847</v>
      </c>
      <c r="N304" s="225">
        <v>8536501999</v>
      </c>
      <c r="O304" s="224" t="s">
        <v>645</v>
      </c>
      <c r="P304" s="225">
        <v>192</v>
      </c>
      <c r="Q304" s="225" t="s">
        <v>2027</v>
      </c>
      <c r="R304" s="368"/>
      <c r="S304" s="224"/>
      <c r="T304" s="357"/>
      <c r="U304" s="253">
        <v>8717332259236</v>
      </c>
    </row>
    <row r="305" spans="1:21" x14ac:dyDescent="0.2">
      <c r="A305" s="181"/>
      <c r="B305" s="219" t="s">
        <v>2028</v>
      </c>
      <c r="C305" s="219" t="s">
        <v>1031</v>
      </c>
      <c r="D305" s="221" t="s">
        <v>1034</v>
      </c>
      <c r="E305" s="222" t="s">
        <v>2029</v>
      </c>
      <c r="F305" s="223" t="s">
        <v>705</v>
      </c>
      <c r="G305" s="206">
        <v>66.580500000000001</v>
      </c>
      <c r="H305" s="442">
        <v>5.0007134220980465E-2</v>
      </c>
      <c r="I305" s="206">
        <v>69.91</v>
      </c>
      <c r="J305" s="208">
        <f t="shared" si="9"/>
        <v>336</v>
      </c>
      <c r="K305" s="224" t="s">
        <v>236</v>
      </c>
      <c r="L305" s="225">
        <v>1</v>
      </c>
      <c r="M305" s="222" t="s">
        <v>847</v>
      </c>
      <c r="N305" s="225">
        <v>8536501999</v>
      </c>
      <c r="O305" s="224" t="s">
        <v>645</v>
      </c>
      <c r="P305" s="225">
        <v>192</v>
      </c>
      <c r="Q305" s="225" t="s">
        <v>2030</v>
      </c>
      <c r="R305" s="368"/>
      <c r="S305" s="224"/>
      <c r="T305" s="357"/>
      <c r="U305" s="253">
        <v>8717332259243</v>
      </c>
    </row>
    <row r="306" spans="1:21" ht="16.5" x14ac:dyDescent="0.2">
      <c r="A306" s="181"/>
      <c r="B306" s="219" t="s">
        <v>2031</v>
      </c>
      <c r="C306" s="219" t="s">
        <v>1028</v>
      </c>
      <c r="D306" s="221" t="s">
        <v>1029</v>
      </c>
      <c r="E306" s="222" t="s">
        <v>2032</v>
      </c>
      <c r="F306" s="223" t="s">
        <v>705</v>
      </c>
      <c r="G306" s="206">
        <v>66.580500000000001</v>
      </c>
      <c r="H306" s="442">
        <v>5.0007134220980465E-2</v>
      </c>
      <c r="I306" s="206">
        <v>69.91</v>
      </c>
      <c r="J306" s="208">
        <f t="shared" si="9"/>
        <v>336</v>
      </c>
      <c r="K306" s="224" t="s">
        <v>236</v>
      </c>
      <c r="L306" s="224" t="s">
        <v>3</v>
      </c>
      <c r="M306" s="222" t="s">
        <v>847</v>
      </c>
      <c r="N306" s="225">
        <v>8536501999</v>
      </c>
      <c r="O306" s="224" t="s">
        <v>645</v>
      </c>
      <c r="P306" s="225">
        <v>5</v>
      </c>
      <c r="Q306" s="225" t="s">
        <v>2030</v>
      </c>
      <c r="R306" s="368"/>
      <c r="S306" s="224"/>
      <c r="T306" s="357"/>
      <c r="U306" s="253">
        <v>8717332259250</v>
      </c>
    </row>
    <row r="307" spans="1:21" ht="16.5" x14ac:dyDescent="0.2">
      <c r="A307" s="181"/>
      <c r="B307" s="219" t="s">
        <v>2033</v>
      </c>
      <c r="C307" s="219" t="s">
        <v>1032</v>
      </c>
      <c r="D307" s="221" t="s">
        <v>1035</v>
      </c>
      <c r="E307" s="222" t="s">
        <v>2034</v>
      </c>
      <c r="F307" s="223" t="s">
        <v>705</v>
      </c>
      <c r="G307" s="206">
        <v>66.580500000000001</v>
      </c>
      <c r="H307" s="442">
        <v>5.0007134220980465E-2</v>
      </c>
      <c r="I307" s="206">
        <v>69.91</v>
      </c>
      <c r="J307" s="208">
        <f t="shared" si="9"/>
        <v>336</v>
      </c>
      <c r="K307" s="224" t="s">
        <v>236</v>
      </c>
      <c r="L307" s="224" t="s">
        <v>3</v>
      </c>
      <c r="M307" s="222" t="s">
        <v>847</v>
      </c>
      <c r="N307" s="225">
        <v>8536501999</v>
      </c>
      <c r="O307" s="224" t="s">
        <v>645</v>
      </c>
      <c r="P307" s="225">
        <v>48</v>
      </c>
      <c r="Q307" s="225" t="s">
        <v>2035</v>
      </c>
      <c r="R307" s="368"/>
      <c r="S307" s="224"/>
      <c r="T307" s="357"/>
      <c r="U307" s="253">
        <v>8717332259267</v>
      </c>
    </row>
    <row r="308" spans="1:21" x14ac:dyDescent="0.2">
      <c r="A308" s="181"/>
      <c r="B308" s="219" t="s">
        <v>2036</v>
      </c>
      <c r="C308" s="219" t="s">
        <v>2037</v>
      </c>
      <c r="D308" s="221" t="s">
        <v>2038</v>
      </c>
      <c r="E308" s="222" t="s">
        <v>2039</v>
      </c>
      <c r="F308" s="223" t="s">
        <v>705</v>
      </c>
      <c r="G308" s="206">
        <v>66.580500000000001</v>
      </c>
      <c r="H308" s="442">
        <v>5.0007134220980465E-2</v>
      </c>
      <c r="I308" s="206">
        <v>69.91</v>
      </c>
      <c r="J308" s="208">
        <f t="shared" si="9"/>
        <v>336</v>
      </c>
      <c r="K308" s="224" t="s">
        <v>236</v>
      </c>
      <c r="L308" s="224" t="s">
        <v>236</v>
      </c>
      <c r="M308" s="222" t="s">
        <v>847</v>
      </c>
      <c r="N308" s="225">
        <v>8536501999</v>
      </c>
      <c r="O308" s="224" t="s">
        <v>645</v>
      </c>
      <c r="P308" s="225">
        <v>5</v>
      </c>
      <c r="Q308" s="225" t="s">
        <v>2011</v>
      </c>
      <c r="R308" s="368"/>
      <c r="S308" s="224"/>
      <c r="T308" s="357"/>
      <c r="U308" s="253" t="s">
        <v>2040</v>
      </c>
    </row>
    <row r="309" spans="1:21" x14ac:dyDescent="0.2">
      <c r="A309" s="181"/>
      <c r="B309" s="219" t="s">
        <v>2041</v>
      </c>
      <c r="C309" s="219" t="s">
        <v>2042</v>
      </c>
      <c r="D309" s="221" t="s">
        <v>2043</v>
      </c>
      <c r="E309" s="222" t="s">
        <v>2044</v>
      </c>
      <c r="F309" s="223" t="s">
        <v>705</v>
      </c>
      <c r="G309" s="206">
        <v>66.580500000000001</v>
      </c>
      <c r="H309" s="442">
        <v>5.0007134220980465E-2</v>
      </c>
      <c r="I309" s="206">
        <v>69.91</v>
      </c>
      <c r="J309" s="208">
        <f t="shared" si="9"/>
        <v>336</v>
      </c>
      <c r="K309" s="224" t="s">
        <v>236</v>
      </c>
      <c r="L309" s="224" t="s">
        <v>3</v>
      </c>
      <c r="M309" s="222" t="s">
        <v>847</v>
      </c>
      <c r="N309" s="225">
        <v>8536501999</v>
      </c>
      <c r="O309" s="224" t="s">
        <v>645</v>
      </c>
      <c r="P309" s="225">
        <v>5</v>
      </c>
      <c r="Q309" s="225" t="s">
        <v>2027</v>
      </c>
      <c r="R309" s="368"/>
      <c r="S309" s="224"/>
      <c r="T309" s="357"/>
      <c r="U309" s="253" t="s">
        <v>2045</v>
      </c>
    </row>
    <row r="310" spans="1:21" x14ac:dyDescent="0.2">
      <c r="A310" s="181"/>
      <c r="B310" s="219" t="s">
        <v>2046</v>
      </c>
      <c r="C310" s="219" t="s">
        <v>2047</v>
      </c>
      <c r="D310" s="221" t="s">
        <v>2048</v>
      </c>
      <c r="E310" s="222" t="s">
        <v>2049</v>
      </c>
      <c r="F310" s="223" t="s">
        <v>705</v>
      </c>
      <c r="G310" s="206">
        <v>66.580500000000001</v>
      </c>
      <c r="H310" s="442">
        <v>5.0007134220980465E-2</v>
      </c>
      <c r="I310" s="206">
        <v>69.91</v>
      </c>
      <c r="J310" s="208">
        <f t="shared" si="9"/>
        <v>336</v>
      </c>
      <c r="K310" s="224" t="s">
        <v>236</v>
      </c>
      <c r="L310" s="224" t="s">
        <v>236</v>
      </c>
      <c r="M310" s="222" t="s">
        <v>847</v>
      </c>
      <c r="N310" s="225">
        <v>8536501999</v>
      </c>
      <c r="O310" s="224" t="s">
        <v>645</v>
      </c>
      <c r="P310" s="225">
        <v>5</v>
      </c>
      <c r="Q310" s="225" t="s">
        <v>2006</v>
      </c>
      <c r="R310" s="368"/>
      <c r="S310" s="224"/>
      <c r="T310" s="357"/>
      <c r="U310" s="253" t="s">
        <v>2050</v>
      </c>
    </row>
    <row r="311" spans="1:21" x14ac:dyDescent="0.2">
      <c r="A311" s="181"/>
      <c r="B311" s="219" t="s">
        <v>2051</v>
      </c>
      <c r="C311" s="219" t="s">
        <v>2052</v>
      </c>
      <c r="D311" s="221" t="s">
        <v>2053</v>
      </c>
      <c r="E311" s="222" t="s">
        <v>2054</v>
      </c>
      <c r="F311" s="223" t="s">
        <v>705</v>
      </c>
      <c r="G311" s="206">
        <v>66.580500000000001</v>
      </c>
      <c r="H311" s="442">
        <v>5.0007134220980465E-2</v>
      </c>
      <c r="I311" s="206">
        <v>69.91</v>
      </c>
      <c r="J311" s="208">
        <f t="shared" si="9"/>
        <v>336</v>
      </c>
      <c r="K311" s="224" t="s">
        <v>236</v>
      </c>
      <c r="L311" s="224" t="s">
        <v>3</v>
      </c>
      <c r="M311" s="222" t="s">
        <v>847</v>
      </c>
      <c r="N311" s="225">
        <v>8536501999</v>
      </c>
      <c r="O311" s="224" t="s">
        <v>645</v>
      </c>
      <c r="P311" s="225">
        <v>15</v>
      </c>
      <c r="Q311" s="225" t="s">
        <v>2006</v>
      </c>
      <c r="R311" s="368"/>
      <c r="S311" s="224"/>
      <c r="T311" s="357"/>
      <c r="U311" s="253" t="s">
        <v>2055</v>
      </c>
    </row>
    <row r="312" spans="1:21" ht="16.5" x14ac:dyDescent="0.2">
      <c r="A312" s="181"/>
      <c r="B312" s="219">
        <v>665000012709</v>
      </c>
      <c r="C312" s="219" t="s">
        <v>2056</v>
      </c>
      <c r="D312" s="372" t="s">
        <v>2057</v>
      </c>
      <c r="E312" s="249" t="s">
        <v>2058</v>
      </c>
      <c r="F312" s="223" t="s">
        <v>705</v>
      </c>
      <c r="G312" s="206">
        <v>219.21900000000002</v>
      </c>
      <c r="H312" s="442">
        <v>5.0000228082419884E-2</v>
      </c>
      <c r="I312" s="206">
        <v>230.18</v>
      </c>
      <c r="J312" s="208">
        <f t="shared" si="9"/>
        <v>1105</v>
      </c>
      <c r="K312" s="225" t="s">
        <v>236</v>
      </c>
      <c r="L312" s="225" t="s">
        <v>3</v>
      </c>
      <c r="M312" s="249" t="s">
        <v>847</v>
      </c>
      <c r="N312" s="225">
        <v>8536501999</v>
      </c>
      <c r="O312" s="225" t="s">
        <v>645</v>
      </c>
      <c r="P312" s="225">
        <v>5</v>
      </c>
      <c r="Q312" s="225" t="s">
        <v>1517</v>
      </c>
      <c r="R312" s="355"/>
      <c r="S312" s="225"/>
      <c r="T312" s="357"/>
      <c r="U312" s="253">
        <v>8717332259212</v>
      </c>
    </row>
    <row r="313" spans="1:21" ht="16.5" x14ac:dyDescent="0.2">
      <c r="A313" s="181"/>
      <c r="B313" s="219">
        <v>665000012780</v>
      </c>
      <c r="C313" s="219" t="s">
        <v>2059</v>
      </c>
      <c r="D313" s="372" t="s">
        <v>2060</v>
      </c>
      <c r="E313" s="249" t="s">
        <v>2061</v>
      </c>
      <c r="F313" s="223" t="s">
        <v>705</v>
      </c>
      <c r="G313" s="206">
        <v>219.21900000000002</v>
      </c>
      <c r="H313" s="442">
        <v>5.0000228082419884E-2</v>
      </c>
      <c r="I313" s="206">
        <v>230.18</v>
      </c>
      <c r="J313" s="208">
        <f t="shared" si="9"/>
        <v>1105</v>
      </c>
      <c r="K313" s="225" t="s">
        <v>236</v>
      </c>
      <c r="L313" s="225">
        <v>1</v>
      </c>
      <c r="M313" s="249" t="s">
        <v>847</v>
      </c>
      <c r="N313" s="225">
        <v>8536501999</v>
      </c>
      <c r="O313" s="225" t="s">
        <v>645</v>
      </c>
      <c r="P313" s="225">
        <v>5</v>
      </c>
      <c r="Q313" s="225" t="s">
        <v>1707</v>
      </c>
      <c r="R313" s="355"/>
      <c r="S313" s="225"/>
      <c r="T313" s="357"/>
      <c r="U313" s="253">
        <v>8717332259229</v>
      </c>
    </row>
    <row r="314" spans="1:21" x14ac:dyDescent="0.2">
      <c r="A314" s="398"/>
      <c r="B314" s="219" t="s">
        <v>2062</v>
      </c>
      <c r="C314" s="219" t="s">
        <v>2063</v>
      </c>
      <c r="D314" s="221" t="s">
        <v>2064</v>
      </c>
      <c r="E314" s="249" t="s">
        <v>2065</v>
      </c>
      <c r="F314" s="223" t="s">
        <v>705</v>
      </c>
      <c r="G314" s="206">
        <v>65.866500000000002</v>
      </c>
      <c r="H314" s="442">
        <v>5.0002656889313934E-2</v>
      </c>
      <c r="I314" s="206">
        <v>69.16</v>
      </c>
      <c r="J314" s="208">
        <f t="shared" si="9"/>
        <v>332</v>
      </c>
      <c r="K314" s="224" t="s">
        <v>236</v>
      </c>
      <c r="L314" s="224" t="s">
        <v>236</v>
      </c>
      <c r="M314" s="249" t="s">
        <v>847</v>
      </c>
      <c r="N314" s="225"/>
      <c r="O314" s="273" t="s">
        <v>645</v>
      </c>
      <c r="P314" s="225" t="s">
        <v>1205</v>
      </c>
      <c r="Q314" s="383">
        <v>0.27</v>
      </c>
      <c r="R314" s="368"/>
      <c r="S314" s="273"/>
      <c r="T314" s="357" t="s">
        <v>1547</v>
      </c>
      <c r="U314" s="253">
        <v>8717332828876</v>
      </c>
    </row>
    <row r="315" spans="1:21" x14ac:dyDescent="0.2">
      <c r="A315" s="181"/>
      <c r="B315" s="236" t="s">
        <v>2066</v>
      </c>
      <c r="C315" s="237"/>
      <c r="D315" s="238" t="s">
        <v>1198</v>
      </c>
      <c r="E315" s="237"/>
      <c r="F315" s="239"/>
      <c r="G315" s="240" t="s">
        <v>1198</v>
      </c>
      <c r="H315" s="241"/>
      <c r="I315" s="241"/>
      <c r="J315" s="241"/>
      <c r="K315" s="242"/>
      <c r="L315" s="242"/>
      <c r="M315" s="237" t="s">
        <v>1198</v>
      </c>
      <c r="N315" s="242"/>
      <c r="O315" s="242"/>
      <c r="P315" s="242"/>
      <c r="Q315" s="242" t="s">
        <v>1198</v>
      </c>
      <c r="R315" s="245"/>
      <c r="S315" s="246"/>
      <c r="T315" s="247"/>
      <c r="U315" s="253"/>
    </row>
    <row r="316" spans="1:21" x14ac:dyDescent="0.2">
      <c r="A316" s="181"/>
      <c r="B316" s="219" t="s">
        <v>2067</v>
      </c>
      <c r="C316" s="220" t="s">
        <v>2068</v>
      </c>
      <c r="D316" s="221" t="s">
        <v>2069</v>
      </c>
      <c r="E316" s="222" t="s">
        <v>2070</v>
      </c>
      <c r="F316" s="223" t="s">
        <v>705</v>
      </c>
      <c r="G316" s="206">
        <v>37.422000000000004</v>
      </c>
      <c r="H316" s="442">
        <v>4.9917161028272039E-2</v>
      </c>
      <c r="I316" s="206">
        <v>39.29</v>
      </c>
      <c r="J316" s="208">
        <f t="shared" si="9"/>
        <v>189</v>
      </c>
      <c r="K316" s="224" t="s">
        <v>236</v>
      </c>
      <c r="L316" s="225">
        <v>1</v>
      </c>
      <c r="M316" s="222" t="s">
        <v>1185</v>
      </c>
      <c r="N316" s="225">
        <v>8536501999</v>
      </c>
      <c r="O316" s="224" t="s">
        <v>645</v>
      </c>
      <c r="P316" s="225">
        <v>144</v>
      </c>
      <c r="Q316" s="225" t="s">
        <v>2071</v>
      </c>
      <c r="R316" s="368"/>
      <c r="S316" s="224" t="s">
        <v>1154</v>
      </c>
      <c r="T316" s="357"/>
      <c r="U316" s="253">
        <v>8717332250073</v>
      </c>
    </row>
    <row r="317" spans="1:21" x14ac:dyDescent="0.2">
      <c r="A317" s="181"/>
      <c r="B317" s="219" t="s">
        <v>2072</v>
      </c>
      <c r="C317" s="220" t="s">
        <v>2073</v>
      </c>
      <c r="D317" s="221" t="s">
        <v>2074</v>
      </c>
      <c r="E317" s="222" t="s">
        <v>2075</v>
      </c>
      <c r="F317" s="223" t="s">
        <v>705</v>
      </c>
      <c r="G317" s="206">
        <v>94.185000000000002</v>
      </c>
      <c r="H317" s="442">
        <v>4.9954876041832463E-2</v>
      </c>
      <c r="I317" s="206">
        <v>98.89</v>
      </c>
      <c r="J317" s="208">
        <f t="shared" si="9"/>
        <v>475</v>
      </c>
      <c r="K317" s="224" t="s">
        <v>236</v>
      </c>
      <c r="L317" s="224" t="s">
        <v>3</v>
      </c>
      <c r="M317" s="222" t="s">
        <v>1185</v>
      </c>
      <c r="N317" s="225">
        <v>8536501999</v>
      </c>
      <c r="O317" s="224" t="s">
        <v>645</v>
      </c>
      <c r="P317" s="225">
        <v>30</v>
      </c>
      <c r="Q317" s="225" t="s">
        <v>1166</v>
      </c>
      <c r="R317" s="368"/>
      <c r="S317" s="224" t="s">
        <v>1154</v>
      </c>
      <c r="T317" s="357"/>
      <c r="U317" s="253">
        <v>8717332250080</v>
      </c>
    </row>
    <row r="318" spans="1:21" x14ac:dyDescent="0.2">
      <c r="A318" s="181"/>
      <c r="B318" s="219" t="s">
        <v>2076</v>
      </c>
      <c r="C318" s="220" t="s">
        <v>2077</v>
      </c>
      <c r="D318" s="221" t="s">
        <v>2078</v>
      </c>
      <c r="E318" s="222" t="s">
        <v>2079</v>
      </c>
      <c r="F318" s="223" t="s">
        <v>705</v>
      </c>
      <c r="G318" s="206">
        <v>37.422000000000004</v>
      </c>
      <c r="H318" s="442">
        <v>4.9917161028272039E-2</v>
      </c>
      <c r="I318" s="206">
        <v>39.29</v>
      </c>
      <c r="J318" s="208">
        <f t="shared" si="9"/>
        <v>189</v>
      </c>
      <c r="K318" s="224" t="s">
        <v>236</v>
      </c>
      <c r="L318" s="224" t="s">
        <v>3</v>
      </c>
      <c r="M318" s="222" t="s">
        <v>1185</v>
      </c>
      <c r="N318" s="225">
        <v>8536501999</v>
      </c>
      <c r="O318" s="224" t="s">
        <v>645</v>
      </c>
      <c r="P318" s="225">
        <v>80</v>
      </c>
      <c r="Q318" s="225" t="s">
        <v>1677</v>
      </c>
      <c r="R318" s="368"/>
      <c r="S318" s="224" t="s">
        <v>1154</v>
      </c>
      <c r="T318" s="357"/>
      <c r="U318" s="253">
        <v>8717332250097</v>
      </c>
    </row>
    <row r="319" spans="1:21" x14ac:dyDescent="0.2">
      <c r="A319" s="181"/>
      <c r="B319" s="219" t="s">
        <v>2080</v>
      </c>
      <c r="C319" s="220" t="s">
        <v>2081</v>
      </c>
      <c r="D319" s="221" t="s">
        <v>2082</v>
      </c>
      <c r="E319" s="222" t="s">
        <v>2083</v>
      </c>
      <c r="F319" s="223" t="s">
        <v>705</v>
      </c>
      <c r="G319" s="206">
        <v>94.185000000000002</v>
      </c>
      <c r="H319" s="442">
        <v>4.9954876041832463E-2</v>
      </c>
      <c r="I319" s="206">
        <v>98.89</v>
      </c>
      <c r="J319" s="208">
        <f t="shared" si="9"/>
        <v>475</v>
      </c>
      <c r="K319" s="224" t="s">
        <v>236</v>
      </c>
      <c r="L319" s="224" t="s">
        <v>3</v>
      </c>
      <c r="M319" s="222" t="s">
        <v>1185</v>
      </c>
      <c r="N319" s="225">
        <v>8536501999</v>
      </c>
      <c r="O319" s="224" t="s">
        <v>645</v>
      </c>
      <c r="P319" s="225">
        <v>30</v>
      </c>
      <c r="Q319" s="225" t="s">
        <v>1993</v>
      </c>
      <c r="R319" s="368"/>
      <c r="S319" s="224" t="s">
        <v>1154</v>
      </c>
      <c r="T319" s="357"/>
      <c r="U319" s="253">
        <v>8717332250103</v>
      </c>
    </row>
    <row r="320" spans="1:21" x14ac:dyDescent="0.2">
      <c r="A320" s="181"/>
      <c r="B320" s="219" t="s">
        <v>2084</v>
      </c>
      <c r="C320" s="220" t="s">
        <v>2085</v>
      </c>
      <c r="D320" s="221" t="s">
        <v>2086</v>
      </c>
      <c r="E320" s="222" t="s">
        <v>2087</v>
      </c>
      <c r="F320" s="223" t="s">
        <v>705</v>
      </c>
      <c r="G320" s="206">
        <v>56.385000000000005</v>
      </c>
      <c r="H320" s="442">
        <v>4.9924625343619633E-2</v>
      </c>
      <c r="I320" s="206">
        <v>59.2</v>
      </c>
      <c r="J320" s="208">
        <f t="shared" si="9"/>
        <v>284</v>
      </c>
      <c r="K320" s="224" t="s">
        <v>236</v>
      </c>
      <c r="L320" s="224" t="s">
        <v>3</v>
      </c>
      <c r="M320" s="222" t="s">
        <v>1185</v>
      </c>
      <c r="N320" s="225">
        <v>8536501999</v>
      </c>
      <c r="O320" s="224" t="s">
        <v>645</v>
      </c>
      <c r="P320" s="225">
        <v>10</v>
      </c>
      <c r="Q320" s="225" t="s">
        <v>1677</v>
      </c>
      <c r="R320" s="399"/>
      <c r="S320" s="224" t="s">
        <v>1154</v>
      </c>
      <c r="T320" s="357"/>
      <c r="U320" s="253">
        <v>8717332258024</v>
      </c>
    </row>
    <row r="321" spans="1:21" x14ac:dyDescent="0.2">
      <c r="A321" s="181"/>
      <c r="B321" s="219" t="s">
        <v>2088</v>
      </c>
      <c r="C321" s="220" t="s">
        <v>2089</v>
      </c>
      <c r="D321" s="221" t="s">
        <v>2090</v>
      </c>
      <c r="E321" s="222" t="s">
        <v>2091</v>
      </c>
      <c r="F321" s="223" t="s">
        <v>705</v>
      </c>
      <c r="G321" s="206">
        <v>37.422000000000004</v>
      </c>
      <c r="H321" s="442">
        <v>4.9917161028272039E-2</v>
      </c>
      <c r="I321" s="206">
        <v>39.29</v>
      </c>
      <c r="J321" s="208">
        <f t="shared" si="9"/>
        <v>189</v>
      </c>
      <c r="K321" s="224" t="s">
        <v>236</v>
      </c>
      <c r="L321" s="224" t="s">
        <v>3</v>
      </c>
      <c r="M321" s="222" t="s">
        <v>1185</v>
      </c>
      <c r="N321" s="225">
        <v>8536501999</v>
      </c>
      <c r="O321" s="224" t="s">
        <v>645</v>
      </c>
      <c r="P321" s="225">
        <v>72</v>
      </c>
      <c r="Q321" s="225" t="s">
        <v>2092</v>
      </c>
      <c r="R321" s="368"/>
      <c r="S321" s="224" t="s">
        <v>1154</v>
      </c>
      <c r="T321" s="357"/>
      <c r="U321" s="253">
        <v>8717332250110</v>
      </c>
    </row>
    <row r="322" spans="1:21" ht="16.5" x14ac:dyDescent="0.2">
      <c r="A322" s="181"/>
      <c r="B322" s="219" t="s">
        <v>2093</v>
      </c>
      <c r="C322" s="219" t="s">
        <v>595</v>
      </c>
      <c r="D322" s="221" t="s">
        <v>594</v>
      </c>
      <c r="E322" s="222" t="s">
        <v>2094</v>
      </c>
      <c r="F322" s="223" t="s">
        <v>705</v>
      </c>
      <c r="G322" s="206">
        <v>34.44</v>
      </c>
      <c r="H322" s="442">
        <v>4.9941927990708512E-2</v>
      </c>
      <c r="I322" s="206">
        <v>36.159999999999997</v>
      </c>
      <c r="J322" s="208">
        <f t="shared" si="9"/>
        <v>174</v>
      </c>
      <c r="K322" s="224" t="s">
        <v>236</v>
      </c>
      <c r="L322" s="224" t="s">
        <v>3</v>
      </c>
      <c r="M322" s="222" t="s">
        <v>847</v>
      </c>
      <c r="N322" s="225">
        <v>8536501999</v>
      </c>
      <c r="O322" s="224" t="s">
        <v>645</v>
      </c>
      <c r="P322" s="225">
        <v>20</v>
      </c>
      <c r="Q322" s="225" t="s">
        <v>2006</v>
      </c>
      <c r="R322" s="368"/>
      <c r="S322" s="224"/>
      <c r="T322" s="357"/>
      <c r="U322" s="253">
        <v>8717332259090</v>
      </c>
    </row>
    <row r="323" spans="1:21" ht="16.5" x14ac:dyDescent="0.2">
      <c r="A323" s="181"/>
      <c r="B323" s="219" t="s">
        <v>2095</v>
      </c>
      <c r="C323" s="219" t="s">
        <v>597</v>
      </c>
      <c r="D323" s="221" t="s">
        <v>596</v>
      </c>
      <c r="E323" s="222" t="s">
        <v>2096</v>
      </c>
      <c r="F323" s="223" t="s">
        <v>705</v>
      </c>
      <c r="G323" s="206">
        <v>34.44</v>
      </c>
      <c r="H323" s="442">
        <v>4.9941927990708512E-2</v>
      </c>
      <c r="I323" s="206">
        <v>36.159999999999997</v>
      </c>
      <c r="J323" s="208">
        <f t="shared" ref="J323:J347" si="10">ROUND(ROUND(I323*4.8,2),0)</f>
        <v>174</v>
      </c>
      <c r="K323" s="224" t="s">
        <v>236</v>
      </c>
      <c r="L323" s="224" t="s">
        <v>3</v>
      </c>
      <c r="M323" s="222" t="s">
        <v>847</v>
      </c>
      <c r="N323" s="225">
        <v>8536501999</v>
      </c>
      <c r="O323" s="224" t="s">
        <v>645</v>
      </c>
      <c r="P323" s="225">
        <v>72</v>
      </c>
      <c r="Q323" s="225" t="s">
        <v>1177</v>
      </c>
      <c r="R323" s="368"/>
      <c r="S323" s="224"/>
      <c r="T323" s="357"/>
      <c r="U323" s="253">
        <v>8717332259168</v>
      </c>
    </row>
    <row r="324" spans="1:21" ht="16.5" x14ac:dyDescent="0.2">
      <c r="A324" s="181"/>
      <c r="B324" s="219" t="s">
        <v>2097</v>
      </c>
      <c r="C324" s="219" t="s">
        <v>2098</v>
      </c>
      <c r="D324" s="221" t="s">
        <v>2099</v>
      </c>
      <c r="E324" s="222" t="s">
        <v>2100</v>
      </c>
      <c r="F324" s="223" t="s">
        <v>705</v>
      </c>
      <c r="G324" s="206">
        <v>34.44</v>
      </c>
      <c r="H324" s="442">
        <v>4.9941927990708512E-2</v>
      </c>
      <c r="I324" s="206">
        <v>36.159999999999997</v>
      </c>
      <c r="J324" s="208">
        <f t="shared" si="10"/>
        <v>174</v>
      </c>
      <c r="K324" s="224" t="s">
        <v>236</v>
      </c>
      <c r="L324" s="224" t="s">
        <v>3</v>
      </c>
      <c r="M324" s="222" t="s">
        <v>847</v>
      </c>
      <c r="N324" s="225">
        <v>8536501999</v>
      </c>
      <c r="O324" s="224" t="s">
        <v>645</v>
      </c>
      <c r="P324" s="225">
        <v>15</v>
      </c>
      <c r="Q324" s="225" t="s">
        <v>2011</v>
      </c>
      <c r="R324" s="368"/>
      <c r="S324" s="224"/>
      <c r="T324" s="357"/>
      <c r="U324" s="253" t="s">
        <v>2101</v>
      </c>
    </row>
    <row r="325" spans="1:21" ht="16.5" x14ac:dyDescent="0.2">
      <c r="A325" s="181"/>
      <c r="B325" s="219" t="s">
        <v>2102</v>
      </c>
      <c r="C325" s="219" t="s">
        <v>2103</v>
      </c>
      <c r="D325" s="221" t="s">
        <v>2104</v>
      </c>
      <c r="E325" s="222" t="s">
        <v>2105</v>
      </c>
      <c r="F325" s="223" t="s">
        <v>705</v>
      </c>
      <c r="G325" s="206">
        <v>34.44</v>
      </c>
      <c r="H325" s="442">
        <v>4.9941927990708512E-2</v>
      </c>
      <c r="I325" s="206">
        <v>36.159999999999997</v>
      </c>
      <c r="J325" s="208">
        <f t="shared" si="10"/>
        <v>174</v>
      </c>
      <c r="K325" s="224" t="s">
        <v>236</v>
      </c>
      <c r="L325" s="224" t="s">
        <v>3</v>
      </c>
      <c r="M325" s="222" t="s">
        <v>847</v>
      </c>
      <c r="N325" s="225">
        <v>8536501999</v>
      </c>
      <c r="O325" s="224" t="s">
        <v>645</v>
      </c>
      <c r="P325" s="225">
        <v>8</v>
      </c>
      <c r="Q325" s="225" t="s">
        <v>2006</v>
      </c>
      <c r="R325" s="368"/>
      <c r="S325" s="224"/>
      <c r="T325" s="357"/>
      <c r="U325" s="253" t="s">
        <v>2106</v>
      </c>
    </row>
    <row r="326" spans="1:21" ht="16.5" x14ac:dyDescent="0.2">
      <c r="A326" s="181"/>
      <c r="B326" s="219" t="s">
        <v>2107</v>
      </c>
      <c r="C326" s="219" t="s">
        <v>2108</v>
      </c>
      <c r="D326" s="221" t="s">
        <v>2109</v>
      </c>
      <c r="E326" s="222" t="s">
        <v>2110</v>
      </c>
      <c r="F326" s="223" t="s">
        <v>705</v>
      </c>
      <c r="G326" s="206">
        <v>34.44</v>
      </c>
      <c r="H326" s="442">
        <v>4.9941927990708512E-2</v>
      </c>
      <c r="I326" s="206">
        <v>36.159999999999997</v>
      </c>
      <c r="J326" s="208">
        <f t="shared" si="10"/>
        <v>174</v>
      </c>
      <c r="K326" s="224" t="s">
        <v>236</v>
      </c>
      <c r="L326" s="224" t="s">
        <v>3</v>
      </c>
      <c r="M326" s="222" t="s">
        <v>847</v>
      </c>
      <c r="N326" s="225">
        <v>8536501999</v>
      </c>
      <c r="O326" s="224" t="s">
        <v>645</v>
      </c>
      <c r="P326" s="225">
        <v>3</v>
      </c>
      <c r="Q326" s="225" t="s">
        <v>2006</v>
      </c>
      <c r="R326" s="368"/>
      <c r="S326" s="224"/>
      <c r="T326" s="357"/>
      <c r="U326" s="253" t="s">
        <v>2111</v>
      </c>
    </row>
    <row r="327" spans="1:21" ht="16.5" x14ac:dyDescent="0.2">
      <c r="A327" s="181"/>
      <c r="B327" s="219" t="s">
        <v>2112</v>
      </c>
      <c r="C327" s="219" t="s">
        <v>2113</v>
      </c>
      <c r="D327" s="221" t="s">
        <v>2114</v>
      </c>
      <c r="E327" s="222" t="s">
        <v>2115</v>
      </c>
      <c r="F327" s="223" t="s">
        <v>705</v>
      </c>
      <c r="G327" s="206">
        <v>34.44</v>
      </c>
      <c r="H327" s="442">
        <v>4.9941927990708512E-2</v>
      </c>
      <c r="I327" s="206">
        <v>36.159999999999997</v>
      </c>
      <c r="J327" s="208">
        <f t="shared" si="10"/>
        <v>174</v>
      </c>
      <c r="K327" s="224" t="s">
        <v>236</v>
      </c>
      <c r="L327" s="224" t="s">
        <v>3</v>
      </c>
      <c r="M327" s="222" t="s">
        <v>847</v>
      </c>
      <c r="N327" s="225">
        <v>8536501999</v>
      </c>
      <c r="O327" s="224" t="s">
        <v>645</v>
      </c>
      <c r="P327" s="225">
        <v>5</v>
      </c>
      <c r="Q327" s="225" t="s">
        <v>1166</v>
      </c>
      <c r="R327" s="368"/>
      <c r="S327" s="224"/>
      <c r="T327" s="357"/>
      <c r="U327" s="253" t="s">
        <v>2116</v>
      </c>
    </row>
    <row r="328" spans="1:21" x14ac:dyDescent="0.2">
      <c r="A328" s="181"/>
      <c r="B328" s="236" t="s">
        <v>2117</v>
      </c>
      <c r="C328" s="237"/>
      <c r="D328" s="238" t="s">
        <v>1198</v>
      </c>
      <c r="E328" s="237"/>
      <c r="F328" s="239"/>
      <c r="G328" s="240" t="s">
        <v>1198</v>
      </c>
      <c r="H328" s="241"/>
      <c r="I328" s="241"/>
      <c r="J328" s="241"/>
      <c r="K328" s="242"/>
      <c r="L328" s="242"/>
      <c r="M328" s="237" t="s">
        <v>1198</v>
      </c>
      <c r="N328" s="242"/>
      <c r="O328" s="242"/>
      <c r="P328" s="242"/>
      <c r="Q328" s="242" t="s">
        <v>1198</v>
      </c>
      <c r="R328" s="245"/>
      <c r="S328" s="242"/>
      <c r="T328" s="242"/>
      <c r="U328" s="253"/>
    </row>
    <row r="329" spans="1:21" x14ac:dyDescent="0.2">
      <c r="A329" s="218"/>
      <c r="B329" s="219" t="s">
        <v>2118</v>
      </c>
      <c r="C329" s="220" t="s">
        <v>2119</v>
      </c>
      <c r="D329" s="221" t="s">
        <v>2120</v>
      </c>
      <c r="E329" s="222" t="s">
        <v>2121</v>
      </c>
      <c r="F329" s="223" t="s">
        <v>705</v>
      </c>
      <c r="G329" s="206">
        <v>1252.2615000000001</v>
      </c>
      <c r="H329" s="442">
        <v>4.9996346609713527E-2</v>
      </c>
      <c r="I329" s="206">
        <v>1314.87</v>
      </c>
      <c r="J329" s="208">
        <f t="shared" si="10"/>
        <v>6311</v>
      </c>
      <c r="K329" s="224" t="s">
        <v>236</v>
      </c>
      <c r="L329" s="224" t="s">
        <v>3</v>
      </c>
      <c r="M329" s="222" t="s">
        <v>1185</v>
      </c>
      <c r="N329" s="225">
        <v>8536501999</v>
      </c>
      <c r="O329" s="224" t="s">
        <v>688</v>
      </c>
      <c r="P329" s="225">
        <v>2</v>
      </c>
      <c r="Q329" s="225" t="s">
        <v>2122</v>
      </c>
      <c r="R329" s="368"/>
      <c r="S329" s="224"/>
      <c r="T329" s="357"/>
      <c r="U329" s="253">
        <v>8717332019847</v>
      </c>
    </row>
    <row r="330" spans="1:21" x14ac:dyDescent="0.2">
      <c r="A330" s="218"/>
      <c r="B330" s="219" t="s">
        <v>2123</v>
      </c>
      <c r="C330" s="220" t="s">
        <v>2124</v>
      </c>
      <c r="D330" s="221" t="s">
        <v>2125</v>
      </c>
      <c r="E330" s="222" t="s">
        <v>2126</v>
      </c>
      <c r="F330" s="223" t="s">
        <v>705</v>
      </c>
      <c r="G330" s="206">
        <v>1049.4225000000001</v>
      </c>
      <c r="H330" s="442">
        <v>4.9996545719193097E-2</v>
      </c>
      <c r="I330" s="206">
        <v>1101.8900000000001</v>
      </c>
      <c r="J330" s="208">
        <f t="shared" si="10"/>
        <v>5289</v>
      </c>
      <c r="K330" s="224" t="s">
        <v>236</v>
      </c>
      <c r="L330" s="224" t="s">
        <v>3</v>
      </c>
      <c r="M330" s="222" t="s">
        <v>1185</v>
      </c>
      <c r="N330" s="225">
        <v>8536501999</v>
      </c>
      <c r="O330" s="224" t="s">
        <v>688</v>
      </c>
      <c r="P330" s="225">
        <v>5</v>
      </c>
      <c r="Q330" s="225" t="s">
        <v>2127</v>
      </c>
      <c r="R330" s="368"/>
      <c r="S330" s="224"/>
      <c r="T330" s="357"/>
      <c r="U330" s="253">
        <v>8717332019830</v>
      </c>
    </row>
    <row r="331" spans="1:21" ht="16.5" x14ac:dyDescent="0.2">
      <c r="A331" s="218"/>
      <c r="B331" s="219" t="s">
        <v>2128</v>
      </c>
      <c r="C331" s="220" t="s">
        <v>2129</v>
      </c>
      <c r="D331" s="221" t="s">
        <v>271</v>
      </c>
      <c r="E331" s="222" t="s">
        <v>2130</v>
      </c>
      <c r="F331" s="223" t="s">
        <v>705</v>
      </c>
      <c r="G331" s="206">
        <v>374.28300000000002</v>
      </c>
      <c r="H331" s="442">
        <v>5.0007614559036906E-2</v>
      </c>
      <c r="I331" s="206">
        <v>393</v>
      </c>
      <c r="J331" s="208">
        <f t="shared" si="10"/>
        <v>1886</v>
      </c>
      <c r="K331" s="224" t="s">
        <v>236</v>
      </c>
      <c r="L331" s="224" t="s">
        <v>3</v>
      </c>
      <c r="M331" s="222" t="s">
        <v>1185</v>
      </c>
      <c r="N331" s="225">
        <v>8536501999</v>
      </c>
      <c r="O331" s="224" t="s">
        <v>688</v>
      </c>
      <c r="P331" s="225">
        <v>10</v>
      </c>
      <c r="Q331" s="225" t="s">
        <v>1172</v>
      </c>
      <c r="R331" s="368"/>
      <c r="S331" s="224"/>
      <c r="T331" s="357"/>
      <c r="U331" s="253">
        <v>8717332003648</v>
      </c>
    </row>
    <row r="332" spans="1:21" x14ac:dyDescent="0.2">
      <c r="A332" s="181"/>
      <c r="B332" s="236" t="s">
        <v>2131</v>
      </c>
      <c r="C332" s="237"/>
      <c r="D332" s="238" t="s">
        <v>1198</v>
      </c>
      <c r="E332" s="237"/>
      <c r="F332" s="239"/>
      <c r="G332" s="240" t="s">
        <v>1198</v>
      </c>
      <c r="H332" s="241"/>
      <c r="I332" s="241"/>
      <c r="J332" s="241"/>
      <c r="K332" s="242"/>
      <c r="L332" s="242"/>
      <c r="M332" s="237" t="s">
        <v>1198</v>
      </c>
      <c r="N332" s="242"/>
      <c r="O332" s="242"/>
      <c r="P332" s="242"/>
      <c r="Q332" s="242" t="s">
        <v>1198</v>
      </c>
      <c r="R332" s="245"/>
      <c r="S332" s="242"/>
      <c r="T332" s="246"/>
      <c r="U332" s="253"/>
    </row>
    <row r="333" spans="1:21" x14ac:dyDescent="0.2">
      <c r="A333" s="181"/>
      <c r="B333" s="219" t="s">
        <v>2132</v>
      </c>
      <c r="C333" s="220" t="s">
        <v>2133</v>
      </c>
      <c r="D333" s="221" t="s">
        <v>2134</v>
      </c>
      <c r="E333" s="222" t="s">
        <v>2135</v>
      </c>
      <c r="F333" s="223" t="s">
        <v>705</v>
      </c>
      <c r="G333" s="206">
        <v>48.856500000000004</v>
      </c>
      <c r="H333" s="442">
        <v>5.0013815971262643E-2</v>
      </c>
      <c r="I333" s="206">
        <v>51.3</v>
      </c>
      <c r="J333" s="208">
        <f t="shared" si="10"/>
        <v>246</v>
      </c>
      <c r="K333" s="224" t="s">
        <v>236</v>
      </c>
      <c r="L333" s="224" t="s">
        <v>3</v>
      </c>
      <c r="M333" s="222" t="s">
        <v>1185</v>
      </c>
      <c r="N333" s="225">
        <v>3919908099</v>
      </c>
      <c r="O333" s="224" t="s">
        <v>688</v>
      </c>
      <c r="P333" s="225">
        <v>75</v>
      </c>
      <c r="Q333" s="225" t="s">
        <v>1347</v>
      </c>
      <c r="R333" s="227"/>
      <c r="S333" s="224" t="s">
        <v>614</v>
      </c>
      <c r="T333" s="357"/>
      <c r="U333" s="253" t="s">
        <v>2136</v>
      </c>
    </row>
    <row r="334" spans="1:21" x14ac:dyDescent="0.2">
      <c r="A334" s="181"/>
      <c r="B334" s="219" t="s">
        <v>2137</v>
      </c>
      <c r="C334" s="220" t="s">
        <v>748</v>
      </c>
      <c r="D334" s="221" t="s">
        <v>747</v>
      </c>
      <c r="E334" s="222" t="s">
        <v>2138</v>
      </c>
      <c r="F334" s="223" t="s">
        <v>705</v>
      </c>
      <c r="G334" s="206">
        <v>30.964500000000001</v>
      </c>
      <c r="H334" s="442">
        <v>4.991199599541396E-2</v>
      </c>
      <c r="I334" s="206">
        <v>32.51</v>
      </c>
      <c r="J334" s="208">
        <f t="shared" si="10"/>
        <v>156</v>
      </c>
      <c r="K334" s="224" t="s">
        <v>236</v>
      </c>
      <c r="L334" s="224" t="s">
        <v>3</v>
      </c>
      <c r="M334" s="222" t="s">
        <v>1185</v>
      </c>
      <c r="N334" s="225">
        <v>7006009090</v>
      </c>
      <c r="O334" s="224" t="s">
        <v>688</v>
      </c>
      <c r="P334" s="225">
        <v>150</v>
      </c>
      <c r="Q334" s="225" t="s">
        <v>1461</v>
      </c>
      <c r="R334" s="368"/>
      <c r="S334" s="224"/>
      <c r="T334" s="357"/>
      <c r="U334" s="253">
        <v>8717332252374</v>
      </c>
    </row>
    <row r="335" spans="1:21" x14ac:dyDescent="0.2">
      <c r="A335" s="181"/>
      <c r="B335" s="219" t="s">
        <v>2139</v>
      </c>
      <c r="C335" s="220" t="s">
        <v>2140</v>
      </c>
      <c r="D335" s="221" t="s">
        <v>2141</v>
      </c>
      <c r="E335" s="222" t="s">
        <v>2142</v>
      </c>
      <c r="F335" s="223" t="s">
        <v>705</v>
      </c>
      <c r="G335" s="206">
        <v>22.963500000000003</v>
      </c>
      <c r="H335" s="442">
        <v>4.992705815751064E-2</v>
      </c>
      <c r="I335" s="206">
        <v>24.11</v>
      </c>
      <c r="J335" s="208">
        <f t="shared" si="10"/>
        <v>116</v>
      </c>
      <c r="K335" s="224" t="s">
        <v>236</v>
      </c>
      <c r="L335" s="224" t="s">
        <v>3</v>
      </c>
      <c r="M335" s="222" t="s">
        <v>1185</v>
      </c>
      <c r="N335" s="225">
        <v>7006009090</v>
      </c>
      <c r="O335" s="224" t="s">
        <v>689</v>
      </c>
      <c r="P335" s="225">
        <v>30</v>
      </c>
      <c r="Q335" s="225" t="s">
        <v>1487</v>
      </c>
      <c r="R335" s="368"/>
      <c r="S335" s="224" t="s">
        <v>614</v>
      </c>
      <c r="T335" s="357"/>
      <c r="U335" s="253">
        <v>8717332003518</v>
      </c>
    </row>
    <row r="336" spans="1:21" x14ac:dyDescent="0.2">
      <c r="A336" s="181"/>
      <c r="B336" s="219" t="s">
        <v>2143</v>
      </c>
      <c r="C336" s="220" t="s">
        <v>2144</v>
      </c>
      <c r="D336" s="221" t="s">
        <v>2145</v>
      </c>
      <c r="E336" s="222" t="s">
        <v>2146</v>
      </c>
      <c r="F336" s="223" t="s">
        <v>705</v>
      </c>
      <c r="G336" s="206">
        <v>18.133500000000002</v>
      </c>
      <c r="H336" s="442">
        <v>4.9990349353406627E-2</v>
      </c>
      <c r="I336" s="206">
        <v>19.04</v>
      </c>
      <c r="J336" s="208">
        <f t="shared" si="10"/>
        <v>91</v>
      </c>
      <c r="K336" s="224" t="s">
        <v>236</v>
      </c>
      <c r="L336" s="224" t="s">
        <v>3</v>
      </c>
      <c r="M336" s="222" t="s">
        <v>1185</v>
      </c>
      <c r="N336" s="225">
        <v>7610909000</v>
      </c>
      <c r="O336" s="224" t="s">
        <v>688</v>
      </c>
      <c r="P336" s="225">
        <v>30</v>
      </c>
      <c r="Q336" s="225" t="s">
        <v>1530</v>
      </c>
      <c r="R336" s="368"/>
      <c r="S336" s="224" t="s">
        <v>614</v>
      </c>
      <c r="T336" s="357"/>
      <c r="U336" s="253">
        <v>8717332019700</v>
      </c>
    </row>
    <row r="337" spans="1:21" x14ac:dyDescent="0.2">
      <c r="A337" s="181"/>
      <c r="B337" s="376" t="s">
        <v>2147</v>
      </c>
      <c r="C337" s="222" t="s">
        <v>282</v>
      </c>
      <c r="D337" s="251" t="s">
        <v>281</v>
      </c>
      <c r="E337" s="382" t="s">
        <v>2148</v>
      </c>
      <c r="F337" s="272" t="s">
        <v>705</v>
      </c>
      <c r="G337" s="206">
        <v>1.6380000000000001</v>
      </c>
      <c r="H337" s="442">
        <v>5.0061050061049883E-2</v>
      </c>
      <c r="I337" s="206">
        <v>1.72</v>
      </c>
      <c r="J337" s="208">
        <f t="shared" si="10"/>
        <v>8</v>
      </c>
      <c r="K337" s="224" t="s">
        <v>236</v>
      </c>
      <c r="L337" s="224" t="s">
        <v>3</v>
      </c>
      <c r="M337" s="382" t="s">
        <v>1185</v>
      </c>
      <c r="N337" s="379">
        <v>85319010</v>
      </c>
      <c r="O337" s="357" t="s">
        <v>645</v>
      </c>
      <c r="P337" s="225">
        <v>2500</v>
      </c>
      <c r="Q337" s="225" t="s">
        <v>1530</v>
      </c>
      <c r="R337" s="380"/>
      <c r="S337" s="357" t="s">
        <v>614</v>
      </c>
      <c r="T337" s="230"/>
      <c r="U337" s="253">
        <v>8717332022724</v>
      </c>
    </row>
    <row r="338" spans="1:21" x14ac:dyDescent="0.2">
      <c r="A338" s="181"/>
      <c r="B338" s="219" t="s">
        <v>2149</v>
      </c>
      <c r="C338" s="220" t="s">
        <v>2150</v>
      </c>
      <c r="D338" s="221" t="s">
        <v>2151</v>
      </c>
      <c r="E338" s="222" t="s">
        <v>2152</v>
      </c>
      <c r="F338" s="223" t="s">
        <v>705</v>
      </c>
      <c r="G338" s="206">
        <v>6.4575000000000005</v>
      </c>
      <c r="H338" s="442">
        <v>4.9941927990708512E-2</v>
      </c>
      <c r="I338" s="206">
        <v>6.78</v>
      </c>
      <c r="J338" s="208">
        <f t="shared" si="10"/>
        <v>33</v>
      </c>
      <c r="K338" s="224" t="s">
        <v>236</v>
      </c>
      <c r="L338" s="224" t="s">
        <v>3</v>
      </c>
      <c r="M338" s="222" t="s">
        <v>1185</v>
      </c>
      <c r="N338" s="225">
        <v>3926909790</v>
      </c>
      <c r="O338" s="224" t="s">
        <v>688</v>
      </c>
      <c r="P338" s="225">
        <v>900</v>
      </c>
      <c r="Q338" s="225" t="s">
        <v>1781</v>
      </c>
      <c r="R338" s="368"/>
      <c r="S338" s="224" t="s">
        <v>614</v>
      </c>
      <c r="T338" s="357"/>
      <c r="U338" s="253">
        <v>871733209655</v>
      </c>
    </row>
    <row r="339" spans="1:21" ht="16.5" x14ac:dyDescent="0.2">
      <c r="A339" s="181"/>
      <c r="B339" s="219" t="s">
        <v>2153</v>
      </c>
      <c r="C339" s="220" t="s">
        <v>2154</v>
      </c>
      <c r="D339" s="221" t="s">
        <v>2155</v>
      </c>
      <c r="E339" s="222" t="s">
        <v>2156</v>
      </c>
      <c r="F339" s="223" t="s">
        <v>705</v>
      </c>
      <c r="G339" s="206">
        <v>12.5265</v>
      </c>
      <c r="H339" s="442">
        <v>4.9774478106414444E-2</v>
      </c>
      <c r="I339" s="206">
        <v>13.15</v>
      </c>
      <c r="J339" s="208">
        <f t="shared" si="10"/>
        <v>63</v>
      </c>
      <c r="K339" s="224" t="s">
        <v>236</v>
      </c>
      <c r="L339" s="224" t="s">
        <v>3</v>
      </c>
      <c r="M339" s="222" t="s">
        <v>1185</v>
      </c>
      <c r="N339" s="225">
        <v>3919101990</v>
      </c>
      <c r="O339" s="224" t="s">
        <v>688</v>
      </c>
      <c r="P339" s="225">
        <v>200</v>
      </c>
      <c r="Q339" s="225" t="s">
        <v>2157</v>
      </c>
      <c r="R339" s="358" t="s">
        <v>2158</v>
      </c>
      <c r="S339" s="224" t="s">
        <v>614</v>
      </c>
      <c r="T339" s="357"/>
      <c r="U339" s="253">
        <v>8717332003501</v>
      </c>
    </row>
    <row r="340" spans="1:21" x14ac:dyDescent="0.2">
      <c r="A340" s="218"/>
      <c r="B340" s="219" t="s">
        <v>2159</v>
      </c>
      <c r="C340" s="219" t="s">
        <v>1040</v>
      </c>
      <c r="D340" s="221" t="s">
        <v>1041</v>
      </c>
      <c r="E340" s="222" t="s">
        <v>2160</v>
      </c>
      <c r="F340" s="223" t="s">
        <v>705</v>
      </c>
      <c r="G340" s="206">
        <v>27.499500000000001</v>
      </c>
      <c r="H340" s="442">
        <v>4.9837269768541193E-2</v>
      </c>
      <c r="I340" s="206">
        <v>28.87</v>
      </c>
      <c r="J340" s="208">
        <f t="shared" si="10"/>
        <v>139</v>
      </c>
      <c r="K340" s="224" t="s">
        <v>236</v>
      </c>
      <c r="L340" s="224" t="s">
        <v>3</v>
      </c>
      <c r="M340" s="222" t="s">
        <v>1185</v>
      </c>
      <c r="N340" s="225">
        <v>3926909790</v>
      </c>
      <c r="O340" s="224" t="s">
        <v>645</v>
      </c>
      <c r="P340" s="225">
        <v>10</v>
      </c>
      <c r="Q340" s="225" t="s">
        <v>2161</v>
      </c>
      <c r="R340" s="358" t="s">
        <v>2162</v>
      </c>
      <c r="S340" s="224"/>
      <c r="T340" s="357"/>
      <c r="U340" s="253">
        <v>8717332324859</v>
      </c>
    </row>
    <row r="341" spans="1:21" x14ac:dyDescent="0.2">
      <c r="A341" s="218"/>
      <c r="B341" s="219" t="s">
        <v>2163</v>
      </c>
      <c r="C341" s="219" t="s">
        <v>2164</v>
      </c>
      <c r="D341" s="221" t="s">
        <v>2165</v>
      </c>
      <c r="E341" s="222" t="s">
        <v>2166</v>
      </c>
      <c r="F341" s="223" t="s">
        <v>705</v>
      </c>
      <c r="G341" s="206">
        <v>27.499500000000001</v>
      </c>
      <c r="H341" s="442">
        <v>4.9837269768541193E-2</v>
      </c>
      <c r="I341" s="206">
        <v>28.87</v>
      </c>
      <c r="J341" s="208">
        <f t="shared" si="10"/>
        <v>139</v>
      </c>
      <c r="K341" s="224" t="s">
        <v>236</v>
      </c>
      <c r="L341" s="224" t="s">
        <v>236</v>
      </c>
      <c r="M341" s="222" t="s">
        <v>1185</v>
      </c>
      <c r="N341" s="225">
        <v>3926909790</v>
      </c>
      <c r="O341" s="224" t="s">
        <v>645</v>
      </c>
      <c r="P341" s="225">
        <v>10</v>
      </c>
      <c r="Q341" s="225" t="s">
        <v>2030</v>
      </c>
      <c r="R341" s="358" t="s">
        <v>2162</v>
      </c>
      <c r="S341" s="224"/>
      <c r="T341" s="357"/>
      <c r="U341" s="253">
        <v>8717332324866</v>
      </c>
    </row>
    <row r="342" spans="1:21" x14ac:dyDescent="0.2">
      <c r="A342" s="218"/>
      <c r="B342" s="219" t="s">
        <v>2167</v>
      </c>
      <c r="C342" s="219" t="s">
        <v>2168</v>
      </c>
      <c r="D342" s="221" t="s">
        <v>2169</v>
      </c>
      <c r="E342" s="222" t="s">
        <v>2170</v>
      </c>
      <c r="F342" s="223" t="s">
        <v>705</v>
      </c>
      <c r="G342" s="206">
        <v>11.833500000000001</v>
      </c>
      <c r="H342" s="442">
        <v>5.0407740736045925E-2</v>
      </c>
      <c r="I342" s="206">
        <v>12.43</v>
      </c>
      <c r="J342" s="208">
        <f t="shared" si="10"/>
        <v>60</v>
      </c>
      <c r="K342" s="224" t="s">
        <v>236</v>
      </c>
      <c r="L342" s="224" t="s">
        <v>236</v>
      </c>
      <c r="M342" s="222" t="s">
        <v>1185</v>
      </c>
      <c r="N342" s="225">
        <v>3926909790</v>
      </c>
      <c r="O342" s="224" t="s">
        <v>645</v>
      </c>
      <c r="P342" s="225">
        <v>3</v>
      </c>
      <c r="Q342" s="225" t="s">
        <v>1481</v>
      </c>
      <c r="R342" s="368"/>
      <c r="S342" s="224"/>
      <c r="T342" s="357"/>
      <c r="U342" s="253" t="s">
        <v>2171</v>
      </c>
    </row>
    <row r="343" spans="1:21" x14ac:dyDescent="0.2">
      <c r="A343" s="181"/>
      <c r="B343" s="219" t="s">
        <v>2172</v>
      </c>
      <c r="C343" s="219" t="s">
        <v>1043</v>
      </c>
      <c r="D343" s="221" t="s">
        <v>1045</v>
      </c>
      <c r="E343" s="222" t="s">
        <v>2173</v>
      </c>
      <c r="F343" s="223" t="s">
        <v>705</v>
      </c>
      <c r="G343" s="206">
        <v>13.23</v>
      </c>
      <c r="H343" s="442">
        <v>4.9886621315192725E-2</v>
      </c>
      <c r="I343" s="206">
        <v>13.89</v>
      </c>
      <c r="J343" s="208">
        <f t="shared" si="10"/>
        <v>67</v>
      </c>
      <c r="K343" s="224" t="s">
        <v>236</v>
      </c>
      <c r="L343" s="224" t="s">
        <v>3</v>
      </c>
      <c r="M343" s="222" t="s">
        <v>1185</v>
      </c>
      <c r="N343" s="225">
        <v>7006009090</v>
      </c>
      <c r="O343" s="224" t="s">
        <v>645</v>
      </c>
      <c r="P343" s="225">
        <v>250</v>
      </c>
      <c r="Q343" s="225" t="s">
        <v>1347</v>
      </c>
      <c r="R343" s="358" t="s">
        <v>2174</v>
      </c>
      <c r="S343" s="224"/>
      <c r="T343" s="357"/>
      <c r="U343" s="253" t="s">
        <v>2175</v>
      </c>
    </row>
    <row r="344" spans="1:21" x14ac:dyDescent="0.2">
      <c r="A344" s="218"/>
      <c r="B344" s="219" t="s">
        <v>2176</v>
      </c>
      <c r="C344" s="219" t="s">
        <v>2177</v>
      </c>
      <c r="D344" s="221" t="s">
        <v>2178</v>
      </c>
      <c r="E344" s="222" t="s">
        <v>2179</v>
      </c>
      <c r="F344" s="223" t="s">
        <v>705</v>
      </c>
      <c r="G344" s="206">
        <v>11.833500000000001</v>
      </c>
      <c r="H344" s="442">
        <v>5.0407740736045925E-2</v>
      </c>
      <c r="I344" s="206">
        <v>12.43</v>
      </c>
      <c r="J344" s="208">
        <f t="shared" si="10"/>
        <v>60</v>
      </c>
      <c r="K344" s="224" t="s">
        <v>236</v>
      </c>
      <c r="L344" s="224" t="s">
        <v>236</v>
      </c>
      <c r="M344" s="222" t="s">
        <v>1185</v>
      </c>
      <c r="N344" s="225">
        <v>3926909790</v>
      </c>
      <c r="O344" s="224" t="s">
        <v>645</v>
      </c>
      <c r="P344" s="225">
        <v>20</v>
      </c>
      <c r="Q344" s="225" t="s">
        <v>2180</v>
      </c>
      <c r="R344" s="368"/>
      <c r="S344" s="224"/>
      <c r="T344" s="357"/>
      <c r="U344" s="253" t="s">
        <v>2181</v>
      </c>
    </row>
    <row r="345" spans="1:21" x14ac:dyDescent="0.2">
      <c r="A345" s="181"/>
      <c r="B345" s="219" t="s">
        <v>2182</v>
      </c>
      <c r="C345" s="219" t="s">
        <v>1047</v>
      </c>
      <c r="D345" s="221" t="s">
        <v>1051</v>
      </c>
      <c r="E345" s="222" t="s">
        <v>2183</v>
      </c>
      <c r="F345" s="223" t="s">
        <v>705</v>
      </c>
      <c r="G345" s="206">
        <v>1.1340000000000001</v>
      </c>
      <c r="H345" s="442">
        <v>4.9382716049382491E-2</v>
      </c>
      <c r="I345" s="206">
        <v>1.19</v>
      </c>
      <c r="J345" s="208">
        <f t="shared" si="10"/>
        <v>6</v>
      </c>
      <c r="K345" s="224" t="s">
        <v>236</v>
      </c>
      <c r="L345" s="224" t="s">
        <v>3</v>
      </c>
      <c r="M345" s="222" t="s">
        <v>1185</v>
      </c>
      <c r="N345" s="225">
        <v>3926909790</v>
      </c>
      <c r="O345" s="224" t="s">
        <v>645</v>
      </c>
      <c r="P345" s="225">
        <v>500</v>
      </c>
      <c r="Q345" s="225" t="s">
        <v>1398</v>
      </c>
      <c r="R345" s="368"/>
      <c r="S345" s="224"/>
      <c r="T345" s="357"/>
      <c r="U345" s="253" t="s">
        <v>2184</v>
      </c>
    </row>
    <row r="346" spans="1:21" ht="16.5" x14ac:dyDescent="0.2">
      <c r="A346" s="181"/>
      <c r="B346" s="219" t="s">
        <v>2185</v>
      </c>
      <c r="C346" s="219" t="s">
        <v>1049</v>
      </c>
      <c r="D346" s="221" t="s">
        <v>1052</v>
      </c>
      <c r="E346" s="222" t="s">
        <v>2186</v>
      </c>
      <c r="F346" s="223" t="s">
        <v>705</v>
      </c>
      <c r="G346" s="206">
        <v>16.705500000000001</v>
      </c>
      <c r="H346" s="442">
        <v>4.9953608093142865E-2</v>
      </c>
      <c r="I346" s="206">
        <v>17.54</v>
      </c>
      <c r="J346" s="208">
        <f t="shared" si="10"/>
        <v>84</v>
      </c>
      <c r="K346" s="224" t="s">
        <v>236</v>
      </c>
      <c r="L346" s="224" t="s">
        <v>3</v>
      </c>
      <c r="M346" s="222" t="s">
        <v>1185</v>
      </c>
      <c r="N346" s="225">
        <v>3926909790</v>
      </c>
      <c r="O346" s="224" t="s">
        <v>645</v>
      </c>
      <c r="P346" s="225">
        <v>90</v>
      </c>
      <c r="Q346" s="225" t="s">
        <v>1578</v>
      </c>
      <c r="R346" s="358" t="s">
        <v>2174</v>
      </c>
      <c r="S346" s="224"/>
      <c r="T346" s="357"/>
      <c r="U346" s="253" t="s">
        <v>2187</v>
      </c>
    </row>
    <row r="347" spans="1:21" ht="13.5" thickBot="1" x14ac:dyDescent="0.25">
      <c r="A347" s="181"/>
      <c r="B347" s="219" t="s">
        <v>2188</v>
      </c>
      <c r="C347" s="219" t="s">
        <v>2189</v>
      </c>
      <c r="D347" s="221" t="s">
        <v>2190</v>
      </c>
      <c r="E347" s="249" t="s">
        <v>2191</v>
      </c>
      <c r="F347" s="223" t="s">
        <v>705</v>
      </c>
      <c r="G347" s="206">
        <v>25.053000000000001</v>
      </c>
      <c r="H347" s="442">
        <v>5.0173631900371163E-2</v>
      </c>
      <c r="I347" s="206">
        <v>26.31</v>
      </c>
      <c r="J347" s="208">
        <f t="shared" si="10"/>
        <v>126</v>
      </c>
      <c r="K347" s="273" t="s">
        <v>236</v>
      </c>
      <c r="L347" s="224" t="s">
        <v>236</v>
      </c>
      <c r="M347" s="249" t="s">
        <v>1185</v>
      </c>
      <c r="N347" s="225">
        <v>8309909090</v>
      </c>
      <c r="O347" s="273" t="s">
        <v>645</v>
      </c>
      <c r="P347" s="288">
        <v>10</v>
      </c>
      <c r="Q347" s="288" t="s">
        <v>1802</v>
      </c>
      <c r="R347" s="400"/>
      <c r="S347" s="273"/>
      <c r="T347" s="357"/>
      <c r="U347" s="253">
        <v>8717332325252</v>
      </c>
    </row>
    <row r="348" spans="1:21" ht="13.5" thickBot="1" x14ac:dyDescent="0.25">
      <c r="A348" s="181"/>
      <c r="B348" s="319" t="s">
        <v>2192</v>
      </c>
      <c r="C348" s="320"/>
      <c r="D348" s="320" t="s">
        <v>1198</v>
      </c>
      <c r="E348" s="320"/>
      <c r="F348" s="321"/>
      <c r="G348" s="299" t="s">
        <v>1198</v>
      </c>
      <c r="H348" s="322"/>
      <c r="I348" s="322"/>
      <c r="J348" s="322"/>
      <c r="K348" s="347"/>
      <c r="L348" s="347"/>
      <c r="M348" s="320" t="s">
        <v>1198</v>
      </c>
      <c r="N348" s="347"/>
      <c r="O348" s="347"/>
      <c r="P348" s="347"/>
      <c r="Q348" s="347" t="s">
        <v>1198</v>
      </c>
      <c r="R348" s="348"/>
      <c r="S348" s="323"/>
      <c r="T348" s="325"/>
      <c r="U348" s="253"/>
    </row>
    <row r="349" spans="1:21" x14ac:dyDescent="0.2">
      <c r="A349" s="181"/>
      <c r="B349" s="236" t="s">
        <v>2193</v>
      </c>
      <c r="C349" s="237"/>
      <c r="D349" s="238" t="s">
        <v>1198</v>
      </c>
      <c r="E349" s="237"/>
      <c r="F349" s="239"/>
      <c r="G349" s="240" t="s">
        <v>1198</v>
      </c>
      <c r="H349" s="241"/>
      <c r="I349" s="241"/>
      <c r="J349" s="241"/>
      <c r="K349" s="242"/>
      <c r="L349" s="242"/>
      <c r="M349" s="237" t="s">
        <v>1198</v>
      </c>
      <c r="N349" s="242"/>
      <c r="O349" s="242"/>
      <c r="P349" s="242"/>
      <c r="Q349" s="242" t="s">
        <v>1198</v>
      </c>
      <c r="R349" s="245"/>
      <c r="S349" s="246"/>
      <c r="T349" s="247"/>
      <c r="U349" s="253"/>
    </row>
    <row r="350" spans="1:21" x14ac:dyDescent="0.2">
      <c r="A350" s="181"/>
      <c r="B350" s="219" t="s">
        <v>2194</v>
      </c>
      <c r="C350" s="219" t="s">
        <v>2195</v>
      </c>
      <c r="D350" s="221" t="s">
        <v>2196</v>
      </c>
      <c r="E350" s="249" t="s">
        <v>2197</v>
      </c>
      <c r="F350" s="223" t="s">
        <v>705</v>
      </c>
      <c r="G350" s="206">
        <v>207.99900000000002</v>
      </c>
      <c r="H350" s="442">
        <v>5.0005048101192662E-2</v>
      </c>
      <c r="I350" s="206">
        <v>218.4</v>
      </c>
      <c r="J350" s="208">
        <f t="shared" ref="J350:J372" si="11">ROUND(ROUND(I350*4.8,2),0)</f>
        <v>1048</v>
      </c>
      <c r="K350" s="273" t="s">
        <v>236</v>
      </c>
      <c r="L350" s="273" t="s">
        <v>3</v>
      </c>
      <c r="M350" s="249" t="s">
        <v>847</v>
      </c>
      <c r="N350" s="225">
        <v>8517620000</v>
      </c>
      <c r="O350" s="273" t="s">
        <v>645</v>
      </c>
      <c r="P350" s="288">
        <v>30</v>
      </c>
      <c r="Q350" s="288" t="s">
        <v>2198</v>
      </c>
      <c r="R350" s="400"/>
      <c r="S350" s="273"/>
      <c r="T350" s="345"/>
      <c r="U350" s="253">
        <v>8717332288403</v>
      </c>
    </row>
    <row r="351" spans="1:21" x14ac:dyDescent="0.2">
      <c r="A351" s="181"/>
      <c r="B351" s="219" t="s">
        <v>2199</v>
      </c>
      <c r="C351" s="219" t="s">
        <v>2200</v>
      </c>
      <c r="D351" s="221" t="s">
        <v>2201</v>
      </c>
      <c r="E351" s="249" t="s">
        <v>2202</v>
      </c>
      <c r="F351" s="223" t="s">
        <v>705</v>
      </c>
      <c r="G351" s="206">
        <v>98.868000000000009</v>
      </c>
      <c r="H351" s="442">
        <v>4.9985839705465773E-2</v>
      </c>
      <c r="I351" s="206">
        <v>103.81</v>
      </c>
      <c r="J351" s="208">
        <f t="shared" si="11"/>
        <v>498</v>
      </c>
      <c r="K351" s="273" t="s">
        <v>236</v>
      </c>
      <c r="L351" s="273" t="s">
        <v>3</v>
      </c>
      <c r="M351" s="249" t="s">
        <v>847</v>
      </c>
      <c r="N351" s="225">
        <v>8517620000</v>
      </c>
      <c r="O351" s="273" t="s">
        <v>645</v>
      </c>
      <c r="P351" s="288">
        <v>90</v>
      </c>
      <c r="Q351" s="288" t="s">
        <v>2203</v>
      </c>
      <c r="R351" s="400"/>
      <c r="S351" s="273"/>
      <c r="T351" s="345"/>
      <c r="U351" s="253">
        <v>8717332288427</v>
      </c>
    </row>
    <row r="352" spans="1:21" x14ac:dyDescent="0.2">
      <c r="A352" s="181"/>
      <c r="B352" s="219" t="s">
        <v>2204</v>
      </c>
      <c r="C352" s="219" t="s">
        <v>2205</v>
      </c>
      <c r="D352" s="221" t="s">
        <v>2206</v>
      </c>
      <c r="E352" s="249" t="s">
        <v>2207</v>
      </c>
      <c r="F352" s="223" t="s">
        <v>705</v>
      </c>
      <c r="G352" s="206">
        <v>122.13300000000001</v>
      </c>
      <c r="H352" s="442">
        <v>5.0002865728345336E-2</v>
      </c>
      <c r="I352" s="206">
        <v>128.24</v>
      </c>
      <c r="J352" s="208">
        <f t="shared" si="11"/>
        <v>616</v>
      </c>
      <c r="K352" s="273" t="s">
        <v>236</v>
      </c>
      <c r="L352" s="273" t="s">
        <v>3</v>
      </c>
      <c r="M352" s="249" t="s">
        <v>847</v>
      </c>
      <c r="N352" s="225">
        <v>8517620000</v>
      </c>
      <c r="O352" s="273" t="s">
        <v>645</v>
      </c>
      <c r="P352" s="288">
        <v>24</v>
      </c>
      <c r="Q352" s="288" t="s">
        <v>2208</v>
      </c>
      <c r="R352" s="400"/>
      <c r="S352" s="273"/>
      <c r="T352" s="345"/>
      <c r="U352" s="253">
        <v>8717332288410</v>
      </c>
    </row>
    <row r="353" spans="1:21" ht="16.5" x14ac:dyDescent="0.2">
      <c r="A353" s="181"/>
      <c r="B353" s="219" t="s">
        <v>2209</v>
      </c>
      <c r="C353" s="219" t="s">
        <v>317</v>
      </c>
      <c r="D353" s="221" t="s">
        <v>316</v>
      </c>
      <c r="E353" s="249" t="s">
        <v>2210</v>
      </c>
      <c r="F353" s="223" t="s">
        <v>705</v>
      </c>
      <c r="G353" s="206">
        <v>177.17700000000002</v>
      </c>
      <c r="H353" s="442">
        <v>5.002342290477868E-2</v>
      </c>
      <c r="I353" s="206">
        <v>186.04</v>
      </c>
      <c r="J353" s="208">
        <f t="shared" si="11"/>
        <v>893</v>
      </c>
      <c r="K353" s="273" t="s">
        <v>236</v>
      </c>
      <c r="L353" s="273" t="s">
        <v>3</v>
      </c>
      <c r="M353" s="249" t="s">
        <v>847</v>
      </c>
      <c r="N353" s="225">
        <v>8536501999</v>
      </c>
      <c r="O353" s="273" t="s">
        <v>645</v>
      </c>
      <c r="P353" s="288">
        <v>72</v>
      </c>
      <c r="Q353" s="288" t="s">
        <v>1193</v>
      </c>
      <c r="R353" s="400"/>
      <c r="S353" s="273"/>
      <c r="T353" s="345"/>
      <c r="U353" s="253">
        <v>8717332349562</v>
      </c>
    </row>
    <row r="354" spans="1:21" x14ac:dyDescent="0.2">
      <c r="A354" s="181"/>
      <c r="B354" s="219" t="s">
        <v>2211</v>
      </c>
      <c r="C354" s="219" t="s">
        <v>311</v>
      </c>
      <c r="D354" s="221" t="s">
        <v>310</v>
      </c>
      <c r="E354" s="249" t="s">
        <v>2212</v>
      </c>
      <c r="F354" s="223" t="s">
        <v>705</v>
      </c>
      <c r="G354" s="206">
        <v>261.16200000000003</v>
      </c>
      <c r="H354" s="442">
        <v>4.999961709590206E-2</v>
      </c>
      <c r="I354" s="206">
        <v>274.22000000000003</v>
      </c>
      <c r="J354" s="208">
        <f t="shared" si="11"/>
        <v>1316</v>
      </c>
      <c r="K354" s="273" t="s">
        <v>236</v>
      </c>
      <c r="L354" s="288">
        <v>1</v>
      </c>
      <c r="M354" s="249" t="s">
        <v>847</v>
      </c>
      <c r="N354" s="225">
        <v>8517620000</v>
      </c>
      <c r="O354" s="273" t="s">
        <v>645</v>
      </c>
      <c r="P354" s="288">
        <v>48</v>
      </c>
      <c r="Q354" s="288" t="s">
        <v>2213</v>
      </c>
      <c r="R354" s="400"/>
      <c r="S354" s="273"/>
      <c r="T354" s="345"/>
      <c r="U354" s="253">
        <v>8717332288359</v>
      </c>
    </row>
    <row r="355" spans="1:21" x14ac:dyDescent="0.2">
      <c r="A355" s="181"/>
      <c r="B355" s="219" t="s">
        <v>2214</v>
      </c>
      <c r="C355" s="219" t="s">
        <v>314</v>
      </c>
      <c r="D355" s="221" t="s">
        <v>313</v>
      </c>
      <c r="E355" s="249" t="s">
        <v>2215</v>
      </c>
      <c r="F355" s="223" t="s">
        <v>705</v>
      </c>
      <c r="G355" s="206">
        <v>207.99900000000002</v>
      </c>
      <c r="H355" s="442">
        <v>5.0005048101192662E-2</v>
      </c>
      <c r="I355" s="206">
        <v>218.4</v>
      </c>
      <c r="J355" s="208">
        <f t="shared" si="11"/>
        <v>1048</v>
      </c>
      <c r="K355" s="273" t="s">
        <v>236</v>
      </c>
      <c r="L355" s="288">
        <v>1</v>
      </c>
      <c r="M355" s="249" t="s">
        <v>847</v>
      </c>
      <c r="N355" s="225">
        <v>8517620000</v>
      </c>
      <c r="O355" s="273" t="s">
        <v>645</v>
      </c>
      <c r="P355" s="288">
        <v>48</v>
      </c>
      <c r="Q355" s="288" t="s">
        <v>1868</v>
      </c>
      <c r="R355" s="400"/>
      <c r="S355" s="273"/>
      <c r="T355" s="345"/>
      <c r="U355" s="253">
        <v>8717332288373</v>
      </c>
    </row>
    <row r="356" spans="1:21" x14ac:dyDescent="0.2">
      <c r="A356" s="181"/>
      <c r="B356" s="219" t="s">
        <v>2216</v>
      </c>
      <c r="C356" s="219" t="s">
        <v>286</v>
      </c>
      <c r="D356" s="221" t="s">
        <v>285</v>
      </c>
      <c r="E356" s="249" t="s">
        <v>2217</v>
      </c>
      <c r="F356" s="223" t="s">
        <v>705</v>
      </c>
      <c r="G356" s="206">
        <v>197.703</v>
      </c>
      <c r="H356" s="442">
        <v>5.0009357470549354E-2</v>
      </c>
      <c r="I356" s="206">
        <v>207.59</v>
      </c>
      <c r="J356" s="208">
        <f t="shared" si="11"/>
        <v>996</v>
      </c>
      <c r="K356" s="273" t="s">
        <v>236</v>
      </c>
      <c r="L356" s="288">
        <v>1</v>
      </c>
      <c r="M356" s="249" t="s">
        <v>847</v>
      </c>
      <c r="N356" s="225">
        <v>8517620000</v>
      </c>
      <c r="O356" s="273" t="s">
        <v>645</v>
      </c>
      <c r="P356" s="288">
        <v>72</v>
      </c>
      <c r="Q356" s="288" t="s">
        <v>2218</v>
      </c>
      <c r="R356" s="400"/>
      <c r="S356" s="273" t="s">
        <v>1154</v>
      </c>
      <c r="T356" s="345"/>
      <c r="U356" s="253">
        <v>8717332099207</v>
      </c>
    </row>
    <row r="357" spans="1:21" x14ac:dyDescent="0.2">
      <c r="A357" s="181"/>
      <c r="B357" s="219" t="s">
        <v>2219</v>
      </c>
      <c r="C357" s="219" t="s">
        <v>288</v>
      </c>
      <c r="D357" s="221" t="s">
        <v>287</v>
      </c>
      <c r="E357" s="249" t="s">
        <v>2220</v>
      </c>
      <c r="F357" s="223" t="s">
        <v>705</v>
      </c>
      <c r="G357" s="206">
        <v>181.643</v>
      </c>
      <c r="H357" s="442">
        <v>5.0026700726149675E-2</v>
      </c>
      <c r="I357" s="206">
        <v>190.73</v>
      </c>
      <c r="J357" s="208">
        <f t="shared" si="11"/>
        <v>916</v>
      </c>
      <c r="K357" s="273" t="s">
        <v>236</v>
      </c>
      <c r="L357" s="273" t="s">
        <v>3</v>
      </c>
      <c r="M357" s="249" t="s">
        <v>847</v>
      </c>
      <c r="N357" s="225">
        <v>8517620000</v>
      </c>
      <c r="O357" s="273" t="s">
        <v>645</v>
      </c>
      <c r="P357" s="288">
        <v>24</v>
      </c>
      <c r="Q357" s="288" t="s">
        <v>2221</v>
      </c>
      <c r="R357" s="400"/>
      <c r="S357" s="273" t="s">
        <v>1154</v>
      </c>
      <c r="T357" s="345"/>
      <c r="U357" s="253">
        <v>8717332099221</v>
      </c>
    </row>
    <row r="358" spans="1:21" ht="16.5" x14ac:dyDescent="0.2">
      <c r="A358" s="181"/>
      <c r="B358" s="219" t="s">
        <v>2222</v>
      </c>
      <c r="C358" s="219" t="s">
        <v>290</v>
      </c>
      <c r="D358" s="221" t="s">
        <v>289</v>
      </c>
      <c r="E358" s="249" t="s">
        <v>2223</v>
      </c>
      <c r="F358" s="223" t="s">
        <v>705</v>
      </c>
      <c r="G358" s="206">
        <v>185.87800000000001</v>
      </c>
      <c r="H358" s="442">
        <v>4.9989778241642302E-2</v>
      </c>
      <c r="I358" s="206">
        <v>195.17</v>
      </c>
      <c r="J358" s="208">
        <f t="shared" si="11"/>
        <v>937</v>
      </c>
      <c r="K358" s="273" t="s">
        <v>236</v>
      </c>
      <c r="L358" s="288">
        <v>1</v>
      </c>
      <c r="M358" s="249" t="s">
        <v>847</v>
      </c>
      <c r="N358" s="225">
        <v>8517620000</v>
      </c>
      <c r="O358" s="273" t="s">
        <v>645</v>
      </c>
      <c r="P358" s="288">
        <v>120</v>
      </c>
      <c r="Q358" s="288" t="s">
        <v>2224</v>
      </c>
      <c r="R358" s="400"/>
      <c r="S358" s="273" t="s">
        <v>1154</v>
      </c>
      <c r="T358" s="345"/>
      <c r="U358" s="253">
        <v>8717332099238</v>
      </c>
    </row>
    <row r="359" spans="1:21" ht="16.5" x14ac:dyDescent="0.2">
      <c r="A359" s="181"/>
      <c r="B359" s="219" t="s">
        <v>2225</v>
      </c>
      <c r="C359" s="219" t="s">
        <v>292</v>
      </c>
      <c r="D359" s="221" t="s">
        <v>291</v>
      </c>
      <c r="E359" s="249" t="s">
        <v>2226</v>
      </c>
      <c r="F359" s="223" t="s">
        <v>705</v>
      </c>
      <c r="G359" s="206">
        <v>168.96</v>
      </c>
      <c r="H359" s="442">
        <v>5.0011837121212155E-2</v>
      </c>
      <c r="I359" s="206">
        <v>177.41</v>
      </c>
      <c r="J359" s="208">
        <f t="shared" si="11"/>
        <v>852</v>
      </c>
      <c r="K359" s="273" t="s">
        <v>236</v>
      </c>
      <c r="L359" s="273" t="s">
        <v>3</v>
      </c>
      <c r="M359" s="249" t="s">
        <v>847</v>
      </c>
      <c r="N359" s="225">
        <v>8517620000</v>
      </c>
      <c r="O359" s="273" t="s">
        <v>645</v>
      </c>
      <c r="P359" s="288">
        <v>50</v>
      </c>
      <c r="Q359" s="288" t="s">
        <v>2227</v>
      </c>
      <c r="R359" s="400"/>
      <c r="S359" s="273" t="s">
        <v>1154</v>
      </c>
      <c r="T359" s="345"/>
      <c r="U359" s="253">
        <v>8717332099252</v>
      </c>
    </row>
    <row r="360" spans="1:21" x14ac:dyDescent="0.2">
      <c r="A360" s="181"/>
      <c r="B360" s="219" t="s">
        <v>2228</v>
      </c>
      <c r="C360" s="219" t="s">
        <v>307</v>
      </c>
      <c r="D360" s="221" t="s">
        <v>306</v>
      </c>
      <c r="E360" s="249" t="s">
        <v>2229</v>
      </c>
      <c r="F360" s="223" t="s">
        <v>705</v>
      </c>
      <c r="G360" s="206">
        <v>168.96</v>
      </c>
      <c r="H360" s="442">
        <v>5.0011837121212155E-2</v>
      </c>
      <c r="I360" s="206">
        <v>177.41</v>
      </c>
      <c r="J360" s="208">
        <f t="shared" si="11"/>
        <v>852</v>
      </c>
      <c r="K360" s="273" t="s">
        <v>236</v>
      </c>
      <c r="L360" s="288">
        <v>1</v>
      </c>
      <c r="M360" s="249" t="s">
        <v>847</v>
      </c>
      <c r="N360" s="225">
        <v>8517620000</v>
      </c>
      <c r="O360" s="273" t="s">
        <v>645</v>
      </c>
      <c r="P360" s="288">
        <v>120</v>
      </c>
      <c r="Q360" s="288" t="s">
        <v>2230</v>
      </c>
      <c r="R360" s="400"/>
      <c r="S360" s="273"/>
      <c r="T360" s="345"/>
      <c r="U360" s="253">
        <v>8717332250257</v>
      </c>
    </row>
    <row r="361" spans="1:21" x14ac:dyDescent="0.2">
      <c r="A361" s="181"/>
      <c r="B361" s="219" t="s">
        <v>2231</v>
      </c>
      <c r="C361" s="219" t="s">
        <v>309</v>
      </c>
      <c r="D361" s="221" t="s">
        <v>308</v>
      </c>
      <c r="E361" s="249" t="s">
        <v>2232</v>
      </c>
      <c r="F361" s="223" t="s">
        <v>705</v>
      </c>
      <c r="G361" s="206">
        <v>162.20600000000002</v>
      </c>
      <c r="H361" s="442">
        <v>5.0022810500228054E-2</v>
      </c>
      <c r="I361" s="206">
        <v>170.32</v>
      </c>
      <c r="J361" s="208">
        <f t="shared" si="11"/>
        <v>818</v>
      </c>
      <c r="K361" s="273" t="s">
        <v>236</v>
      </c>
      <c r="L361" s="273" t="s">
        <v>3</v>
      </c>
      <c r="M361" s="249" t="s">
        <v>847</v>
      </c>
      <c r="N361" s="225">
        <v>8517620000</v>
      </c>
      <c r="O361" s="273" t="s">
        <v>645</v>
      </c>
      <c r="P361" s="288">
        <v>80</v>
      </c>
      <c r="Q361" s="288" t="s">
        <v>2233</v>
      </c>
      <c r="R361" s="400"/>
      <c r="S361" s="273"/>
      <c r="T361" s="345"/>
      <c r="U361" s="253">
        <v>8717332250264</v>
      </c>
    </row>
    <row r="362" spans="1:21" x14ac:dyDescent="0.2">
      <c r="A362" s="181"/>
      <c r="B362" s="219" t="s">
        <v>2234</v>
      </c>
      <c r="C362" s="219" t="s">
        <v>294</v>
      </c>
      <c r="D362" s="221" t="s">
        <v>293</v>
      </c>
      <c r="E362" s="249" t="s">
        <v>2235</v>
      </c>
      <c r="F362" s="223" t="s">
        <v>705</v>
      </c>
      <c r="G362" s="206">
        <v>80.058000000000007</v>
      </c>
      <c r="H362" s="442">
        <v>4.9988758150340873E-2</v>
      </c>
      <c r="I362" s="206">
        <v>84.06</v>
      </c>
      <c r="J362" s="208">
        <f t="shared" si="11"/>
        <v>403</v>
      </c>
      <c r="K362" s="273" t="s">
        <v>236</v>
      </c>
      <c r="L362" s="273" t="s">
        <v>3</v>
      </c>
      <c r="M362" s="249" t="s">
        <v>1185</v>
      </c>
      <c r="N362" s="225">
        <v>8517620000</v>
      </c>
      <c r="O362" s="273" t="s">
        <v>645</v>
      </c>
      <c r="P362" s="288">
        <v>75</v>
      </c>
      <c r="Q362" s="288" t="s">
        <v>2236</v>
      </c>
      <c r="R362" s="400"/>
      <c r="S362" s="273" t="s">
        <v>1154</v>
      </c>
      <c r="T362" s="345"/>
      <c r="U362" s="253">
        <v>8717332256020</v>
      </c>
    </row>
    <row r="363" spans="1:21" x14ac:dyDescent="0.2">
      <c r="A363" s="181"/>
      <c r="B363" s="219" t="s">
        <v>2237</v>
      </c>
      <c r="C363" s="219" t="s">
        <v>297</v>
      </c>
      <c r="D363" s="221" t="s">
        <v>296</v>
      </c>
      <c r="E363" s="249" t="s">
        <v>2238</v>
      </c>
      <c r="F363" s="223" t="s">
        <v>705</v>
      </c>
      <c r="G363" s="206">
        <v>101.80500000000001</v>
      </c>
      <c r="H363" s="442">
        <v>5.0046657826236407E-2</v>
      </c>
      <c r="I363" s="206">
        <v>106.9</v>
      </c>
      <c r="J363" s="208">
        <f t="shared" si="11"/>
        <v>513</v>
      </c>
      <c r="K363" s="273" t="s">
        <v>236</v>
      </c>
      <c r="L363" s="273" t="s">
        <v>3</v>
      </c>
      <c r="M363" s="249" t="s">
        <v>847</v>
      </c>
      <c r="N363" s="225">
        <v>8517620000</v>
      </c>
      <c r="O363" s="273" t="s">
        <v>645</v>
      </c>
      <c r="P363" s="288">
        <v>120</v>
      </c>
      <c r="Q363" s="288" t="s">
        <v>1487</v>
      </c>
      <c r="R363" s="400"/>
      <c r="S363" s="273" t="s">
        <v>1154</v>
      </c>
      <c r="T363" s="345"/>
      <c r="U363" s="253">
        <v>8717332250295</v>
      </c>
    </row>
    <row r="364" spans="1:21" x14ac:dyDescent="0.2">
      <c r="A364" s="181"/>
      <c r="B364" s="219" t="s">
        <v>2239</v>
      </c>
      <c r="C364" s="219" t="s">
        <v>299</v>
      </c>
      <c r="D364" s="221" t="s">
        <v>298</v>
      </c>
      <c r="E364" s="249" t="s">
        <v>2240</v>
      </c>
      <c r="F364" s="223" t="s">
        <v>705</v>
      </c>
      <c r="G364" s="206">
        <v>98.868000000000009</v>
      </c>
      <c r="H364" s="442">
        <v>4.9985839705465773E-2</v>
      </c>
      <c r="I364" s="206">
        <v>103.81</v>
      </c>
      <c r="J364" s="208">
        <f t="shared" si="11"/>
        <v>498</v>
      </c>
      <c r="K364" s="273" t="s">
        <v>236</v>
      </c>
      <c r="L364" s="273" t="s">
        <v>3</v>
      </c>
      <c r="M364" s="249" t="s">
        <v>847</v>
      </c>
      <c r="N364" s="225">
        <v>8517620000</v>
      </c>
      <c r="O364" s="273" t="s">
        <v>645</v>
      </c>
      <c r="P364" s="288">
        <v>60</v>
      </c>
      <c r="Q364" s="288" t="s">
        <v>1578</v>
      </c>
      <c r="R364" s="400"/>
      <c r="S364" s="273" t="s">
        <v>1154</v>
      </c>
      <c r="T364" s="345"/>
      <c r="U364" s="253">
        <v>8717332250301</v>
      </c>
    </row>
    <row r="365" spans="1:21" x14ac:dyDescent="0.2">
      <c r="A365" s="181"/>
      <c r="B365" s="219" t="s">
        <v>2241</v>
      </c>
      <c r="C365" s="219" t="s">
        <v>301</v>
      </c>
      <c r="D365" s="221" t="s">
        <v>300</v>
      </c>
      <c r="E365" s="249" t="s">
        <v>2242</v>
      </c>
      <c r="F365" s="223" t="s">
        <v>705</v>
      </c>
      <c r="G365" s="206">
        <v>122.13300000000001</v>
      </c>
      <c r="H365" s="442">
        <v>5.0002865728345336E-2</v>
      </c>
      <c r="I365" s="206">
        <v>128.24</v>
      </c>
      <c r="J365" s="208">
        <f t="shared" si="11"/>
        <v>616</v>
      </c>
      <c r="K365" s="273" t="s">
        <v>236</v>
      </c>
      <c r="L365" s="273" t="s">
        <v>3</v>
      </c>
      <c r="M365" s="249" t="s">
        <v>847</v>
      </c>
      <c r="N365" s="225">
        <v>8517620000</v>
      </c>
      <c r="O365" s="273" t="s">
        <v>645</v>
      </c>
      <c r="P365" s="288">
        <v>100</v>
      </c>
      <c r="Q365" s="288" t="s">
        <v>1160</v>
      </c>
      <c r="R365" s="400"/>
      <c r="S365" s="273" t="s">
        <v>1154</v>
      </c>
      <c r="T365" s="345"/>
      <c r="U365" s="253">
        <v>8717332250318</v>
      </c>
    </row>
    <row r="366" spans="1:21" x14ac:dyDescent="0.2">
      <c r="A366" s="181"/>
      <c r="B366" s="219" t="s">
        <v>2243</v>
      </c>
      <c r="C366" s="219" t="s">
        <v>303</v>
      </c>
      <c r="D366" s="221" t="s">
        <v>302</v>
      </c>
      <c r="E366" s="249" t="s">
        <v>2244</v>
      </c>
      <c r="F366" s="223" t="s">
        <v>705</v>
      </c>
      <c r="G366" s="206">
        <v>98.868000000000009</v>
      </c>
      <c r="H366" s="442">
        <v>4.9985839705465773E-2</v>
      </c>
      <c r="I366" s="206">
        <v>103.81</v>
      </c>
      <c r="J366" s="208">
        <f t="shared" si="11"/>
        <v>498</v>
      </c>
      <c r="K366" s="273" t="s">
        <v>236</v>
      </c>
      <c r="L366" s="273" t="s">
        <v>3</v>
      </c>
      <c r="M366" s="249" t="s">
        <v>847</v>
      </c>
      <c r="N366" s="225">
        <v>8517620000</v>
      </c>
      <c r="O366" s="273" t="s">
        <v>645</v>
      </c>
      <c r="P366" s="288">
        <v>240</v>
      </c>
      <c r="Q366" s="288" t="s">
        <v>2245</v>
      </c>
      <c r="R366" s="400"/>
      <c r="S366" s="273" t="s">
        <v>1154</v>
      </c>
      <c r="T366" s="345"/>
      <c r="U366" s="253">
        <v>8717332250400</v>
      </c>
    </row>
    <row r="367" spans="1:21" x14ac:dyDescent="0.2">
      <c r="A367" s="181"/>
      <c r="B367" s="219" t="s">
        <v>2246</v>
      </c>
      <c r="C367" s="219" t="s">
        <v>305</v>
      </c>
      <c r="D367" s="221" t="s">
        <v>304</v>
      </c>
      <c r="E367" s="249" t="s">
        <v>2247</v>
      </c>
      <c r="F367" s="223" t="s">
        <v>705</v>
      </c>
      <c r="G367" s="206">
        <v>122.13300000000001</v>
      </c>
      <c r="H367" s="442">
        <v>5.0002865728345336E-2</v>
      </c>
      <c r="I367" s="206">
        <v>128.24</v>
      </c>
      <c r="J367" s="208">
        <f t="shared" si="11"/>
        <v>616</v>
      </c>
      <c r="K367" s="273" t="s">
        <v>236</v>
      </c>
      <c r="L367" s="273" t="s">
        <v>3</v>
      </c>
      <c r="M367" s="249" t="s">
        <v>847</v>
      </c>
      <c r="N367" s="225">
        <v>8517620000</v>
      </c>
      <c r="O367" s="273" t="s">
        <v>645</v>
      </c>
      <c r="P367" s="288">
        <v>288</v>
      </c>
      <c r="Q367" s="288" t="s">
        <v>2248</v>
      </c>
      <c r="R367" s="400"/>
      <c r="S367" s="273" t="s">
        <v>1154</v>
      </c>
      <c r="T367" s="345"/>
      <c r="U367" s="253">
        <v>8717332250417</v>
      </c>
    </row>
    <row r="368" spans="1:21" x14ac:dyDescent="0.2">
      <c r="A368" s="181"/>
      <c r="B368" s="219" t="s">
        <v>2249</v>
      </c>
      <c r="C368" s="219" t="s">
        <v>319</v>
      </c>
      <c r="D368" s="221" t="s">
        <v>318</v>
      </c>
      <c r="E368" s="249" t="s">
        <v>2250</v>
      </c>
      <c r="F368" s="223" t="s">
        <v>705</v>
      </c>
      <c r="G368" s="206">
        <v>6.7650000000000006</v>
      </c>
      <c r="H368" s="442">
        <v>4.9519586104951774E-2</v>
      </c>
      <c r="I368" s="206">
        <v>7.1</v>
      </c>
      <c r="J368" s="208">
        <f t="shared" si="11"/>
        <v>34</v>
      </c>
      <c r="K368" s="273" t="s">
        <v>236</v>
      </c>
      <c r="L368" s="273" t="s">
        <v>3</v>
      </c>
      <c r="M368" s="249" t="s">
        <v>1185</v>
      </c>
      <c r="N368" s="225">
        <v>3926909790</v>
      </c>
      <c r="O368" s="273" t="s">
        <v>645</v>
      </c>
      <c r="P368" s="288">
        <v>100</v>
      </c>
      <c r="Q368" s="288" t="s">
        <v>2251</v>
      </c>
      <c r="R368" s="400"/>
      <c r="S368" s="273" t="s">
        <v>614</v>
      </c>
      <c r="T368" s="345"/>
      <c r="U368" s="253">
        <v>8717332250424</v>
      </c>
    </row>
    <row r="369" spans="1:21" x14ac:dyDescent="0.2">
      <c r="A369" s="181"/>
      <c r="B369" s="219" t="s">
        <v>2252</v>
      </c>
      <c r="C369" s="219" t="s">
        <v>322</v>
      </c>
      <c r="D369" s="221" t="s">
        <v>321</v>
      </c>
      <c r="E369" s="249" t="s">
        <v>2253</v>
      </c>
      <c r="F369" s="223" t="s">
        <v>705</v>
      </c>
      <c r="G369" s="206">
        <v>20.284000000000002</v>
      </c>
      <c r="H369" s="442">
        <v>5.0088739893511924E-2</v>
      </c>
      <c r="I369" s="206">
        <v>21.3</v>
      </c>
      <c r="J369" s="208">
        <f t="shared" si="11"/>
        <v>102</v>
      </c>
      <c r="K369" s="273" t="s">
        <v>236</v>
      </c>
      <c r="L369" s="288">
        <v>1</v>
      </c>
      <c r="M369" s="249" t="s">
        <v>1185</v>
      </c>
      <c r="N369" s="225">
        <v>3926909790</v>
      </c>
      <c r="O369" s="273" t="s">
        <v>645</v>
      </c>
      <c r="P369" s="288">
        <v>250</v>
      </c>
      <c r="Q369" s="288" t="s">
        <v>1361</v>
      </c>
      <c r="R369" s="400"/>
      <c r="S369" s="273" t="s">
        <v>614</v>
      </c>
      <c r="T369" s="345"/>
      <c r="U369" s="253">
        <v>8717332264636</v>
      </c>
    </row>
    <row r="370" spans="1:21" x14ac:dyDescent="0.2">
      <c r="A370" s="181"/>
      <c r="B370" s="219" t="s">
        <v>2254</v>
      </c>
      <c r="C370" s="219" t="s">
        <v>323</v>
      </c>
      <c r="D370" s="221" t="s">
        <v>324</v>
      </c>
      <c r="E370" s="249" t="s">
        <v>2255</v>
      </c>
      <c r="F370" s="223" t="s">
        <v>705</v>
      </c>
      <c r="G370" s="206">
        <v>78.738</v>
      </c>
      <c r="H370" s="442">
        <v>4.9937768294851415E-2</v>
      </c>
      <c r="I370" s="206">
        <v>82.67</v>
      </c>
      <c r="J370" s="208">
        <f t="shared" si="11"/>
        <v>397</v>
      </c>
      <c r="K370" s="273" t="s">
        <v>236</v>
      </c>
      <c r="L370" s="273" t="s">
        <v>3</v>
      </c>
      <c r="M370" s="249" t="s">
        <v>1185</v>
      </c>
      <c r="N370" s="225">
        <v>8537109199</v>
      </c>
      <c r="O370" s="273" t="s">
        <v>645</v>
      </c>
      <c r="P370" s="288">
        <v>120</v>
      </c>
      <c r="Q370" s="288" t="s">
        <v>1814</v>
      </c>
      <c r="R370" s="400"/>
      <c r="S370" s="273"/>
      <c r="T370" s="345"/>
      <c r="U370" s="253">
        <v>8717332381395</v>
      </c>
    </row>
    <row r="371" spans="1:21" x14ac:dyDescent="0.2">
      <c r="A371" s="181"/>
      <c r="B371" s="219" t="s">
        <v>2256</v>
      </c>
      <c r="C371" s="219" t="s">
        <v>325</v>
      </c>
      <c r="D371" s="221" t="s">
        <v>326</v>
      </c>
      <c r="E371" s="249" t="s">
        <v>2257</v>
      </c>
      <c r="F371" s="223" t="s">
        <v>705</v>
      </c>
      <c r="G371" s="206">
        <v>157.48699999999999</v>
      </c>
      <c r="H371" s="442">
        <v>4.9991427863887328E-2</v>
      </c>
      <c r="I371" s="206">
        <v>165.36</v>
      </c>
      <c r="J371" s="208">
        <f t="shared" si="11"/>
        <v>794</v>
      </c>
      <c r="K371" s="273" t="s">
        <v>236</v>
      </c>
      <c r="L371" s="273" t="s">
        <v>3</v>
      </c>
      <c r="M371" s="249" t="s">
        <v>847</v>
      </c>
      <c r="N371" s="225">
        <v>8536501999</v>
      </c>
      <c r="O371" s="273" t="s">
        <v>645</v>
      </c>
      <c r="P371" s="288">
        <v>120</v>
      </c>
      <c r="Q371" s="288" t="s">
        <v>1586</v>
      </c>
      <c r="R371" s="400"/>
      <c r="S371" s="273" t="s">
        <v>1154</v>
      </c>
      <c r="T371" s="345"/>
      <c r="U371" s="253">
        <v>8717332361090</v>
      </c>
    </row>
    <row r="372" spans="1:21" ht="13.5" thickBot="1" x14ac:dyDescent="0.25">
      <c r="A372" s="181"/>
      <c r="B372" s="219" t="s">
        <v>2258</v>
      </c>
      <c r="C372" s="219" t="s">
        <v>327</v>
      </c>
      <c r="D372" s="221" t="s">
        <v>328</v>
      </c>
      <c r="E372" s="249" t="s">
        <v>2259</v>
      </c>
      <c r="F372" s="223" t="s">
        <v>705</v>
      </c>
      <c r="G372" s="206">
        <v>144.35300000000001</v>
      </c>
      <c r="H372" s="442">
        <v>4.9995497149349033E-2</v>
      </c>
      <c r="I372" s="206">
        <v>151.57</v>
      </c>
      <c r="J372" s="208">
        <f t="shared" si="11"/>
        <v>728</v>
      </c>
      <c r="K372" s="273" t="s">
        <v>236</v>
      </c>
      <c r="L372" s="273" t="s">
        <v>3</v>
      </c>
      <c r="M372" s="249" t="s">
        <v>847</v>
      </c>
      <c r="N372" s="225">
        <v>8536501999</v>
      </c>
      <c r="O372" s="273" t="s">
        <v>645</v>
      </c>
      <c r="P372" s="288">
        <v>120</v>
      </c>
      <c r="Q372" s="288" t="s">
        <v>2260</v>
      </c>
      <c r="R372" s="400"/>
      <c r="S372" s="273" t="s">
        <v>1154</v>
      </c>
      <c r="T372" s="345"/>
      <c r="U372" s="253">
        <v>8717332361106</v>
      </c>
    </row>
    <row r="373" spans="1:21" ht="13.5" thickBot="1" x14ac:dyDescent="0.25">
      <c r="A373" s="181"/>
      <c r="B373" s="319" t="s">
        <v>2261</v>
      </c>
      <c r="C373" s="320"/>
      <c r="D373" s="320" t="s">
        <v>1198</v>
      </c>
      <c r="E373" s="320"/>
      <c r="F373" s="321"/>
      <c r="G373" s="299" t="s">
        <v>1198</v>
      </c>
      <c r="H373" s="322"/>
      <c r="I373" s="322"/>
      <c r="J373" s="322"/>
      <c r="K373" s="347"/>
      <c r="L373" s="347"/>
      <c r="M373" s="320" t="s">
        <v>1198</v>
      </c>
      <c r="N373" s="347"/>
      <c r="O373" s="347"/>
      <c r="P373" s="347"/>
      <c r="Q373" s="347" t="s">
        <v>1198</v>
      </c>
      <c r="R373" s="348"/>
      <c r="S373" s="347"/>
      <c r="T373" s="347"/>
      <c r="U373" s="253"/>
    </row>
    <row r="374" spans="1:21" x14ac:dyDescent="0.2">
      <c r="A374" s="181"/>
      <c r="B374" s="326" t="s">
        <v>2262</v>
      </c>
      <c r="C374" s="327"/>
      <c r="D374" s="328" t="s">
        <v>1198</v>
      </c>
      <c r="E374" s="327"/>
      <c r="F374" s="329"/>
      <c r="G374" s="330" t="s">
        <v>1198</v>
      </c>
      <c r="H374" s="331"/>
      <c r="I374" s="331"/>
      <c r="J374" s="331"/>
      <c r="K374" s="401"/>
      <c r="L374" s="401"/>
      <c r="M374" s="327" t="s">
        <v>1198</v>
      </c>
      <c r="N374" s="401"/>
      <c r="O374" s="401"/>
      <c r="P374" s="401"/>
      <c r="Q374" s="401" t="s">
        <v>1198</v>
      </c>
      <c r="R374" s="402"/>
      <c r="S374" s="401"/>
      <c r="T374" s="401"/>
      <c r="U374" s="253"/>
    </row>
    <row r="375" spans="1:21" x14ac:dyDescent="0.2">
      <c r="A375" s="181"/>
      <c r="B375" s="376"/>
      <c r="C375" s="222" t="s">
        <v>2263</v>
      </c>
      <c r="D375" s="251" t="s">
        <v>2264</v>
      </c>
      <c r="E375" s="382" t="s">
        <v>2265</v>
      </c>
      <c r="F375" s="272" t="s">
        <v>705</v>
      </c>
      <c r="G375" s="206">
        <v>321.5625</v>
      </c>
      <c r="H375" s="442">
        <v>4.9998056365403221E-2</v>
      </c>
      <c r="I375" s="206">
        <v>337.64</v>
      </c>
      <c r="J375" s="208">
        <f t="shared" ref="J375:J440" si="12">ROUND(ROUND(I375*4.8,2),0)</f>
        <v>1621</v>
      </c>
      <c r="K375" s="224" t="s">
        <v>1201</v>
      </c>
      <c r="L375" s="224" t="s">
        <v>3</v>
      </c>
      <c r="M375" s="382" t="s">
        <v>1185</v>
      </c>
      <c r="N375" s="379" t="s">
        <v>2266</v>
      </c>
      <c r="O375" s="357" t="s">
        <v>688</v>
      </c>
      <c r="P375" s="225"/>
      <c r="Q375" s="225" t="s">
        <v>2267</v>
      </c>
      <c r="R375" s="380" t="s">
        <v>2268</v>
      </c>
      <c r="S375" s="357"/>
      <c r="T375" s="230"/>
      <c r="U375" s="253" t="s">
        <v>2269</v>
      </c>
    </row>
    <row r="376" spans="1:21" x14ac:dyDescent="0.2">
      <c r="A376" s="181"/>
      <c r="B376" s="376"/>
      <c r="C376" s="222" t="s">
        <v>2270</v>
      </c>
      <c r="D376" s="251" t="s">
        <v>2271</v>
      </c>
      <c r="E376" s="382" t="s">
        <v>2272</v>
      </c>
      <c r="F376" s="272" t="s">
        <v>705</v>
      </c>
      <c r="G376" s="206">
        <v>321.5625</v>
      </c>
      <c r="H376" s="442">
        <v>4.9998056365403221E-2</v>
      </c>
      <c r="I376" s="206">
        <v>337.64</v>
      </c>
      <c r="J376" s="208">
        <f t="shared" si="12"/>
        <v>1621</v>
      </c>
      <c r="K376" s="224" t="s">
        <v>1201</v>
      </c>
      <c r="L376" s="224" t="s">
        <v>3</v>
      </c>
      <c r="M376" s="382" t="s">
        <v>1185</v>
      </c>
      <c r="N376" s="379" t="s">
        <v>2266</v>
      </c>
      <c r="O376" s="357" t="s">
        <v>688</v>
      </c>
      <c r="P376" s="225"/>
      <c r="Q376" s="225" t="s">
        <v>2267</v>
      </c>
      <c r="R376" s="380" t="s">
        <v>2268</v>
      </c>
      <c r="S376" s="357"/>
      <c r="T376" s="230"/>
      <c r="U376" s="253" t="s">
        <v>2273</v>
      </c>
    </row>
    <row r="377" spans="1:21" x14ac:dyDescent="0.2">
      <c r="A377" s="181"/>
      <c r="B377" s="376"/>
      <c r="C377" s="222" t="s">
        <v>2274</v>
      </c>
      <c r="D377" s="251" t="s">
        <v>2275</v>
      </c>
      <c r="E377" s="382" t="s">
        <v>2276</v>
      </c>
      <c r="F377" s="272" t="s">
        <v>705</v>
      </c>
      <c r="G377" s="206">
        <v>321.5625</v>
      </c>
      <c r="H377" s="442">
        <v>4.9998056365403221E-2</v>
      </c>
      <c r="I377" s="206">
        <v>337.64</v>
      </c>
      <c r="J377" s="208">
        <f t="shared" si="12"/>
        <v>1621</v>
      </c>
      <c r="K377" s="224" t="s">
        <v>1201</v>
      </c>
      <c r="L377" s="224" t="s">
        <v>3</v>
      </c>
      <c r="M377" s="382" t="s">
        <v>1185</v>
      </c>
      <c r="N377" s="379" t="s">
        <v>2266</v>
      </c>
      <c r="O377" s="357" t="s">
        <v>688</v>
      </c>
      <c r="P377" s="225"/>
      <c r="Q377" s="225" t="s">
        <v>2267</v>
      </c>
      <c r="R377" s="380" t="s">
        <v>2277</v>
      </c>
      <c r="S377" s="357"/>
      <c r="T377" s="230"/>
      <c r="U377" s="253" t="s">
        <v>2278</v>
      </c>
    </row>
    <row r="378" spans="1:21" x14ac:dyDescent="0.2">
      <c r="A378" s="181"/>
      <c r="B378" s="376"/>
      <c r="C378" s="222" t="s">
        <v>1018</v>
      </c>
      <c r="D378" s="251" t="s">
        <v>1024</v>
      </c>
      <c r="E378" s="382" t="s">
        <v>2279</v>
      </c>
      <c r="F378" s="272" t="s">
        <v>705</v>
      </c>
      <c r="G378" s="206">
        <v>321.5625</v>
      </c>
      <c r="H378" s="442">
        <v>4.9998056365403221E-2</v>
      </c>
      <c r="I378" s="206">
        <v>337.64</v>
      </c>
      <c r="J378" s="208">
        <f t="shared" si="12"/>
        <v>1621</v>
      </c>
      <c r="K378" s="224" t="s">
        <v>1201</v>
      </c>
      <c r="L378" s="224" t="s">
        <v>3</v>
      </c>
      <c r="M378" s="382" t="s">
        <v>1185</v>
      </c>
      <c r="N378" s="379" t="s">
        <v>2266</v>
      </c>
      <c r="O378" s="357" t="s">
        <v>688</v>
      </c>
      <c r="P378" s="225"/>
      <c r="Q378" s="225" t="s">
        <v>2267</v>
      </c>
      <c r="R378" s="380" t="s">
        <v>2277</v>
      </c>
      <c r="S378" s="357"/>
      <c r="T378" s="230"/>
      <c r="U378" s="253" t="s">
        <v>2280</v>
      </c>
    </row>
    <row r="379" spans="1:21" x14ac:dyDescent="0.2">
      <c r="A379" s="181"/>
      <c r="B379" s="376"/>
      <c r="C379" s="222" t="s">
        <v>1019</v>
      </c>
      <c r="D379" s="251" t="s">
        <v>1025</v>
      </c>
      <c r="E379" s="382" t="s">
        <v>2281</v>
      </c>
      <c r="F379" s="272" t="s">
        <v>705</v>
      </c>
      <c r="G379" s="206">
        <v>2559.375</v>
      </c>
      <c r="H379" s="442">
        <v>4.9998534798534777E-2</v>
      </c>
      <c r="I379" s="206">
        <v>2687.34</v>
      </c>
      <c r="J379" s="208">
        <f t="shared" si="12"/>
        <v>12899</v>
      </c>
      <c r="K379" s="224" t="s">
        <v>1201</v>
      </c>
      <c r="L379" s="224" t="s">
        <v>3</v>
      </c>
      <c r="M379" s="382" t="s">
        <v>1185</v>
      </c>
      <c r="N379" s="379" t="s">
        <v>2282</v>
      </c>
      <c r="O379" s="357" t="s">
        <v>688</v>
      </c>
      <c r="P379" s="225"/>
      <c r="Q379" s="225" t="s">
        <v>2283</v>
      </c>
      <c r="R379" s="380" t="s">
        <v>2284</v>
      </c>
      <c r="S379" s="357"/>
      <c r="T379" s="230"/>
      <c r="U379" s="253" t="s">
        <v>2285</v>
      </c>
    </row>
    <row r="380" spans="1:21" x14ac:dyDescent="0.2">
      <c r="A380" s="181"/>
      <c r="B380" s="376"/>
      <c r="C380" s="222" t="s">
        <v>2286</v>
      </c>
      <c r="D380" s="251" t="s">
        <v>2287</v>
      </c>
      <c r="E380" s="382" t="s">
        <v>2288</v>
      </c>
      <c r="F380" s="272" t="s">
        <v>705</v>
      </c>
      <c r="G380" s="206">
        <v>114.849</v>
      </c>
      <c r="H380" s="442">
        <v>4.9987374726815137E-2</v>
      </c>
      <c r="I380" s="206">
        <v>120.59</v>
      </c>
      <c r="J380" s="208">
        <f t="shared" si="12"/>
        <v>579</v>
      </c>
      <c r="K380" s="224" t="s">
        <v>1201</v>
      </c>
      <c r="L380" s="224" t="s">
        <v>3</v>
      </c>
      <c r="M380" s="382" t="s">
        <v>1185</v>
      </c>
      <c r="N380" s="379" t="s">
        <v>2289</v>
      </c>
      <c r="O380" s="357" t="s">
        <v>688</v>
      </c>
      <c r="P380" s="225"/>
      <c r="Q380" s="225" t="s">
        <v>1627</v>
      </c>
      <c r="R380" s="380" t="s">
        <v>2290</v>
      </c>
      <c r="S380" s="357"/>
      <c r="T380" s="230"/>
      <c r="U380" s="253" t="s">
        <v>2291</v>
      </c>
    </row>
    <row r="381" spans="1:21" ht="13.5" thickBot="1" x14ac:dyDescent="0.25">
      <c r="A381" s="181"/>
      <c r="B381" s="376"/>
      <c r="C381" s="222" t="s">
        <v>2292</v>
      </c>
      <c r="D381" s="251" t="s">
        <v>2293</v>
      </c>
      <c r="E381" s="382" t="s">
        <v>2294</v>
      </c>
      <c r="F381" s="272" t="s">
        <v>705</v>
      </c>
      <c r="G381" s="206">
        <v>114.849</v>
      </c>
      <c r="H381" s="442">
        <v>4.9987374726815137E-2</v>
      </c>
      <c r="I381" s="206">
        <v>120.59</v>
      </c>
      <c r="J381" s="208">
        <f t="shared" si="12"/>
        <v>579</v>
      </c>
      <c r="K381" s="224" t="s">
        <v>1201</v>
      </c>
      <c r="L381" s="224" t="s">
        <v>3</v>
      </c>
      <c r="M381" s="382" t="s">
        <v>1185</v>
      </c>
      <c r="N381" s="379" t="s">
        <v>2289</v>
      </c>
      <c r="O381" s="357" t="s">
        <v>688</v>
      </c>
      <c r="P381" s="225"/>
      <c r="Q381" s="225" t="s">
        <v>1627</v>
      </c>
      <c r="R381" s="380" t="s">
        <v>2290</v>
      </c>
      <c r="S381" s="357"/>
      <c r="T381" s="230"/>
      <c r="U381" s="253" t="s">
        <v>2295</v>
      </c>
    </row>
    <row r="382" spans="1:21" x14ac:dyDescent="0.2">
      <c r="A382" s="181"/>
      <c r="B382" s="326" t="s">
        <v>2296</v>
      </c>
      <c r="C382" s="327"/>
      <c r="D382" s="328" t="s">
        <v>1198</v>
      </c>
      <c r="E382" s="327"/>
      <c r="F382" s="329"/>
      <c r="G382" s="330" t="s">
        <v>1198</v>
      </c>
      <c r="H382" s="331"/>
      <c r="I382" s="331"/>
      <c r="J382" s="331"/>
      <c r="K382" s="401"/>
      <c r="L382" s="401"/>
      <c r="M382" s="327" t="s">
        <v>1198</v>
      </c>
      <c r="N382" s="401"/>
      <c r="O382" s="401"/>
      <c r="P382" s="401"/>
      <c r="Q382" s="401" t="s">
        <v>1198</v>
      </c>
      <c r="R382" s="402"/>
      <c r="S382" s="401"/>
      <c r="T382" s="401"/>
      <c r="U382" s="253"/>
    </row>
    <row r="383" spans="1:21" ht="16.5" x14ac:dyDescent="0.2">
      <c r="A383" s="181"/>
      <c r="B383" s="219" t="s">
        <v>2297</v>
      </c>
      <c r="C383" s="220" t="s">
        <v>351</v>
      </c>
      <c r="D383" s="221" t="s">
        <v>350</v>
      </c>
      <c r="E383" s="222" t="s">
        <v>2298</v>
      </c>
      <c r="F383" s="223" t="s">
        <v>705</v>
      </c>
      <c r="G383" s="206">
        <v>172.87199999999999</v>
      </c>
      <c r="H383" s="442">
        <v>8.9997223379147728E-2</v>
      </c>
      <c r="I383" s="206">
        <v>188.43</v>
      </c>
      <c r="J383" s="208">
        <f t="shared" si="12"/>
        <v>904</v>
      </c>
      <c r="K383" s="224" t="s">
        <v>236</v>
      </c>
      <c r="L383" s="224" t="s">
        <v>3</v>
      </c>
      <c r="M383" s="222" t="s">
        <v>1185</v>
      </c>
      <c r="N383" s="225">
        <v>8531103000</v>
      </c>
      <c r="O383" s="224" t="s">
        <v>645</v>
      </c>
      <c r="P383" s="225">
        <v>15</v>
      </c>
      <c r="Q383" s="225" t="s">
        <v>2092</v>
      </c>
      <c r="R383" s="368" t="s">
        <v>2299</v>
      </c>
      <c r="S383" s="224"/>
      <c r="T383" s="357"/>
      <c r="U383" s="253">
        <v>8717332880942</v>
      </c>
    </row>
    <row r="384" spans="1:21" ht="16.5" x14ac:dyDescent="0.2">
      <c r="A384" s="181"/>
      <c r="B384" s="219" t="s">
        <v>2300</v>
      </c>
      <c r="C384" s="220" t="s">
        <v>354</v>
      </c>
      <c r="D384" s="221" t="s">
        <v>353</v>
      </c>
      <c r="E384" s="222" t="s">
        <v>2301</v>
      </c>
      <c r="F384" s="223" t="s">
        <v>705</v>
      </c>
      <c r="G384" s="206">
        <v>172.87199999999999</v>
      </c>
      <c r="H384" s="442">
        <v>8.9997223379147728E-2</v>
      </c>
      <c r="I384" s="206">
        <v>188.43</v>
      </c>
      <c r="J384" s="208">
        <f t="shared" si="12"/>
        <v>904</v>
      </c>
      <c r="K384" s="224" t="s">
        <v>236</v>
      </c>
      <c r="L384" s="224" t="s">
        <v>3</v>
      </c>
      <c r="M384" s="222" t="s">
        <v>1185</v>
      </c>
      <c r="N384" s="225">
        <v>8531103000</v>
      </c>
      <c r="O384" s="224" t="s">
        <v>645</v>
      </c>
      <c r="P384" s="225">
        <v>32</v>
      </c>
      <c r="Q384" s="225" t="s">
        <v>2092</v>
      </c>
      <c r="R384" s="368" t="s">
        <v>2299</v>
      </c>
      <c r="S384" s="224"/>
      <c r="T384" s="357"/>
      <c r="U384" s="253">
        <v>8717332880942</v>
      </c>
    </row>
    <row r="385" spans="1:21" x14ac:dyDescent="0.2">
      <c r="A385" s="181"/>
      <c r="B385" s="219" t="s">
        <v>2302</v>
      </c>
      <c r="C385" s="220" t="s">
        <v>360</v>
      </c>
      <c r="D385" s="221" t="s">
        <v>359</v>
      </c>
      <c r="E385" s="222" t="s">
        <v>2303</v>
      </c>
      <c r="F385" s="223" t="s">
        <v>705</v>
      </c>
      <c r="G385" s="206">
        <v>146.19149999999999</v>
      </c>
      <c r="H385" s="442">
        <v>9.0008653033863073E-2</v>
      </c>
      <c r="I385" s="206">
        <v>159.35</v>
      </c>
      <c r="J385" s="208">
        <f t="shared" si="12"/>
        <v>765</v>
      </c>
      <c r="K385" s="224" t="s">
        <v>236</v>
      </c>
      <c r="L385" s="224" t="s">
        <v>3</v>
      </c>
      <c r="M385" s="222" t="s">
        <v>1185</v>
      </c>
      <c r="N385" s="225">
        <v>8531103000</v>
      </c>
      <c r="O385" s="224" t="s">
        <v>645</v>
      </c>
      <c r="P385" s="225">
        <v>250</v>
      </c>
      <c r="Q385" s="225" t="s">
        <v>2304</v>
      </c>
      <c r="R385" s="368" t="s">
        <v>2305</v>
      </c>
      <c r="S385" s="224"/>
      <c r="T385" s="357"/>
      <c r="U385" s="253">
        <v>8717332770762</v>
      </c>
    </row>
    <row r="386" spans="1:21" x14ac:dyDescent="0.2">
      <c r="A386" s="181"/>
      <c r="B386" s="219" t="s">
        <v>2306</v>
      </c>
      <c r="C386" s="220" t="s">
        <v>357</v>
      </c>
      <c r="D386" s="221" t="s">
        <v>356</v>
      </c>
      <c r="E386" s="222" t="s">
        <v>2307</v>
      </c>
      <c r="F386" s="223" t="s">
        <v>705</v>
      </c>
      <c r="G386" s="206">
        <v>146.19149999999999</v>
      </c>
      <c r="H386" s="442">
        <v>9.0008653033863073E-2</v>
      </c>
      <c r="I386" s="206">
        <v>159.35</v>
      </c>
      <c r="J386" s="208">
        <f t="shared" si="12"/>
        <v>765</v>
      </c>
      <c r="K386" s="224" t="s">
        <v>236</v>
      </c>
      <c r="L386" s="224" t="s">
        <v>3</v>
      </c>
      <c r="M386" s="222" t="s">
        <v>1185</v>
      </c>
      <c r="N386" s="225">
        <v>8531103000</v>
      </c>
      <c r="O386" s="224" t="s">
        <v>645</v>
      </c>
      <c r="P386" s="225">
        <v>50</v>
      </c>
      <c r="Q386" s="225" t="s">
        <v>2304</v>
      </c>
      <c r="R386" s="368" t="s">
        <v>2308</v>
      </c>
      <c r="S386" s="224"/>
      <c r="T386" s="357"/>
      <c r="U386" s="253">
        <v>8717332770779</v>
      </c>
    </row>
    <row r="387" spans="1:21" x14ac:dyDescent="0.2">
      <c r="A387" s="181"/>
      <c r="B387" s="219" t="s">
        <v>2309</v>
      </c>
      <c r="C387" s="220" t="s">
        <v>363</v>
      </c>
      <c r="D387" s="221" t="s">
        <v>362</v>
      </c>
      <c r="E387" s="222" t="s">
        <v>2310</v>
      </c>
      <c r="F387" s="223" t="s">
        <v>705</v>
      </c>
      <c r="G387" s="206">
        <v>153.45750000000001</v>
      </c>
      <c r="H387" s="442">
        <v>9.0008634312431779E-2</v>
      </c>
      <c r="I387" s="206">
        <v>167.27</v>
      </c>
      <c r="J387" s="208">
        <f t="shared" si="12"/>
        <v>803</v>
      </c>
      <c r="K387" s="224" t="s">
        <v>236</v>
      </c>
      <c r="L387" s="224" t="s">
        <v>3</v>
      </c>
      <c r="M387" s="222" t="s">
        <v>1185</v>
      </c>
      <c r="N387" s="225">
        <v>8531103000</v>
      </c>
      <c r="O387" s="224" t="s">
        <v>645</v>
      </c>
      <c r="P387" s="225">
        <v>175</v>
      </c>
      <c r="Q387" s="225" t="s">
        <v>2311</v>
      </c>
      <c r="R387" s="368"/>
      <c r="S387" s="224"/>
      <c r="T387" s="357"/>
      <c r="U387" s="253">
        <v>8717332770786</v>
      </c>
    </row>
    <row r="388" spans="1:21" x14ac:dyDescent="0.2">
      <c r="A388" s="181"/>
      <c r="B388" s="219" t="s">
        <v>2312</v>
      </c>
      <c r="C388" s="220" t="s">
        <v>366</v>
      </c>
      <c r="D388" s="221" t="s">
        <v>365</v>
      </c>
      <c r="E388" s="222" t="s">
        <v>2313</v>
      </c>
      <c r="F388" s="223" t="s">
        <v>705</v>
      </c>
      <c r="G388" s="206">
        <v>153.45750000000001</v>
      </c>
      <c r="H388" s="442">
        <v>9.0008634312431779E-2</v>
      </c>
      <c r="I388" s="206">
        <v>167.27</v>
      </c>
      <c r="J388" s="208">
        <f t="shared" si="12"/>
        <v>803</v>
      </c>
      <c r="K388" s="224" t="s">
        <v>236</v>
      </c>
      <c r="L388" s="225">
        <v>1</v>
      </c>
      <c r="M388" s="222" t="s">
        <v>1185</v>
      </c>
      <c r="N388" s="225">
        <v>8531103000</v>
      </c>
      <c r="O388" s="224" t="s">
        <v>645</v>
      </c>
      <c r="P388" s="225">
        <v>90</v>
      </c>
      <c r="Q388" s="225" t="s">
        <v>2311</v>
      </c>
      <c r="R388" s="368"/>
      <c r="S388" s="224"/>
      <c r="T388" s="357"/>
      <c r="U388" s="253">
        <v>8717332770793</v>
      </c>
    </row>
    <row r="389" spans="1:21" x14ac:dyDescent="0.2">
      <c r="A389" s="181"/>
      <c r="B389" s="219" t="s">
        <v>2314</v>
      </c>
      <c r="C389" s="220" t="s">
        <v>369</v>
      </c>
      <c r="D389" s="221" t="s">
        <v>368</v>
      </c>
      <c r="E389" s="222" t="s">
        <v>2315</v>
      </c>
      <c r="F389" s="223" t="s">
        <v>705</v>
      </c>
      <c r="G389" s="206">
        <v>169.12350000000001</v>
      </c>
      <c r="H389" s="442">
        <v>8.997271224874126E-2</v>
      </c>
      <c r="I389" s="206">
        <v>184.34</v>
      </c>
      <c r="J389" s="208">
        <f t="shared" si="12"/>
        <v>885</v>
      </c>
      <c r="K389" s="224" t="s">
        <v>236</v>
      </c>
      <c r="L389" s="224" t="s">
        <v>3</v>
      </c>
      <c r="M389" s="222" t="s">
        <v>1185</v>
      </c>
      <c r="N389" s="225">
        <v>8531103000</v>
      </c>
      <c r="O389" s="224" t="s">
        <v>645</v>
      </c>
      <c r="P389" s="225">
        <v>50</v>
      </c>
      <c r="Q389" s="225" t="s">
        <v>2316</v>
      </c>
      <c r="R389" s="368"/>
      <c r="S389" s="224"/>
      <c r="T389" s="357"/>
      <c r="U389" s="253">
        <v>8717332770809</v>
      </c>
    </row>
    <row r="390" spans="1:21" x14ac:dyDescent="0.2">
      <c r="A390" s="181"/>
      <c r="B390" s="219" t="s">
        <v>2317</v>
      </c>
      <c r="C390" s="220" t="s">
        <v>372</v>
      </c>
      <c r="D390" s="221" t="s">
        <v>371</v>
      </c>
      <c r="E390" s="222" t="s">
        <v>2318</v>
      </c>
      <c r="F390" s="223" t="s">
        <v>705</v>
      </c>
      <c r="G390" s="206">
        <v>306.91500000000002</v>
      </c>
      <c r="H390" s="442">
        <v>9.0008634312431779E-2</v>
      </c>
      <c r="I390" s="206">
        <v>334.54</v>
      </c>
      <c r="J390" s="208">
        <f t="shared" si="12"/>
        <v>1606</v>
      </c>
      <c r="K390" s="224" t="s">
        <v>236</v>
      </c>
      <c r="L390" s="224" t="s">
        <v>3</v>
      </c>
      <c r="M390" s="222" t="s">
        <v>1185</v>
      </c>
      <c r="N390" s="225">
        <v>8531103000</v>
      </c>
      <c r="O390" s="224" t="s">
        <v>2319</v>
      </c>
      <c r="P390" s="225">
        <v>3</v>
      </c>
      <c r="Q390" s="225" t="s">
        <v>1193</v>
      </c>
      <c r="R390" s="251" t="s">
        <v>2320</v>
      </c>
      <c r="S390" s="224"/>
      <c r="T390" s="357"/>
      <c r="U390" s="253">
        <v>8717332770823</v>
      </c>
    </row>
    <row r="391" spans="1:21" x14ac:dyDescent="0.2">
      <c r="A391" s="181"/>
      <c r="B391" s="219" t="s">
        <v>2321</v>
      </c>
      <c r="C391" s="220" t="s">
        <v>2322</v>
      </c>
      <c r="D391" s="221" t="s">
        <v>2323</v>
      </c>
      <c r="E391" s="222" t="s">
        <v>2324</v>
      </c>
      <c r="F391" s="223" t="s">
        <v>705</v>
      </c>
      <c r="G391" s="206">
        <v>121.51650000000001</v>
      </c>
      <c r="H391" s="442">
        <v>8.9975435434693996E-2</v>
      </c>
      <c r="I391" s="206">
        <v>132.44999999999999</v>
      </c>
      <c r="J391" s="208">
        <f t="shared" si="12"/>
        <v>636</v>
      </c>
      <c r="K391" s="224" t="s">
        <v>236</v>
      </c>
      <c r="L391" s="225">
        <v>1</v>
      </c>
      <c r="M391" s="222" t="s">
        <v>1185</v>
      </c>
      <c r="N391" s="225">
        <v>8531103000</v>
      </c>
      <c r="O391" s="224" t="s">
        <v>645</v>
      </c>
      <c r="P391" s="225">
        <v>0</v>
      </c>
      <c r="Q391" s="225" t="s">
        <v>1303</v>
      </c>
      <c r="R391" s="368" t="s">
        <v>2325</v>
      </c>
      <c r="S391" s="224"/>
      <c r="T391" s="357"/>
      <c r="U391" s="253">
        <v>8717332311323</v>
      </c>
    </row>
    <row r="392" spans="1:21" x14ac:dyDescent="0.2">
      <c r="A392" s="181"/>
      <c r="B392" s="219" t="s">
        <v>2326</v>
      </c>
      <c r="C392" s="220" t="s">
        <v>2327</v>
      </c>
      <c r="D392" s="221" t="s">
        <v>2723</v>
      </c>
      <c r="E392" s="222" t="s">
        <v>2328</v>
      </c>
      <c r="F392" s="223" t="s">
        <v>705</v>
      </c>
      <c r="G392" s="206">
        <v>121.51650000000001</v>
      </c>
      <c r="H392" s="442">
        <v>8.9975435434693996E-2</v>
      </c>
      <c r="I392" s="206">
        <v>132.44999999999999</v>
      </c>
      <c r="J392" s="208">
        <f t="shared" si="12"/>
        <v>636</v>
      </c>
      <c r="K392" s="224" t="s">
        <v>236</v>
      </c>
      <c r="L392" s="225">
        <v>1</v>
      </c>
      <c r="M392" s="222" t="s">
        <v>1185</v>
      </c>
      <c r="N392" s="225">
        <v>8531103000</v>
      </c>
      <c r="O392" s="224" t="s">
        <v>645</v>
      </c>
      <c r="P392" s="225">
        <v>100</v>
      </c>
      <c r="Q392" s="225" t="s">
        <v>1520</v>
      </c>
      <c r="R392" s="368" t="s">
        <v>2329</v>
      </c>
      <c r="S392" s="224"/>
      <c r="T392" s="357"/>
      <c r="U392" s="253">
        <v>8717332311330</v>
      </c>
    </row>
    <row r="393" spans="1:21" x14ac:dyDescent="0.2">
      <c r="A393" s="181"/>
      <c r="B393" s="219" t="s">
        <v>2330</v>
      </c>
      <c r="C393" s="220" t="s">
        <v>2331</v>
      </c>
      <c r="D393" s="221" t="s">
        <v>2332</v>
      </c>
      <c r="E393" s="222" t="s">
        <v>2333</v>
      </c>
      <c r="F393" s="223" t="s">
        <v>705</v>
      </c>
      <c r="G393" s="206">
        <v>126.52500000000001</v>
      </c>
      <c r="H393" s="442">
        <v>8.9982216953171212E-2</v>
      </c>
      <c r="I393" s="206">
        <v>137.91</v>
      </c>
      <c r="J393" s="208">
        <f t="shared" si="12"/>
        <v>662</v>
      </c>
      <c r="K393" s="224" t="s">
        <v>236</v>
      </c>
      <c r="L393" s="224" t="s">
        <v>3</v>
      </c>
      <c r="M393" s="222" t="s">
        <v>1185</v>
      </c>
      <c r="N393" s="225">
        <v>8531103000</v>
      </c>
      <c r="O393" s="224" t="s">
        <v>645</v>
      </c>
      <c r="P393" s="225">
        <v>30</v>
      </c>
      <c r="Q393" s="225" t="s">
        <v>1472</v>
      </c>
      <c r="R393" s="368"/>
      <c r="S393" s="224"/>
      <c r="T393" s="357"/>
      <c r="U393" s="253">
        <v>8717332311347</v>
      </c>
    </row>
    <row r="394" spans="1:21" x14ac:dyDescent="0.2">
      <c r="A394" s="181"/>
      <c r="B394" s="219" t="s">
        <v>2334</v>
      </c>
      <c r="C394" s="220" t="s">
        <v>2335</v>
      </c>
      <c r="D394" s="221" t="s">
        <v>2336</v>
      </c>
      <c r="E394" s="222" t="s">
        <v>2337</v>
      </c>
      <c r="F394" s="223" t="s">
        <v>705</v>
      </c>
      <c r="G394" s="206">
        <v>126.52500000000001</v>
      </c>
      <c r="H394" s="442">
        <v>8.9982216953171212E-2</v>
      </c>
      <c r="I394" s="206">
        <v>137.91</v>
      </c>
      <c r="J394" s="208">
        <f t="shared" si="12"/>
        <v>662</v>
      </c>
      <c r="K394" s="224" t="s">
        <v>236</v>
      </c>
      <c r="L394" s="225">
        <v>1</v>
      </c>
      <c r="M394" s="222" t="s">
        <v>1185</v>
      </c>
      <c r="N394" s="225">
        <v>8531103000</v>
      </c>
      <c r="O394" s="224" t="s">
        <v>645</v>
      </c>
      <c r="P394" s="225">
        <v>120</v>
      </c>
      <c r="Q394" s="225" t="s">
        <v>1500</v>
      </c>
      <c r="R394" s="368"/>
      <c r="S394" s="224"/>
      <c r="T394" s="357"/>
      <c r="U394" s="253">
        <v>8717332311354</v>
      </c>
    </row>
    <row r="395" spans="1:21" x14ac:dyDescent="0.2">
      <c r="A395" s="181"/>
      <c r="B395" s="219" t="s">
        <v>2338</v>
      </c>
      <c r="C395" s="220" t="s">
        <v>2339</v>
      </c>
      <c r="D395" s="221" t="s">
        <v>2340</v>
      </c>
      <c r="E395" s="222" t="s">
        <v>2341</v>
      </c>
      <c r="F395" s="223" t="s">
        <v>705</v>
      </c>
      <c r="G395" s="206">
        <v>147.94500000000002</v>
      </c>
      <c r="H395" s="442">
        <v>8.9999662036567507E-2</v>
      </c>
      <c r="I395" s="206">
        <v>161.26</v>
      </c>
      <c r="J395" s="208">
        <f t="shared" si="12"/>
        <v>774</v>
      </c>
      <c r="K395" s="224" t="s">
        <v>236</v>
      </c>
      <c r="L395" s="225">
        <v>1</v>
      </c>
      <c r="M395" s="222" t="s">
        <v>1185</v>
      </c>
      <c r="N395" s="225">
        <v>8531103000</v>
      </c>
      <c r="O395" s="224" t="s">
        <v>645</v>
      </c>
      <c r="P395" s="225">
        <v>55</v>
      </c>
      <c r="Q395" s="225" t="s">
        <v>1169</v>
      </c>
      <c r="R395" s="368"/>
      <c r="S395" s="224"/>
      <c r="T395" s="357"/>
      <c r="U395" s="253">
        <v>8717332311361</v>
      </c>
    </row>
    <row r="396" spans="1:21" x14ac:dyDescent="0.2">
      <c r="A396" s="181"/>
      <c r="B396" s="219" t="s">
        <v>2342</v>
      </c>
      <c r="C396" s="220" t="s">
        <v>374</v>
      </c>
      <c r="D396" s="221" t="s">
        <v>373</v>
      </c>
      <c r="E396" s="222" t="s">
        <v>2343</v>
      </c>
      <c r="F396" s="223" t="s">
        <v>705</v>
      </c>
      <c r="G396" s="206">
        <v>97.870499999999993</v>
      </c>
      <c r="H396" s="442">
        <v>9.0011801308872652E-2</v>
      </c>
      <c r="I396" s="206">
        <v>106.68</v>
      </c>
      <c r="J396" s="208">
        <f t="shared" si="12"/>
        <v>512</v>
      </c>
      <c r="K396" s="224" t="s">
        <v>236</v>
      </c>
      <c r="L396" s="224" t="s">
        <v>3</v>
      </c>
      <c r="M396" s="222" t="s">
        <v>1185</v>
      </c>
      <c r="N396" s="225">
        <v>8531103000</v>
      </c>
      <c r="O396" s="224" t="s">
        <v>2344</v>
      </c>
      <c r="P396" s="225">
        <v>0</v>
      </c>
      <c r="Q396" s="225" t="s">
        <v>1472</v>
      </c>
      <c r="R396" s="251" t="s">
        <v>2158</v>
      </c>
      <c r="S396" s="224"/>
      <c r="T396" s="357"/>
      <c r="U396" s="253">
        <v>8717332311392</v>
      </c>
    </row>
    <row r="397" spans="1:21" x14ac:dyDescent="0.2">
      <c r="A397" s="181"/>
      <c r="B397" s="219" t="s">
        <v>2345</v>
      </c>
      <c r="C397" s="220" t="s">
        <v>376</v>
      </c>
      <c r="D397" s="221" t="s">
        <v>375</v>
      </c>
      <c r="E397" s="222" t="s">
        <v>2346</v>
      </c>
      <c r="F397" s="223" t="s">
        <v>705</v>
      </c>
      <c r="G397" s="206">
        <v>97.870499999999993</v>
      </c>
      <c r="H397" s="442">
        <v>9.0011801308872652E-2</v>
      </c>
      <c r="I397" s="206">
        <v>106.68</v>
      </c>
      <c r="J397" s="208">
        <f t="shared" si="12"/>
        <v>512</v>
      </c>
      <c r="K397" s="224" t="s">
        <v>236</v>
      </c>
      <c r="L397" s="224" t="s">
        <v>3</v>
      </c>
      <c r="M397" s="222" t="s">
        <v>1185</v>
      </c>
      <c r="N397" s="225">
        <v>8531103000</v>
      </c>
      <c r="O397" s="224" t="s">
        <v>2344</v>
      </c>
      <c r="P397" s="225">
        <v>50</v>
      </c>
      <c r="Q397" s="225" t="s">
        <v>1472</v>
      </c>
      <c r="R397" s="251" t="s">
        <v>2158</v>
      </c>
      <c r="S397" s="224"/>
      <c r="T397" s="357"/>
      <c r="U397" s="253">
        <v>8717332311408</v>
      </c>
    </row>
    <row r="398" spans="1:21" x14ac:dyDescent="0.2">
      <c r="A398" s="181"/>
      <c r="B398" s="219" t="s">
        <v>2347</v>
      </c>
      <c r="C398" s="220" t="s">
        <v>378</v>
      </c>
      <c r="D398" s="221" t="s">
        <v>377</v>
      </c>
      <c r="E398" s="222" t="s">
        <v>2348</v>
      </c>
      <c r="F398" s="223" t="s">
        <v>705</v>
      </c>
      <c r="G398" s="206">
        <v>152.67000000000002</v>
      </c>
      <c r="H398" s="442">
        <v>8.9998034977402108E-2</v>
      </c>
      <c r="I398" s="206">
        <v>166.41</v>
      </c>
      <c r="J398" s="208">
        <f t="shared" si="12"/>
        <v>799</v>
      </c>
      <c r="K398" s="224" t="s">
        <v>236</v>
      </c>
      <c r="L398" s="225">
        <v>1</v>
      </c>
      <c r="M398" s="222" t="s">
        <v>1185</v>
      </c>
      <c r="N398" s="225">
        <v>8531103000</v>
      </c>
      <c r="O398" s="224" t="s">
        <v>645</v>
      </c>
      <c r="P398" s="225">
        <v>20</v>
      </c>
      <c r="Q398" s="225" t="s">
        <v>2349</v>
      </c>
      <c r="R398" s="251" t="s">
        <v>2158</v>
      </c>
      <c r="S398" s="224"/>
      <c r="T398" s="357"/>
      <c r="U398" s="253">
        <v>8717332311378</v>
      </c>
    </row>
    <row r="399" spans="1:21" x14ac:dyDescent="0.2">
      <c r="A399" s="181"/>
      <c r="B399" s="219" t="s">
        <v>2350</v>
      </c>
      <c r="C399" s="220" t="s">
        <v>380</v>
      </c>
      <c r="D399" s="221" t="s">
        <v>379</v>
      </c>
      <c r="E399" s="222" t="s">
        <v>2351</v>
      </c>
      <c r="F399" s="223" t="s">
        <v>705</v>
      </c>
      <c r="G399" s="206">
        <v>152.67000000000002</v>
      </c>
      <c r="H399" s="442">
        <v>8.9998034977402108E-2</v>
      </c>
      <c r="I399" s="206">
        <v>166.41</v>
      </c>
      <c r="J399" s="208">
        <f t="shared" si="12"/>
        <v>799</v>
      </c>
      <c r="K399" s="224" t="s">
        <v>236</v>
      </c>
      <c r="L399" s="224" t="s">
        <v>3</v>
      </c>
      <c r="M399" s="222" t="s">
        <v>1185</v>
      </c>
      <c r="N399" s="225">
        <v>8531103000</v>
      </c>
      <c r="O399" s="224" t="s">
        <v>645</v>
      </c>
      <c r="P399" s="225">
        <v>0</v>
      </c>
      <c r="Q399" s="225" t="s">
        <v>2349</v>
      </c>
      <c r="R399" s="251" t="s">
        <v>2158</v>
      </c>
      <c r="S399" s="224"/>
      <c r="T399" s="357"/>
      <c r="U399" s="253">
        <v>8717332311385</v>
      </c>
    </row>
    <row r="400" spans="1:21" ht="16.5" x14ac:dyDescent="0.2">
      <c r="A400" s="181"/>
      <c r="B400" s="219" t="s">
        <v>2352</v>
      </c>
      <c r="C400" s="220" t="s">
        <v>2353</v>
      </c>
      <c r="D400" s="221" t="s">
        <v>2354</v>
      </c>
      <c r="E400" s="222" t="s">
        <v>2355</v>
      </c>
      <c r="F400" s="223" t="s">
        <v>705</v>
      </c>
      <c r="G400" s="206">
        <v>521.99699999999996</v>
      </c>
      <c r="H400" s="442">
        <v>5.000603451743979E-2</v>
      </c>
      <c r="I400" s="206">
        <v>548.1</v>
      </c>
      <c r="J400" s="208">
        <f t="shared" si="12"/>
        <v>2631</v>
      </c>
      <c r="K400" s="224" t="s">
        <v>236</v>
      </c>
      <c r="L400" s="224" t="s">
        <v>3</v>
      </c>
      <c r="M400" s="222" t="s">
        <v>2356</v>
      </c>
      <c r="N400" s="225">
        <v>8531900000</v>
      </c>
      <c r="O400" s="224" t="s">
        <v>689</v>
      </c>
      <c r="P400" s="225">
        <v>20</v>
      </c>
      <c r="Q400" s="225" t="s">
        <v>2357</v>
      </c>
      <c r="R400" s="368"/>
      <c r="S400" s="224" t="s">
        <v>1154</v>
      </c>
      <c r="T400" s="357"/>
      <c r="U400" s="253">
        <v>8717332019199</v>
      </c>
    </row>
    <row r="401" spans="1:21" ht="16.5" x14ac:dyDescent="0.2">
      <c r="A401" s="181"/>
      <c r="B401" s="219" t="s">
        <v>2358</v>
      </c>
      <c r="C401" s="220" t="s">
        <v>2359</v>
      </c>
      <c r="D401" s="221" t="s">
        <v>2360</v>
      </c>
      <c r="E401" s="222" t="s">
        <v>2361</v>
      </c>
      <c r="F401" s="223" t="s">
        <v>705</v>
      </c>
      <c r="G401" s="206">
        <v>557.7600000000001</v>
      </c>
      <c r="H401" s="442">
        <v>5.0003585771657866E-2</v>
      </c>
      <c r="I401" s="206">
        <v>585.65</v>
      </c>
      <c r="J401" s="208">
        <f t="shared" si="12"/>
        <v>2811</v>
      </c>
      <c r="K401" s="224" t="s">
        <v>236</v>
      </c>
      <c r="L401" s="286" t="s">
        <v>236</v>
      </c>
      <c r="M401" s="222" t="s">
        <v>2356</v>
      </c>
      <c r="N401" s="225">
        <v>8531900000</v>
      </c>
      <c r="O401" s="224" t="s">
        <v>689</v>
      </c>
      <c r="P401" s="225">
        <v>3</v>
      </c>
      <c r="Q401" s="225" t="s">
        <v>2362</v>
      </c>
      <c r="R401" s="368"/>
      <c r="S401" s="224" t="s">
        <v>1154</v>
      </c>
      <c r="T401" s="357"/>
      <c r="U401" s="253">
        <v>8717332019205</v>
      </c>
    </row>
    <row r="402" spans="1:21" x14ac:dyDescent="0.2">
      <c r="A402" s="181"/>
      <c r="B402" s="219" t="s">
        <v>2363</v>
      </c>
      <c r="C402" s="219" t="s">
        <v>333</v>
      </c>
      <c r="D402" s="372" t="s">
        <v>332</v>
      </c>
      <c r="E402" s="219" t="s">
        <v>2364</v>
      </c>
      <c r="F402" s="223" t="s">
        <v>705</v>
      </c>
      <c r="G402" s="206">
        <v>56.763000000000005</v>
      </c>
      <c r="H402" s="442">
        <v>8.9970579426739139E-2</v>
      </c>
      <c r="I402" s="206">
        <v>61.87</v>
      </c>
      <c r="J402" s="208">
        <f t="shared" si="12"/>
        <v>297</v>
      </c>
      <c r="K402" s="286" t="s">
        <v>236</v>
      </c>
      <c r="L402" s="403" t="s">
        <v>3</v>
      </c>
      <c r="M402" s="219" t="s">
        <v>1185</v>
      </c>
      <c r="N402" s="225">
        <v>8531103000</v>
      </c>
      <c r="O402" s="403" t="s">
        <v>645</v>
      </c>
      <c r="P402" s="403">
        <v>300</v>
      </c>
      <c r="Q402" s="403" t="s">
        <v>2001</v>
      </c>
      <c r="R402" s="404"/>
      <c r="S402" s="403"/>
      <c r="T402" s="357"/>
      <c r="U402" s="253">
        <v>8717332494477</v>
      </c>
    </row>
    <row r="403" spans="1:21" x14ac:dyDescent="0.2">
      <c r="A403" s="181"/>
      <c r="B403" s="219" t="s">
        <v>2365</v>
      </c>
      <c r="C403" s="219" t="s">
        <v>336</v>
      </c>
      <c r="D403" s="372" t="s">
        <v>335</v>
      </c>
      <c r="E403" s="219" t="s">
        <v>2366</v>
      </c>
      <c r="F403" s="223" t="s">
        <v>705</v>
      </c>
      <c r="G403" s="206">
        <v>53.235000000000007</v>
      </c>
      <c r="H403" s="442">
        <v>9.0072320841551479E-2</v>
      </c>
      <c r="I403" s="206">
        <v>58.03</v>
      </c>
      <c r="J403" s="208">
        <f t="shared" si="12"/>
        <v>279</v>
      </c>
      <c r="K403" s="286" t="s">
        <v>236</v>
      </c>
      <c r="L403" s="403" t="s">
        <v>3</v>
      </c>
      <c r="M403" s="219" t="s">
        <v>1185</v>
      </c>
      <c r="N403" s="225">
        <v>8531103000</v>
      </c>
      <c r="O403" s="403" t="s">
        <v>645</v>
      </c>
      <c r="P403" s="403">
        <v>135</v>
      </c>
      <c r="Q403" s="403" t="s">
        <v>2367</v>
      </c>
      <c r="R403" s="404"/>
      <c r="S403" s="403"/>
      <c r="T403" s="357"/>
      <c r="U403" s="253">
        <v>8717332494484</v>
      </c>
    </row>
    <row r="404" spans="1:21" x14ac:dyDescent="0.2">
      <c r="A404" s="181"/>
      <c r="B404" s="219" t="s">
        <v>2368</v>
      </c>
      <c r="C404" s="219" t="s">
        <v>339</v>
      </c>
      <c r="D404" s="372" t="s">
        <v>338</v>
      </c>
      <c r="E404" s="219" t="s">
        <v>2369</v>
      </c>
      <c r="F404" s="223" t="s">
        <v>705</v>
      </c>
      <c r="G404" s="206">
        <v>56.763000000000005</v>
      </c>
      <c r="H404" s="442">
        <v>8.9970579426739139E-2</v>
      </c>
      <c r="I404" s="206">
        <v>61.87</v>
      </c>
      <c r="J404" s="208">
        <f t="shared" si="12"/>
        <v>297</v>
      </c>
      <c r="K404" s="286" t="s">
        <v>236</v>
      </c>
      <c r="L404" s="403" t="s">
        <v>3</v>
      </c>
      <c r="M404" s="219" t="s">
        <v>1185</v>
      </c>
      <c r="N404" s="225">
        <v>8531103000</v>
      </c>
      <c r="O404" s="403" t="s">
        <v>645</v>
      </c>
      <c r="P404" s="403">
        <v>0</v>
      </c>
      <c r="Q404" s="403" t="s">
        <v>2370</v>
      </c>
      <c r="R404" s="404"/>
      <c r="S404" s="403"/>
      <c r="T404" s="357"/>
      <c r="U404" s="253">
        <v>8717332494491</v>
      </c>
    </row>
    <row r="405" spans="1:21" x14ac:dyDescent="0.2">
      <c r="A405" s="181"/>
      <c r="B405" s="219" t="s">
        <v>2371</v>
      </c>
      <c r="C405" s="219" t="s">
        <v>342</v>
      </c>
      <c r="D405" s="372" t="s">
        <v>341</v>
      </c>
      <c r="E405" s="219" t="s">
        <v>2372</v>
      </c>
      <c r="F405" s="223" t="s">
        <v>705</v>
      </c>
      <c r="G405" s="206">
        <v>53.235000000000007</v>
      </c>
      <c r="H405" s="442">
        <v>9.0072320841551479E-2</v>
      </c>
      <c r="I405" s="206">
        <v>58.03</v>
      </c>
      <c r="J405" s="208">
        <f t="shared" si="12"/>
        <v>279</v>
      </c>
      <c r="K405" s="286" t="s">
        <v>236</v>
      </c>
      <c r="L405" s="403" t="s">
        <v>3</v>
      </c>
      <c r="M405" s="219" t="s">
        <v>1185</v>
      </c>
      <c r="N405" s="225">
        <v>8531103000</v>
      </c>
      <c r="O405" s="403" t="s">
        <v>645</v>
      </c>
      <c r="P405" s="403">
        <v>60</v>
      </c>
      <c r="Q405" s="403" t="s">
        <v>2367</v>
      </c>
      <c r="R405" s="404"/>
      <c r="S405" s="403"/>
      <c r="T405" s="357"/>
      <c r="U405" s="253">
        <v>8717332494507</v>
      </c>
    </row>
    <row r="406" spans="1:21" x14ac:dyDescent="0.2">
      <c r="A406" s="181"/>
      <c r="B406" s="219" t="s">
        <v>2373</v>
      </c>
      <c r="C406" s="219" t="s">
        <v>2374</v>
      </c>
      <c r="D406" s="372" t="s">
        <v>344</v>
      </c>
      <c r="E406" s="219" t="s">
        <v>2375</v>
      </c>
      <c r="F406" s="223" t="s">
        <v>705</v>
      </c>
      <c r="G406" s="206">
        <v>122.136</v>
      </c>
      <c r="H406" s="442">
        <v>9.0014410165716985E-2</v>
      </c>
      <c r="I406" s="206">
        <v>133.13</v>
      </c>
      <c r="J406" s="208">
        <f t="shared" si="12"/>
        <v>639</v>
      </c>
      <c r="K406" s="286" t="s">
        <v>236</v>
      </c>
      <c r="L406" s="403" t="s">
        <v>3</v>
      </c>
      <c r="M406" s="219" t="s">
        <v>1185</v>
      </c>
      <c r="N406" s="225">
        <v>8531103000</v>
      </c>
      <c r="O406" s="403" t="s">
        <v>645</v>
      </c>
      <c r="P406" s="403">
        <v>75</v>
      </c>
      <c r="Q406" s="403" t="s">
        <v>2376</v>
      </c>
      <c r="R406" s="404"/>
      <c r="S406" s="403"/>
      <c r="T406" s="357"/>
      <c r="U406" s="253">
        <v>8717332494514</v>
      </c>
    </row>
    <row r="407" spans="1:21" x14ac:dyDescent="0.2">
      <c r="A407" s="181"/>
      <c r="B407" s="219" t="s">
        <v>2377</v>
      </c>
      <c r="C407" s="220" t="s">
        <v>1114</v>
      </c>
      <c r="D407" s="221" t="s">
        <v>1112</v>
      </c>
      <c r="E407" s="222" t="s">
        <v>2378</v>
      </c>
      <c r="F407" s="223" t="s">
        <v>705</v>
      </c>
      <c r="G407" s="206">
        <v>496.68149999999997</v>
      </c>
      <c r="H407" s="442">
        <v>8.9994292116779118E-2</v>
      </c>
      <c r="I407" s="206">
        <v>541.38</v>
      </c>
      <c r="J407" s="208">
        <f t="shared" si="12"/>
        <v>2599</v>
      </c>
      <c r="K407" s="286" t="s">
        <v>236</v>
      </c>
      <c r="L407" s="403" t="s">
        <v>3</v>
      </c>
      <c r="M407" s="219" t="s">
        <v>1185</v>
      </c>
      <c r="N407" s="225">
        <v>85318070</v>
      </c>
      <c r="O407" s="403" t="s">
        <v>688</v>
      </c>
      <c r="P407" s="403"/>
      <c r="Q407" s="403" t="s">
        <v>2379</v>
      </c>
      <c r="R407" s="404"/>
      <c r="S407" s="403"/>
      <c r="T407" s="357"/>
      <c r="U407" s="253">
        <v>4060039128270</v>
      </c>
    </row>
    <row r="408" spans="1:21" x14ac:dyDescent="0.2">
      <c r="A408" s="181"/>
      <c r="B408" s="219" t="s">
        <v>2380</v>
      </c>
      <c r="C408" s="219" t="s">
        <v>1115</v>
      </c>
      <c r="D408" s="372" t="s">
        <v>1113</v>
      </c>
      <c r="E408" s="219" t="s">
        <v>2381</v>
      </c>
      <c r="F408" s="223" t="s">
        <v>705</v>
      </c>
      <c r="G408" s="206">
        <v>309.73950000000002</v>
      </c>
      <c r="H408" s="442">
        <v>5.0011380531059135E-2</v>
      </c>
      <c r="I408" s="206">
        <v>325.23</v>
      </c>
      <c r="J408" s="208">
        <f t="shared" si="12"/>
        <v>1561</v>
      </c>
      <c r="K408" s="286" t="s">
        <v>236</v>
      </c>
      <c r="L408" s="403" t="s">
        <v>3</v>
      </c>
      <c r="M408" s="219" t="s">
        <v>1185</v>
      </c>
      <c r="N408" s="225">
        <v>85318070</v>
      </c>
      <c r="O408" s="403" t="s">
        <v>688</v>
      </c>
      <c r="P408" s="403"/>
      <c r="Q408" s="403" t="s">
        <v>2382</v>
      </c>
      <c r="R408" s="404"/>
      <c r="S408" s="403"/>
      <c r="T408" s="357"/>
      <c r="U408" s="253">
        <v>4060039128287</v>
      </c>
    </row>
    <row r="409" spans="1:21" x14ac:dyDescent="0.2">
      <c r="A409" s="181"/>
      <c r="B409" s="236" t="s">
        <v>2383</v>
      </c>
      <c r="C409" s="237"/>
      <c r="D409" s="238" t="s">
        <v>1198</v>
      </c>
      <c r="E409" s="237"/>
      <c r="F409" s="239"/>
      <c r="G409" s="240" t="s">
        <v>1198</v>
      </c>
      <c r="H409" s="241"/>
      <c r="I409" s="241"/>
      <c r="J409" s="241"/>
      <c r="K409" s="242"/>
      <c r="L409" s="242"/>
      <c r="M409" s="237" t="s">
        <v>1198</v>
      </c>
      <c r="N409" s="242"/>
      <c r="O409" s="242"/>
      <c r="P409" s="242"/>
      <c r="Q409" s="242" t="s">
        <v>1198</v>
      </c>
      <c r="R409" s="245"/>
      <c r="S409" s="246"/>
      <c r="T409" s="247"/>
      <c r="U409" s="247"/>
    </row>
    <row r="410" spans="1:21" x14ac:dyDescent="0.2">
      <c r="A410" s="181"/>
      <c r="B410" s="219" t="s">
        <v>2384</v>
      </c>
      <c r="C410" s="220" t="s">
        <v>2385</v>
      </c>
      <c r="D410" s="372" t="s">
        <v>2386</v>
      </c>
      <c r="E410" s="405" t="s">
        <v>2387</v>
      </c>
      <c r="F410" s="223" t="s">
        <v>705</v>
      </c>
      <c r="G410" s="206">
        <v>96.453000000000003</v>
      </c>
      <c r="H410" s="442">
        <v>8.9960913605590109E-2</v>
      </c>
      <c r="I410" s="206">
        <v>105.13</v>
      </c>
      <c r="J410" s="208">
        <f t="shared" si="12"/>
        <v>505</v>
      </c>
      <c r="K410" s="224" t="s">
        <v>236</v>
      </c>
      <c r="L410" s="224" t="s">
        <v>3</v>
      </c>
      <c r="M410" s="405" t="s">
        <v>1185</v>
      </c>
      <c r="N410" s="225">
        <v>8531103000</v>
      </c>
      <c r="O410" s="403" t="s">
        <v>645</v>
      </c>
      <c r="P410" s="225">
        <v>10</v>
      </c>
      <c r="Q410" s="225" t="s">
        <v>2388</v>
      </c>
      <c r="R410" s="368"/>
      <c r="S410" s="224"/>
      <c r="T410" s="357"/>
      <c r="U410" s="253">
        <v>8717332925155</v>
      </c>
    </row>
    <row r="411" spans="1:21" x14ac:dyDescent="0.2">
      <c r="A411" s="181"/>
      <c r="B411" s="219" t="s">
        <v>2389</v>
      </c>
      <c r="C411" s="220" t="s">
        <v>2390</v>
      </c>
      <c r="D411" s="372" t="s">
        <v>2391</v>
      </c>
      <c r="E411" s="405" t="s">
        <v>2392</v>
      </c>
      <c r="F411" s="223" t="s">
        <v>705</v>
      </c>
      <c r="G411" s="206">
        <v>96.453000000000003</v>
      </c>
      <c r="H411" s="442">
        <v>8.9960913605590109E-2</v>
      </c>
      <c r="I411" s="206">
        <v>105.13</v>
      </c>
      <c r="J411" s="208">
        <f t="shared" si="12"/>
        <v>505</v>
      </c>
      <c r="K411" s="224" t="s">
        <v>236</v>
      </c>
      <c r="L411" s="224" t="s">
        <v>3</v>
      </c>
      <c r="M411" s="405" t="s">
        <v>1185</v>
      </c>
      <c r="N411" s="225">
        <v>8531103000</v>
      </c>
      <c r="O411" s="403" t="s">
        <v>645</v>
      </c>
      <c r="P411" s="225">
        <v>10</v>
      </c>
      <c r="Q411" s="225" t="s">
        <v>2388</v>
      </c>
      <c r="R411" s="368"/>
      <c r="S411" s="224"/>
      <c r="T411" s="357"/>
      <c r="U411" s="253">
        <v>8717332925162</v>
      </c>
    </row>
    <row r="412" spans="1:21" x14ac:dyDescent="0.2">
      <c r="A412" s="181"/>
      <c r="B412" s="219" t="s">
        <v>2393</v>
      </c>
      <c r="C412" s="220" t="s">
        <v>2394</v>
      </c>
      <c r="D412" s="372" t="s">
        <v>2395</v>
      </c>
      <c r="E412" s="405" t="s">
        <v>2396</v>
      </c>
      <c r="F412" s="223" t="s">
        <v>705</v>
      </c>
      <c r="G412" s="206">
        <v>96.453000000000003</v>
      </c>
      <c r="H412" s="442">
        <v>8.9960913605590109E-2</v>
      </c>
      <c r="I412" s="206">
        <v>105.13</v>
      </c>
      <c r="J412" s="208">
        <f t="shared" si="12"/>
        <v>505</v>
      </c>
      <c r="K412" s="224" t="s">
        <v>236</v>
      </c>
      <c r="L412" s="286" t="s">
        <v>236</v>
      </c>
      <c r="M412" s="405" t="s">
        <v>1185</v>
      </c>
      <c r="N412" s="225">
        <v>8531103000</v>
      </c>
      <c r="O412" s="403" t="s">
        <v>645</v>
      </c>
      <c r="P412" s="225">
        <v>10</v>
      </c>
      <c r="Q412" s="225" t="s">
        <v>2397</v>
      </c>
      <c r="R412" s="368"/>
      <c r="S412" s="224"/>
      <c r="T412" s="357"/>
      <c r="U412" s="253">
        <v>8717332925179</v>
      </c>
    </row>
    <row r="413" spans="1:21" x14ac:dyDescent="0.2">
      <c r="A413" s="181"/>
      <c r="B413" s="219" t="s">
        <v>2398</v>
      </c>
      <c r="C413" s="220" t="s">
        <v>2399</v>
      </c>
      <c r="D413" s="372" t="s">
        <v>2400</v>
      </c>
      <c r="E413" s="405" t="s">
        <v>2401</v>
      </c>
      <c r="F413" s="223" t="s">
        <v>705</v>
      </c>
      <c r="G413" s="206">
        <v>96.453000000000003</v>
      </c>
      <c r="H413" s="442">
        <v>8.9960913605590109E-2</v>
      </c>
      <c r="I413" s="206">
        <v>105.13</v>
      </c>
      <c r="J413" s="208">
        <f t="shared" si="12"/>
        <v>505</v>
      </c>
      <c r="K413" s="224" t="s">
        <v>236</v>
      </c>
      <c r="L413" s="224" t="s">
        <v>3</v>
      </c>
      <c r="M413" s="405" t="s">
        <v>1185</v>
      </c>
      <c r="N413" s="225">
        <v>8531103000</v>
      </c>
      <c r="O413" s="403" t="s">
        <v>645</v>
      </c>
      <c r="P413" s="225">
        <v>10</v>
      </c>
      <c r="Q413" s="225" t="s">
        <v>2397</v>
      </c>
      <c r="R413" s="368"/>
      <c r="S413" s="224"/>
      <c r="T413" s="357"/>
      <c r="U413" s="253">
        <v>8717332925186</v>
      </c>
    </row>
    <row r="414" spans="1:21" x14ac:dyDescent="0.2">
      <c r="A414" s="181"/>
      <c r="B414" s="219" t="s">
        <v>2402</v>
      </c>
      <c r="C414" s="220" t="s">
        <v>2403</v>
      </c>
      <c r="D414" s="372" t="s">
        <v>2404</v>
      </c>
      <c r="E414" s="405" t="s">
        <v>2405</v>
      </c>
      <c r="F414" s="223" t="s">
        <v>705</v>
      </c>
      <c r="G414" s="206">
        <v>96.453000000000003</v>
      </c>
      <c r="H414" s="442">
        <v>8.9960913605590109E-2</v>
      </c>
      <c r="I414" s="206">
        <v>105.13</v>
      </c>
      <c r="J414" s="208">
        <f t="shared" si="12"/>
        <v>505</v>
      </c>
      <c r="K414" s="224" t="s">
        <v>236</v>
      </c>
      <c r="L414" s="224" t="s">
        <v>3</v>
      </c>
      <c r="M414" s="405" t="s">
        <v>1185</v>
      </c>
      <c r="N414" s="225">
        <v>8531103000</v>
      </c>
      <c r="O414" s="403" t="s">
        <v>645</v>
      </c>
      <c r="P414" s="225">
        <v>10</v>
      </c>
      <c r="Q414" s="225" t="s">
        <v>2388</v>
      </c>
      <c r="R414" s="368"/>
      <c r="S414" s="224"/>
      <c r="T414" s="357"/>
      <c r="U414" s="253">
        <v>8717332925193</v>
      </c>
    </row>
    <row r="415" spans="1:21" x14ac:dyDescent="0.2">
      <c r="A415" s="181"/>
      <c r="B415" s="219" t="s">
        <v>2406</v>
      </c>
      <c r="C415" s="220" t="s">
        <v>2407</v>
      </c>
      <c r="D415" s="372" t="s">
        <v>2408</v>
      </c>
      <c r="E415" s="405" t="s">
        <v>2409</v>
      </c>
      <c r="F415" s="223" t="s">
        <v>705</v>
      </c>
      <c r="G415" s="206">
        <v>96.453000000000003</v>
      </c>
      <c r="H415" s="442">
        <v>8.9960913605590109E-2</v>
      </c>
      <c r="I415" s="206">
        <v>105.13</v>
      </c>
      <c r="J415" s="208">
        <f t="shared" si="12"/>
        <v>505</v>
      </c>
      <c r="K415" s="224" t="s">
        <v>236</v>
      </c>
      <c r="L415" s="224" t="s">
        <v>3</v>
      </c>
      <c r="M415" s="405" t="s">
        <v>1185</v>
      </c>
      <c r="N415" s="225">
        <v>8531103000</v>
      </c>
      <c r="O415" s="403" t="s">
        <v>645</v>
      </c>
      <c r="P415" s="225">
        <v>10</v>
      </c>
      <c r="Q415" s="225" t="s">
        <v>2388</v>
      </c>
      <c r="R415" s="368"/>
      <c r="S415" s="224"/>
      <c r="T415" s="357"/>
      <c r="U415" s="253">
        <v>8717332925209</v>
      </c>
    </row>
    <row r="416" spans="1:21" x14ac:dyDescent="0.2">
      <c r="A416" s="181"/>
      <c r="B416" s="219" t="s">
        <v>2410</v>
      </c>
      <c r="C416" s="220" t="s">
        <v>2411</v>
      </c>
      <c r="D416" s="372" t="s">
        <v>2412</v>
      </c>
      <c r="E416" s="405" t="s">
        <v>2413</v>
      </c>
      <c r="F416" s="223" t="s">
        <v>705</v>
      </c>
      <c r="G416" s="206">
        <v>96.453000000000003</v>
      </c>
      <c r="H416" s="442">
        <v>8.9960913605590109E-2</v>
      </c>
      <c r="I416" s="206">
        <v>105.13</v>
      </c>
      <c r="J416" s="208">
        <f t="shared" si="12"/>
        <v>505</v>
      </c>
      <c r="K416" s="224" t="s">
        <v>236</v>
      </c>
      <c r="L416" s="224" t="s">
        <v>3</v>
      </c>
      <c r="M416" s="405" t="s">
        <v>1185</v>
      </c>
      <c r="N416" s="225">
        <v>8531103000</v>
      </c>
      <c r="O416" s="403" t="s">
        <v>645</v>
      </c>
      <c r="P416" s="225">
        <v>10</v>
      </c>
      <c r="Q416" s="225" t="s">
        <v>2397</v>
      </c>
      <c r="R416" s="368"/>
      <c r="S416" s="224"/>
      <c r="T416" s="357"/>
      <c r="U416" s="253">
        <v>8717332925216</v>
      </c>
    </row>
    <row r="417" spans="1:21" x14ac:dyDescent="0.2">
      <c r="A417" s="181"/>
      <c r="B417" s="219" t="s">
        <v>2414</v>
      </c>
      <c r="C417" s="220" t="s">
        <v>2415</v>
      </c>
      <c r="D417" s="372" t="s">
        <v>2416</v>
      </c>
      <c r="E417" s="405" t="s">
        <v>2417</v>
      </c>
      <c r="F417" s="223" t="s">
        <v>705</v>
      </c>
      <c r="G417" s="206">
        <v>96.453000000000003</v>
      </c>
      <c r="H417" s="442">
        <v>8.9960913605590109E-2</v>
      </c>
      <c r="I417" s="206">
        <v>105.13</v>
      </c>
      <c r="J417" s="208">
        <f t="shared" si="12"/>
        <v>505</v>
      </c>
      <c r="K417" s="224" t="s">
        <v>236</v>
      </c>
      <c r="L417" s="224" t="s">
        <v>3</v>
      </c>
      <c r="M417" s="405" t="s">
        <v>1185</v>
      </c>
      <c r="N417" s="225">
        <v>8531103000</v>
      </c>
      <c r="O417" s="403" t="s">
        <v>645</v>
      </c>
      <c r="P417" s="225">
        <v>10</v>
      </c>
      <c r="Q417" s="225" t="s">
        <v>2397</v>
      </c>
      <c r="R417" s="368"/>
      <c r="S417" s="224"/>
      <c r="T417" s="357"/>
      <c r="U417" s="253">
        <v>8717332925223</v>
      </c>
    </row>
    <row r="418" spans="1:21" x14ac:dyDescent="0.2">
      <c r="A418" s="181"/>
      <c r="B418" s="219" t="s">
        <v>2418</v>
      </c>
      <c r="C418" s="220" t="s">
        <v>2419</v>
      </c>
      <c r="D418" s="372" t="s">
        <v>2420</v>
      </c>
      <c r="E418" s="405" t="s">
        <v>2421</v>
      </c>
      <c r="F418" s="223" t="s">
        <v>705</v>
      </c>
      <c r="G418" s="206">
        <v>96.453000000000003</v>
      </c>
      <c r="H418" s="442">
        <v>8.9960913605590109E-2</v>
      </c>
      <c r="I418" s="206">
        <v>105.13</v>
      </c>
      <c r="J418" s="208">
        <f t="shared" si="12"/>
        <v>505</v>
      </c>
      <c r="K418" s="224" t="s">
        <v>236</v>
      </c>
      <c r="L418" s="224" t="s">
        <v>3</v>
      </c>
      <c r="M418" s="405" t="s">
        <v>1185</v>
      </c>
      <c r="N418" s="225">
        <v>8531103000</v>
      </c>
      <c r="O418" s="403" t="s">
        <v>645</v>
      </c>
      <c r="P418" s="225">
        <v>10</v>
      </c>
      <c r="Q418" s="225" t="s">
        <v>2388</v>
      </c>
      <c r="R418" s="368"/>
      <c r="S418" s="224"/>
      <c r="T418" s="357"/>
      <c r="U418" s="253">
        <v>8717332925230</v>
      </c>
    </row>
    <row r="419" spans="1:21" x14ac:dyDescent="0.2">
      <c r="A419" s="181"/>
      <c r="B419" s="219" t="s">
        <v>2422</v>
      </c>
      <c r="C419" s="220" t="s">
        <v>390</v>
      </c>
      <c r="D419" s="372" t="s">
        <v>389</v>
      </c>
      <c r="E419" s="405" t="s">
        <v>2423</v>
      </c>
      <c r="F419" s="223" t="s">
        <v>705</v>
      </c>
      <c r="G419" s="206">
        <v>96.453000000000003</v>
      </c>
      <c r="H419" s="442">
        <v>8.9960913605590109E-2</v>
      </c>
      <c r="I419" s="206">
        <v>105.13</v>
      </c>
      <c r="J419" s="208">
        <f t="shared" si="12"/>
        <v>505</v>
      </c>
      <c r="K419" s="224" t="s">
        <v>236</v>
      </c>
      <c r="L419" s="224" t="s">
        <v>3</v>
      </c>
      <c r="M419" s="405" t="s">
        <v>1185</v>
      </c>
      <c r="N419" s="225">
        <v>8531103000</v>
      </c>
      <c r="O419" s="403" t="s">
        <v>645</v>
      </c>
      <c r="P419" s="225">
        <v>10</v>
      </c>
      <c r="Q419" s="225" t="s">
        <v>2388</v>
      </c>
      <c r="R419" s="368"/>
      <c r="S419" s="224"/>
      <c r="T419" s="357"/>
      <c r="U419" s="253">
        <v>8717332925247</v>
      </c>
    </row>
    <row r="420" spans="1:21" x14ac:dyDescent="0.2">
      <c r="A420" s="181"/>
      <c r="B420" s="219" t="s">
        <v>2424</v>
      </c>
      <c r="C420" s="220" t="s">
        <v>2425</v>
      </c>
      <c r="D420" s="372" t="s">
        <v>2426</v>
      </c>
      <c r="E420" s="405" t="s">
        <v>2427</v>
      </c>
      <c r="F420" s="223" t="s">
        <v>705</v>
      </c>
      <c r="G420" s="206">
        <v>96.453000000000003</v>
      </c>
      <c r="H420" s="442">
        <v>8.9960913605590109E-2</v>
      </c>
      <c r="I420" s="206">
        <v>105.13</v>
      </c>
      <c r="J420" s="208">
        <f t="shared" si="12"/>
        <v>505</v>
      </c>
      <c r="K420" s="224" t="s">
        <v>236</v>
      </c>
      <c r="L420" s="224" t="s">
        <v>3</v>
      </c>
      <c r="M420" s="405" t="s">
        <v>1185</v>
      </c>
      <c r="N420" s="225">
        <v>8531103000</v>
      </c>
      <c r="O420" s="403" t="s">
        <v>645</v>
      </c>
      <c r="P420" s="225">
        <v>10</v>
      </c>
      <c r="Q420" s="225" t="s">
        <v>2388</v>
      </c>
      <c r="R420" s="368"/>
      <c r="S420" s="224"/>
      <c r="T420" s="357"/>
      <c r="U420" s="253">
        <v>8717332925254</v>
      </c>
    </row>
    <row r="421" spans="1:21" x14ac:dyDescent="0.2">
      <c r="A421" s="181"/>
      <c r="B421" s="219" t="s">
        <v>2428</v>
      </c>
      <c r="C421" s="220" t="s">
        <v>393</v>
      </c>
      <c r="D421" s="372" t="s">
        <v>392</v>
      </c>
      <c r="E421" s="405" t="s">
        <v>2429</v>
      </c>
      <c r="F421" s="223" t="s">
        <v>705</v>
      </c>
      <c r="G421" s="206">
        <v>96.453000000000003</v>
      </c>
      <c r="H421" s="442">
        <v>8.9960913605590109E-2</v>
      </c>
      <c r="I421" s="206">
        <v>105.13</v>
      </c>
      <c r="J421" s="208">
        <f t="shared" si="12"/>
        <v>505</v>
      </c>
      <c r="K421" s="224" t="s">
        <v>236</v>
      </c>
      <c r="L421" s="224" t="s">
        <v>3</v>
      </c>
      <c r="M421" s="405" t="s">
        <v>1185</v>
      </c>
      <c r="N421" s="225">
        <v>8531103000</v>
      </c>
      <c r="O421" s="403" t="s">
        <v>645</v>
      </c>
      <c r="P421" s="225">
        <v>10</v>
      </c>
      <c r="Q421" s="225" t="s">
        <v>2397</v>
      </c>
      <c r="R421" s="368"/>
      <c r="S421" s="224"/>
      <c r="T421" s="357"/>
      <c r="U421" s="253">
        <v>8717332925261</v>
      </c>
    </row>
    <row r="422" spans="1:21" x14ac:dyDescent="0.2">
      <c r="A422" s="181"/>
      <c r="B422" s="219" t="s">
        <v>2430</v>
      </c>
      <c r="C422" s="220" t="s">
        <v>2431</v>
      </c>
      <c r="D422" s="221" t="s">
        <v>2432</v>
      </c>
      <c r="E422" s="222" t="s">
        <v>2433</v>
      </c>
      <c r="F422" s="223" t="s">
        <v>705</v>
      </c>
      <c r="G422" s="206">
        <v>335.10750000000002</v>
      </c>
      <c r="H422" s="442">
        <v>4.999142066351836E-2</v>
      </c>
      <c r="I422" s="206">
        <v>351.86</v>
      </c>
      <c r="J422" s="208">
        <f t="shared" si="12"/>
        <v>1689</v>
      </c>
      <c r="K422" s="224" t="s">
        <v>236</v>
      </c>
      <c r="L422" s="224" t="s">
        <v>3</v>
      </c>
      <c r="M422" s="222" t="s">
        <v>1185</v>
      </c>
      <c r="N422" s="225">
        <v>85318070</v>
      </c>
      <c r="O422" s="224" t="s">
        <v>688</v>
      </c>
      <c r="P422" s="225">
        <v>20</v>
      </c>
      <c r="Q422" s="225" t="s">
        <v>1251</v>
      </c>
      <c r="R422" s="368"/>
      <c r="S422" s="224" t="s">
        <v>1154</v>
      </c>
      <c r="T422" s="357" t="s">
        <v>2434</v>
      </c>
      <c r="U422" s="253">
        <v>8717332019298</v>
      </c>
    </row>
    <row r="423" spans="1:21" x14ac:dyDescent="0.2">
      <c r="A423" s="181"/>
      <c r="B423" s="219" t="s">
        <v>2435</v>
      </c>
      <c r="C423" s="220" t="s">
        <v>2436</v>
      </c>
      <c r="D423" s="221" t="s">
        <v>2437</v>
      </c>
      <c r="E423" s="222" t="s">
        <v>2438</v>
      </c>
      <c r="F423" s="223" t="s">
        <v>705</v>
      </c>
      <c r="G423" s="206">
        <v>221.7285</v>
      </c>
      <c r="H423" s="442">
        <v>4.9977788150824098E-2</v>
      </c>
      <c r="I423" s="206">
        <v>232.81</v>
      </c>
      <c r="J423" s="208">
        <f t="shared" si="12"/>
        <v>1117</v>
      </c>
      <c r="K423" s="224" t="s">
        <v>236</v>
      </c>
      <c r="L423" s="224" t="s">
        <v>3</v>
      </c>
      <c r="M423" s="222" t="s">
        <v>1185</v>
      </c>
      <c r="N423" s="225">
        <v>85318070</v>
      </c>
      <c r="O423" s="224" t="s">
        <v>689</v>
      </c>
      <c r="P423" s="225">
        <v>5</v>
      </c>
      <c r="Q423" s="225" t="s">
        <v>2439</v>
      </c>
      <c r="R423" s="368"/>
      <c r="S423" s="224"/>
      <c r="T423" s="357"/>
      <c r="U423" s="253">
        <v>8717332402854</v>
      </c>
    </row>
    <row r="424" spans="1:21" x14ac:dyDescent="0.2">
      <c r="A424" s="181"/>
      <c r="B424" s="219" t="s">
        <v>2440</v>
      </c>
      <c r="C424" s="220" t="s">
        <v>2441</v>
      </c>
      <c r="D424" s="221" t="s">
        <v>2442</v>
      </c>
      <c r="E424" s="222" t="s">
        <v>2443</v>
      </c>
      <c r="F424" s="223" t="s">
        <v>705</v>
      </c>
      <c r="G424" s="206">
        <v>221.7285</v>
      </c>
      <c r="H424" s="442">
        <v>4.9977788150824098E-2</v>
      </c>
      <c r="I424" s="206">
        <v>232.81</v>
      </c>
      <c r="J424" s="208">
        <f t="shared" si="12"/>
        <v>1117</v>
      </c>
      <c r="K424" s="224" t="s">
        <v>236</v>
      </c>
      <c r="L424" s="224" t="s">
        <v>3</v>
      </c>
      <c r="M424" s="222" t="s">
        <v>1185</v>
      </c>
      <c r="N424" s="225">
        <v>85318070</v>
      </c>
      <c r="O424" s="224" t="s">
        <v>689</v>
      </c>
      <c r="P424" s="225">
        <v>5</v>
      </c>
      <c r="Q424" s="225" t="s">
        <v>2444</v>
      </c>
      <c r="R424" s="368"/>
      <c r="S424" s="224"/>
      <c r="T424" s="357"/>
      <c r="U424" s="253">
        <v>8717332402861</v>
      </c>
    </row>
    <row r="425" spans="1:21" x14ac:dyDescent="0.2">
      <c r="A425" s="181"/>
      <c r="B425" s="219" t="s">
        <v>2445</v>
      </c>
      <c r="C425" s="220" t="s">
        <v>384</v>
      </c>
      <c r="D425" s="221" t="s">
        <v>383</v>
      </c>
      <c r="E425" s="222" t="s">
        <v>2446</v>
      </c>
      <c r="F425" s="223" t="s">
        <v>705</v>
      </c>
      <c r="G425" s="206">
        <v>68.512500000000003</v>
      </c>
      <c r="H425" s="442">
        <v>9.0020069330414287E-2</v>
      </c>
      <c r="I425" s="206">
        <v>74.680000000000007</v>
      </c>
      <c r="J425" s="208">
        <f t="shared" si="12"/>
        <v>358</v>
      </c>
      <c r="K425" s="224" t="s">
        <v>236</v>
      </c>
      <c r="L425" s="224" t="s">
        <v>3</v>
      </c>
      <c r="M425" s="222" t="s">
        <v>1185</v>
      </c>
      <c r="N425" s="225">
        <v>8531103000</v>
      </c>
      <c r="O425" s="403" t="s">
        <v>645</v>
      </c>
      <c r="P425" s="225">
        <v>180</v>
      </c>
      <c r="Q425" s="225" t="s">
        <v>1500</v>
      </c>
      <c r="R425" s="406"/>
      <c r="S425" s="224"/>
      <c r="T425" s="357"/>
      <c r="U425" s="253">
        <v>8717332494521</v>
      </c>
    </row>
    <row r="426" spans="1:21" x14ac:dyDescent="0.2">
      <c r="A426" s="181"/>
      <c r="B426" s="219" t="s">
        <v>2447</v>
      </c>
      <c r="C426" s="220" t="s">
        <v>2448</v>
      </c>
      <c r="D426" s="221" t="s">
        <v>2449</v>
      </c>
      <c r="E426" s="222" t="s">
        <v>2450</v>
      </c>
      <c r="F426" s="223" t="s">
        <v>705</v>
      </c>
      <c r="G426" s="206">
        <v>68.512500000000003</v>
      </c>
      <c r="H426" s="442">
        <v>9.0020069330414287E-2</v>
      </c>
      <c r="I426" s="206">
        <v>74.680000000000007</v>
      </c>
      <c r="J426" s="208">
        <f t="shared" si="12"/>
        <v>358</v>
      </c>
      <c r="K426" s="224" t="s">
        <v>236</v>
      </c>
      <c r="L426" s="224" t="s">
        <v>3</v>
      </c>
      <c r="M426" s="222" t="s">
        <v>1185</v>
      </c>
      <c r="N426" s="225">
        <v>8531103000</v>
      </c>
      <c r="O426" s="403" t="s">
        <v>645</v>
      </c>
      <c r="P426" s="225">
        <v>0</v>
      </c>
      <c r="Q426" s="225" t="s">
        <v>2451</v>
      </c>
      <c r="R426" s="406"/>
      <c r="S426" s="224"/>
      <c r="T426" s="357"/>
      <c r="U426" s="253">
        <v>8717332494538</v>
      </c>
    </row>
    <row r="427" spans="1:21" x14ac:dyDescent="0.2">
      <c r="A427" s="181"/>
      <c r="B427" s="219" t="s">
        <v>2452</v>
      </c>
      <c r="C427" s="220" t="s">
        <v>387</v>
      </c>
      <c r="D427" s="221" t="s">
        <v>386</v>
      </c>
      <c r="E427" s="222" t="s">
        <v>2453</v>
      </c>
      <c r="F427" s="223" t="s">
        <v>705</v>
      </c>
      <c r="G427" s="206">
        <v>68.512500000000003</v>
      </c>
      <c r="H427" s="442">
        <v>9.0020069330414287E-2</v>
      </c>
      <c r="I427" s="206">
        <v>74.680000000000007</v>
      </c>
      <c r="J427" s="208">
        <f t="shared" si="12"/>
        <v>358</v>
      </c>
      <c r="K427" s="224" t="s">
        <v>236</v>
      </c>
      <c r="L427" s="224" t="s">
        <v>3</v>
      </c>
      <c r="M427" s="222" t="s">
        <v>1185</v>
      </c>
      <c r="N427" s="225">
        <v>8531103000</v>
      </c>
      <c r="O427" s="403" t="s">
        <v>645</v>
      </c>
      <c r="P427" s="225">
        <v>20</v>
      </c>
      <c r="Q427" s="225" t="s">
        <v>2454</v>
      </c>
      <c r="R427" s="368"/>
      <c r="S427" s="224"/>
      <c r="T427" s="357"/>
      <c r="U427" s="253">
        <v>8717332494545</v>
      </c>
    </row>
    <row r="428" spans="1:21" x14ac:dyDescent="0.2">
      <c r="A428" s="181"/>
      <c r="B428" s="219" t="s">
        <v>2455</v>
      </c>
      <c r="C428" s="220" t="s">
        <v>2456</v>
      </c>
      <c r="D428" s="221" t="s">
        <v>2457</v>
      </c>
      <c r="E428" s="222" t="s">
        <v>2458</v>
      </c>
      <c r="F428" s="223" t="s">
        <v>705</v>
      </c>
      <c r="G428" s="206">
        <v>68.512500000000003</v>
      </c>
      <c r="H428" s="442">
        <v>9.0020069330414287E-2</v>
      </c>
      <c r="I428" s="206">
        <v>74.680000000000007</v>
      </c>
      <c r="J428" s="208">
        <f t="shared" si="12"/>
        <v>358</v>
      </c>
      <c r="K428" s="224" t="s">
        <v>236</v>
      </c>
      <c r="L428" s="224" t="s">
        <v>3</v>
      </c>
      <c r="M428" s="222" t="s">
        <v>1185</v>
      </c>
      <c r="N428" s="225">
        <v>8531103000</v>
      </c>
      <c r="O428" s="403" t="s">
        <v>645</v>
      </c>
      <c r="P428" s="225">
        <v>7</v>
      </c>
      <c r="Q428" s="225" t="s">
        <v>2454</v>
      </c>
      <c r="R428" s="368"/>
      <c r="S428" s="224"/>
      <c r="T428" s="357"/>
      <c r="U428" s="253">
        <v>8717332494552</v>
      </c>
    </row>
    <row r="429" spans="1:21" x14ac:dyDescent="0.2">
      <c r="A429" s="181"/>
      <c r="B429" s="219" t="s">
        <v>2459</v>
      </c>
      <c r="C429" s="220" t="s">
        <v>397</v>
      </c>
      <c r="D429" s="221" t="s">
        <v>396</v>
      </c>
      <c r="E429" s="222" t="s">
        <v>2460</v>
      </c>
      <c r="F429" s="223" t="s">
        <v>705</v>
      </c>
      <c r="G429" s="206">
        <v>122.76600000000001</v>
      </c>
      <c r="H429" s="442">
        <v>4.9964974015606956E-2</v>
      </c>
      <c r="I429" s="206">
        <v>128.9</v>
      </c>
      <c r="J429" s="208">
        <f t="shared" si="12"/>
        <v>619</v>
      </c>
      <c r="K429" s="224" t="s">
        <v>236</v>
      </c>
      <c r="L429" s="224" t="s">
        <v>3</v>
      </c>
      <c r="M429" s="222" t="s">
        <v>847</v>
      </c>
      <c r="N429" s="225">
        <v>8531900000</v>
      </c>
      <c r="O429" s="224" t="s">
        <v>645</v>
      </c>
      <c r="P429" s="225">
        <v>180</v>
      </c>
      <c r="Q429" s="225" t="s">
        <v>1443</v>
      </c>
      <c r="R429" s="368"/>
      <c r="S429" s="224"/>
      <c r="T429" s="357" t="s">
        <v>2461</v>
      </c>
      <c r="U429" s="253">
        <v>8717332282999</v>
      </c>
    </row>
    <row r="430" spans="1:21" x14ac:dyDescent="0.2">
      <c r="A430" s="181"/>
      <c r="B430" s="219" t="s">
        <v>2462</v>
      </c>
      <c r="C430" s="219" t="s">
        <v>2463</v>
      </c>
      <c r="D430" s="221" t="s">
        <v>2464</v>
      </c>
      <c r="E430" s="249" t="s">
        <v>2465</v>
      </c>
      <c r="F430" s="223" t="s">
        <v>705</v>
      </c>
      <c r="G430" s="206">
        <v>57.057000000000009</v>
      </c>
      <c r="H430" s="442">
        <v>5.0002628949997074E-2</v>
      </c>
      <c r="I430" s="206">
        <v>59.91</v>
      </c>
      <c r="J430" s="208">
        <f t="shared" si="12"/>
        <v>288</v>
      </c>
      <c r="K430" s="224" t="s">
        <v>236</v>
      </c>
      <c r="L430" s="403" t="s">
        <v>3</v>
      </c>
      <c r="M430" s="249" t="s">
        <v>1185</v>
      </c>
      <c r="N430" s="225">
        <v>3926909790</v>
      </c>
      <c r="O430" s="403" t="s">
        <v>688</v>
      </c>
      <c r="P430" s="403">
        <v>5</v>
      </c>
      <c r="Q430" s="403" t="s">
        <v>2466</v>
      </c>
      <c r="R430" s="404"/>
      <c r="S430" s="403"/>
      <c r="T430" s="403"/>
      <c r="U430" s="253">
        <v>8717332457519</v>
      </c>
    </row>
    <row r="431" spans="1:21" x14ac:dyDescent="0.2">
      <c r="A431" s="181"/>
      <c r="B431" s="219" t="s">
        <v>2467</v>
      </c>
      <c r="C431" s="220" t="s">
        <v>1125</v>
      </c>
      <c r="D431" s="221" t="s">
        <v>1124</v>
      </c>
      <c r="E431" s="222" t="s">
        <v>2468</v>
      </c>
      <c r="F431" s="223" t="s">
        <v>705</v>
      </c>
      <c r="G431" s="206">
        <v>457.81</v>
      </c>
      <c r="H431" s="442">
        <v>8.9993665494419117E-2</v>
      </c>
      <c r="I431" s="206">
        <v>499.01</v>
      </c>
      <c r="J431" s="208">
        <f t="shared" si="12"/>
        <v>2395</v>
      </c>
      <c r="K431" s="224"/>
      <c r="L431" s="403" t="s">
        <v>3</v>
      </c>
      <c r="M431" s="249" t="s">
        <v>1185</v>
      </c>
      <c r="N431" s="225">
        <v>85318070</v>
      </c>
      <c r="O431" s="403" t="s">
        <v>688</v>
      </c>
      <c r="P431" s="403"/>
      <c r="Q431" s="403" t="s">
        <v>2469</v>
      </c>
      <c r="R431" s="404"/>
      <c r="S431" s="403"/>
      <c r="T431" s="403"/>
      <c r="U431" s="253">
        <v>4060039128256</v>
      </c>
    </row>
    <row r="432" spans="1:21" x14ac:dyDescent="0.2">
      <c r="A432" s="181"/>
      <c r="B432" s="219" t="s">
        <v>2470</v>
      </c>
      <c r="C432" s="220" t="s">
        <v>2471</v>
      </c>
      <c r="D432" s="221" t="s">
        <v>2472</v>
      </c>
      <c r="E432" s="222" t="s">
        <v>2473</v>
      </c>
      <c r="F432" s="223" t="s">
        <v>705</v>
      </c>
      <c r="G432" s="206">
        <v>457.81</v>
      </c>
      <c r="H432" s="442">
        <v>8.9993665494419117E-2</v>
      </c>
      <c r="I432" s="206">
        <v>499.01</v>
      </c>
      <c r="J432" s="208">
        <f t="shared" si="12"/>
        <v>2395</v>
      </c>
      <c r="K432" s="224"/>
      <c r="L432" s="403" t="s">
        <v>3</v>
      </c>
      <c r="M432" s="249" t="s">
        <v>1185</v>
      </c>
      <c r="N432" s="225">
        <v>85318070</v>
      </c>
      <c r="O432" s="403" t="s">
        <v>688</v>
      </c>
      <c r="P432" s="403"/>
      <c r="Q432" s="403" t="s">
        <v>2469</v>
      </c>
      <c r="R432" s="404"/>
      <c r="S432" s="403"/>
      <c r="T432" s="403"/>
      <c r="U432" s="253">
        <v>4060039128263</v>
      </c>
    </row>
    <row r="433" spans="1:21" x14ac:dyDescent="0.2">
      <c r="A433" s="181"/>
      <c r="B433" s="236" t="s">
        <v>2474</v>
      </c>
      <c r="C433" s="237"/>
      <c r="D433" s="238" t="s">
        <v>1198</v>
      </c>
      <c r="E433" s="237"/>
      <c r="F433" s="239"/>
      <c r="G433" s="240" t="s">
        <v>1198</v>
      </c>
      <c r="H433" s="241"/>
      <c r="I433" s="241"/>
      <c r="J433" s="241"/>
      <c r="K433" s="242"/>
      <c r="L433" s="242"/>
      <c r="M433" s="237" t="s">
        <v>1198</v>
      </c>
      <c r="N433" s="242"/>
      <c r="O433" s="242"/>
      <c r="P433" s="242"/>
      <c r="Q433" s="242" t="s">
        <v>1198</v>
      </c>
      <c r="R433" s="245"/>
      <c r="S433" s="246"/>
      <c r="T433" s="247"/>
      <c r="U433" s="247"/>
    </row>
    <row r="434" spans="1:21" x14ac:dyDescent="0.2">
      <c r="A434" s="181"/>
      <c r="B434" s="219" t="s">
        <v>2475</v>
      </c>
      <c r="C434" s="220" t="s">
        <v>2476</v>
      </c>
      <c r="D434" s="221" t="s">
        <v>2477</v>
      </c>
      <c r="E434" s="222" t="s">
        <v>2478</v>
      </c>
      <c r="F434" s="223" t="s">
        <v>705</v>
      </c>
      <c r="G434" s="206">
        <v>140.29050000000001</v>
      </c>
      <c r="H434" s="442">
        <v>9.0023914662788806E-2</v>
      </c>
      <c r="I434" s="206">
        <v>152.91999999999999</v>
      </c>
      <c r="J434" s="208">
        <f t="shared" si="12"/>
        <v>734</v>
      </c>
      <c r="K434" s="224" t="s">
        <v>236</v>
      </c>
      <c r="L434" s="224" t="s">
        <v>3</v>
      </c>
      <c r="M434" s="222" t="s">
        <v>1185</v>
      </c>
      <c r="N434" s="225">
        <v>8531103000</v>
      </c>
      <c r="O434" s="403" t="s">
        <v>645</v>
      </c>
      <c r="P434" s="225">
        <v>10</v>
      </c>
      <c r="Q434" s="225" t="s">
        <v>2479</v>
      </c>
      <c r="R434" s="406"/>
      <c r="S434" s="224"/>
      <c r="T434" s="357"/>
      <c r="U434" s="253">
        <v>8717332925278</v>
      </c>
    </row>
    <row r="435" spans="1:21" x14ac:dyDescent="0.2">
      <c r="A435" s="181"/>
      <c r="B435" s="219" t="s">
        <v>2480</v>
      </c>
      <c r="C435" s="220" t="s">
        <v>2481</v>
      </c>
      <c r="D435" s="221" t="s">
        <v>2482</v>
      </c>
      <c r="E435" s="222" t="s">
        <v>2483</v>
      </c>
      <c r="F435" s="223" t="s">
        <v>705</v>
      </c>
      <c r="G435" s="206">
        <v>140.29050000000001</v>
      </c>
      <c r="H435" s="442">
        <v>9.0023914662788806E-2</v>
      </c>
      <c r="I435" s="206">
        <v>152.91999999999999</v>
      </c>
      <c r="J435" s="208">
        <f t="shared" si="12"/>
        <v>734</v>
      </c>
      <c r="K435" s="224" t="s">
        <v>236</v>
      </c>
      <c r="L435" s="224" t="s">
        <v>3</v>
      </c>
      <c r="M435" s="222" t="s">
        <v>1185</v>
      </c>
      <c r="N435" s="225">
        <v>8531103000</v>
      </c>
      <c r="O435" s="403" t="s">
        <v>645</v>
      </c>
      <c r="P435" s="225">
        <v>10</v>
      </c>
      <c r="Q435" s="225" t="s">
        <v>2479</v>
      </c>
      <c r="R435" s="406"/>
      <c r="S435" s="224"/>
      <c r="T435" s="357"/>
      <c r="U435" s="253">
        <v>8717332925285</v>
      </c>
    </row>
    <row r="436" spans="1:21" x14ac:dyDescent="0.2">
      <c r="A436" s="181"/>
      <c r="B436" s="219" t="s">
        <v>2484</v>
      </c>
      <c r="C436" s="220" t="s">
        <v>2485</v>
      </c>
      <c r="D436" s="221" t="s">
        <v>2486</v>
      </c>
      <c r="E436" s="222" t="s">
        <v>2487</v>
      </c>
      <c r="F436" s="223" t="s">
        <v>705</v>
      </c>
      <c r="G436" s="206">
        <v>140.29050000000001</v>
      </c>
      <c r="H436" s="442">
        <v>9.0023914662788806E-2</v>
      </c>
      <c r="I436" s="206">
        <v>152.91999999999999</v>
      </c>
      <c r="J436" s="208">
        <f t="shared" si="12"/>
        <v>734</v>
      </c>
      <c r="K436" s="224" t="s">
        <v>236</v>
      </c>
      <c r="L436" s="224" t="s">
        <v>3</v>
      </c>
      <c r="M436" s="222" t="s">
        <v>1185</v>
      </c>
      <c r="N436" s="225">
        <v>8531103000</v>
      </c>
      <c r="O436" s="403" t="s">
        <v>645</v>
      </c>
      <c r="P436" s="225">
        <v>10</v>
      </c>
      <c r="Q436" s="225" t="s">
        <v>2479</v>
      </c>
      <c r="R436" s="406"/>
      <c r="S436" s="224"/>
      <c r="T436" s="357"/>
      <c r="U436" s="253">
        <v>8717332925292</v>
      </c>
    </row>
    <row r="437" spans="1:21" ht="13.5" thickBot="1" x14ac:dyDescent="0.25">
      <c r="A437" s="181"/>
      <c r="B437" s="219" t="s">
        <v>2488</v>
      </c>
      <c r="C437" s="220" t="s">
        <v>348</v>
      </c>
      <c r="D437" s="221" t="s">
        <v>347</v>
      </c>
      <c r="E437" s="222" t="s">
        <v>2489</v>
      </c>
      <c r="F437" s="223" t="s">
        <v>705</v>
      </c>
      <c r="G437" s="206">
        <v>140.29050000000001</v>
      </c>
      <c r="H437" s="442">
        <v>9.0023914662788806E-2</v>
      </c>
      <c r="I437" s="206">
        <v>152.91999999999999</v>
      </c>
      <c r="J437" s="208">
        <f t="shared" si="12"/>
        <v>734</v>
      </c>
      <c r="K437" s="224" t="s">
        <v>236</v>
      </c>
      <c r="L437" s="224" t="s">
        <v>3</v>
      </c>
      <c r="M437" s="222" t="s">
        <v>1185</v>
      </c>
      <c r="N437" s="225">
        <v>8531103000</v>
      </c>
      <c r="O437" s="403" t="s">
        <v>645</v>
      </c>
      <c r="P437" s="225">
        <v>10</v>
      </c>
      <c r="Q437" s="225" t="s">
        <v>2479</v>
      </c>
      <c r="R437" s="406"/>
      <c r="S437" s="224"/>
      <c r="T437" s="357"/>
      <c r="U437" s="253">
        <v>8717332925308</v>
      </c>
    </row>
    <row r="438" spans="1:21" ht="13.5" thickBot="1" x14ac:dyDescent="0.25">
      <c r="A438" s="181"/>
      <c r="B438" s="319" t="s">
        <v>2490</v>
      </c>
      <c r="C438" s="320"/>
      <c r="D438" s="320" t="s">
        <v>1198</v>
      </c>
      <c r="E438" s="320"/>
      <c r="F438" s="321"/>
      <c r="G438" s="299" t="s">
        <v>1198</v>
      </c>
      <c r="H438" s="322"/>
      <c r="I438" s="322"/>
      <c r="J438" s="322"/>
      <c r="K438" s="347"/>
      <c r="L438" s="347"/>
      <c r="M438" s="320" t="s">
        <v>1198</v>
      </c>
      <c r="N438" s="347"/>
      <c r="O438" s="347"/>
      <c r="P438" s="347"/>
      <c r="Q438" s="347" t="s">
        <v>1198</v>
      </c>
      <c r="R438" s="348"/>
      <c r="S438" s="347"/>
      <c r="T438" s="323"/>
      <c r="U438" s="323"/>
    </row>
    <row r="439" spans="1:21" x14ac:dyDescent="0.2">
      <c r="A439" s="181"/>
      <c r="B439" s="219" t="s">
        <v>2491</v>
      </c>
      <c r="C439" s="220" t="s">
        <v>401</v>
      </c>
      <c r="D439" s="221" t="s">
        <v>400</v>
      </c>
      <c r="E439" s="222" t="s">
        <v>2492</v>
      </c>
      <c r="F439" s="223" t="s">
        <v>705</v>
      </c>
      <c r="G439" s="206">
        <v>1020.8835</v>
      </c>
      <c r="H439" s="442">
        <v>5.0002277439100684E-2</v>
      </c>
      <c r="I439" s="206">
        <v>1071.93</v>
      </c>
      <c r="J439" s="208">
        <f t="shared" si="12"/>
        <v>5145</v>
      </c>
      <c r="K439" s="224" t="s">
        <v>236</v>
      </c>
      <c r="L439" s="224" t="s">
        <v>3</v>
      </c>
      <c r="M439" s="222" t="s">
        <v>1185</v>
      </c>
      <c r="N439" s="225">
        <v>8205598000</v>
      </c>
      <c r="O439" s="224" t="s">
        <v>689</v>
      </c>
      <c r="P439" s="225">
        <v>3</v>
      </c>
      <c r="Q439" s="225" t="s">
        <v>2493</v>
      </c>
      <c r="R439" s="355"/>
      <c r="S439" s="224" t="s">
        <v>1154</v>
      </c>
      <c r="T439" s="228"/>
      <c r="U439" s="253" t="s">
        <v>2494</v>
      </c>
    </row>
    <row r="440" spans="1:21" x14ac:dyDescent="0.2">
      <c r="A440" s="181"/>
      <c r="B440" s="219" t="s">
        <v>2495</v>
      </c>
      <c r="C440" s="220" t="s">
        <v>404</v>
      </c>
      <c r="D440" s="221" t="s">
        <v>403</v>
      </c>
      <c r="E440" s="222" t="s">
        <v>2496</v>
      </c>
      <c r="F440" s="223" t="s">
        <v>705</v>
      </c>
      <c r="G440" s="206">
        <v>453.096</v>
      </c>
      <c r="H440" s="442">
        <v>4.9998234369758254E-2</v>
      </c>
      <c r="I440" s="206">
        <v>475.75</v>
      </c>
      <c r="J440" s="208">
        <f t="shared" si="12"/>
        <v>2284</v>
      </c>
      <c r="K440" s="224" t="s">
        <v>236</v>
      </c>
      <c r="L440" s="224" t="s">
        <v>3</v>
      </c>
      <c r="M440" s="222" t="s">
        <v>1185</v>
      </c>
      <c r="N440" s="225">
        <v>3926909790</v>
      </c>
      <c r="O440" s="224" t="s">
        <v>689</v>
      </c>
      <c r="P440" s="225">
        <v>5</v>
      </c>
      <c r="Q440" s="225" t="s">
        <v>1487</v>
      </c>
      <c r="R440" s="355"/>
      <c r="S440" s="224" t="s">
        <v>1154</v>
      </c>
      <c r="T440" s="228"/>
      <c r="U440" s="253" t="s">
        <v>2497</v>
      </c>
    </row>
    <row r="441" spans="1:21" x14ac:dyDescent="0.2">
      <c r="A441" s="369"/>
      <c r="B441" s="219" t="s">
        <v>2498</v>
      </c>
      <c r="C441" s="220" t="s">
        <v>406</v>
      </c>
      <c r="D441" s="221" t="s">
        <v>815</v>
      </c>
      <c r="E441" s="222" t="s">
        <v>2499</v>
      </c>
      <c r="F441" s="223" t="s">
        <v>705</v>
      </c>
      <c r="G441" s="206">
        <v>1815.7860000000001</v>
      </c>
      <c r="H441" s="442">
        <v>5.0002588410748672E-2</v>
      </c>
      <c r="I441" s="206">
        <v>1906.58</v>
      </c>
      <c r="J441" s="208">
        <f t="shared" ref="J441:J452" si="13">ROUND(ROUND(I441*4.8,2),0)</f>
        <v>9152</v>
      </c>
      <c r="K441" s="224" t="s">
        <v>236</v>
      </c>
      <c r="L441" s="224" t="s">
        <v>3</v>
      </c>
      <c r="M441" s="222" t="s">
        <v>1185</v>
      </c>
      <c r="N441" s="225">
        <v>3926909790</v>
      </c>
      <c r="O441" s="224" t="s">
        <v>689</v>
      </c>
      <c r="P441" s="225">
        <v>4</v>
      </c>
      <c r="Q441" s="225" t="s">
        <v>2500</v>
      </c>
      <c r="R441" s="407"/>
      <c r="S441" s="224" t="s">
        <v>1154</v>
      </c>
      <c r="T441" s="357"/>
      <c r="U441" s="253">
        <v>4060039081209</v>
      </c>
    </row>
    <row r="442" spans="1:21" x14ac:dyDescent="0.2">
      <c r="A442" s="181"/>
      <c r="B442" s="219" t="s">
        <v>2501</v>
      </c>
      <c r="C442" s="220" t="s">
        <v>409</v>
      </c>
      <c r="D442" s="221" t="s">
        <v>408</v>
      </c>
      <c r="E442" s="222" t="s">
        <v>2502</v>
      </c>
      <c r="F442" s="223" t="s">
        <v>705</v>
      </c>
      <c r="G442" s="206">
        <v>509.86950000000002</v>
      </c>
      <c r="H442" s="442">
        <v>4.9994165173637528E-2</v>
      </c>
      <c r="I442" s="206">
        <v>535.36</v>
      </c>
      <c r="J442" s="208">
        <f t="shared" si="13"/>
        <v>2570</v>
      </c>
      <c r="K442" s="224" t="s">
        <v>236</v>
      </c>
      <c r="L442" s="224" t="s">
        <v>3</v>
      </c>
      <c r="M442" s="222" t="s">
        <v>1185</v>
      </c>
      <c r="N442" s="225">
        <v>3926909790</v>
      </c>
      <c r="O442" s="224" t="s">
        <v>689</v>
      </c>
      <c r="P442" s="225">
        <v>5</v>
      </c>
      <c r="Q442" s="225" t="s">
        <v>2503</v>
      </c>
      <c r="R442" s="368"/>
      <c r="S442" s="224" t="s">
        <v>1154</v>
      </c>
      <c r="T442" s="357"/>
      <c r="U442" s="253">
        <v>8717332003600</v>
      </c>
    </row>
    <row r="443" spans="1:21" x14ac:dyDescent="0.2">
      <c r="A443" s="218"/>
      <c r="B443" s="283" t="s">
        <v>2504</v>
      </c>
      <c r="C443" s="220" t="s">
        <v>1026</v>
      </c>
      <c r="D443" s="221" t="s">
        <v>800</v>
      </c>
      <c r="E443" s="222" t="s">
        <v>2505</v>
      </c>
      <c r="F443" s="223" t="s">
        <v>705</v>
      </c>
      <c r="G443" s="206">
        <v>69.846000000000004</v>
      </c>
      <c r="H443" s="442">
        <v>5.002433926065919E-2</v>
      </c>
      <c r="I443" s="206">
        <v>73.34</v>
      </c>
      <c r="J443" s="208">
        <f t="shared" si="13"/>
        <v>352</v>
      </c>
      <c r="K443" s="224" t="s">
        <v>236</v>
      </c>
      <c r="L443" s="225" t="s">
        <v>3</v>
      </c>
      <c r="M443" s="222" t="s">
        <v>1185</v>
      </c>
      <c r="N443" s="225">
        <v>4911990000</v>
      </c>
      <c r="O443" s="224" t="s">
        <v>689</v>
      </c>
      <c r="P443" s="225">
        <v>480</v>
      </c>
      <c r="Q443" s="225" t="s">
        <v>1492</v>
      </c>
      <c r="R443" s="368" t="s">
        <v>2506</v>
      </c>
      <c r="S443" s="224" t="s">
        <v>614</v>
      </c>
      <c r="T443" s="357"/>
      <c r="U443" s="253">
        <v>4060039009142</v>
      </c>
    </row>
    <row r="444" spans="1:21" ht="16.5" x14ac:dyDescent="0.2">
      <c r="A444" s="181"/>
      <c r="B444" s="219" t="s">
        <v>2507</v>
      </c>
      <c r="C444" s="220" t="s">
        <v>2508</v>
      </c>
      <c r="D444" s="221" t="s">
        <v>411</v>
      </c>
      <c r="E444" s="222" t="s">
        <v>2509</v>
      </c>
      <c r="F444" s="223" t="s">
        <v>705</v>
      </c>
      <c r="G444" s="206">
        <v>74.948999999999998</v>
      </c>
      <c r="H444" s="442">
        <v>5.0047365541901812E-2</v>
      </c>
      <c r="I444" s="206">
        <v>78.7</v>
      </c>
      <c r="J444" s="208">
        <f t="shared" si="13"/>
        <v>378</v>
      </c>
      <c r="K444" s="224" t="s">
        <v>236</v>
      </c>
      <c r="L444" s="224" t="s">
        <v>3</v>
      </c>
      <c r="M444" s="222" t="s">
        <v>1185</v>
      </c>
      <c r="N444" s="225">
        <v>3824840000</v>
      </c>
      <c r="O444" s="224" t="s">
        <v>689</v>
      </c>
      <c r="P444" s="225">
        <v>72</v>
      </c>
      <c r="Q444" s="225" t="s">
        <v>2180</v>
      </c>
      <c r="R444" s="368"/>
      <c r="S444" s="224" t="s">
        <v>614</v>
      </c>
      <c r="T444" s="357"/>
      <c r="U444" s="253">
        <v>8717332955183</v>
      </c>
    </row>
    <row r="445" spans="1:21" x14ac:dyDescent="0.2">
      <c r="A445" s="181"/>
      <c r="B445" s="219" t="s">
        <v>2510</v>
      </c>
      <c r="C445" s="220" t="s">
        <v>670</v>
      </c>
      <c r="D445" s="221">
        <v>4998112073</v>
      </c>
      <c r="E445" s="222" t="s">
        <v>2511</v>
      </c>
      <c r="F445" s="223" t="s">
        <v>705</v>
      </c>
      <c r="G445" s="206">
        <v>339.5385</v>
      </c>
      <c r="H445" s="442">
        <v>5.0013474171559213E-2</v>
      </c>
      <c r="I445" s="206">
        <v>356.52</v>
      </c>
      <c r="J445" s="208">
        <f t="shared" si="13"/>
        <v>1711</v>
      </c>
      <c r="K445" s="224" t="s">
        <v>236</v>
      </c>
      <c r="L445" s="224" t="s">
        <v>3</v>
      </c>
      <c r="M445" s="222" t="s">
        <v>1185</v>
      </c>
      <c r="N445" s="225">
        <v>4202929890</v>
      </c>
      <c r="O445" s="224" t="s">
        <v>689</v>
      </c>
      <c r="P445" s="225">
        <v>3</v>
      </c>
      <c r="Q445" s="225" t="s">
        <v>2512</v>
      </c>
      <c r="R445" s="368"/>
      <c r="S445" s="224" t="s">
        <v>614</v>
      </c>
      <c r="T445" s="357"/>
      <c r="U445" s="253">
        <v>8717332020447</v>
      </c>
    </row>
    <row r="446" spans="1:21" x14ac:dyDescent="0.2">
      <c r="A446" s="369"/>
      <c r="B446" s="219" t="s">
        <v>2513</v>
      </c>
      <c r="C446" s="220" t="s">
        <v>2514</v>
      </c>
      <c r="D446" s="221" t="s">
        <v>818</v>
      </c>
      <c r="E446" s="222" t="s">
        <v>2515</v>
      </c>
      <c r="F446" s="223" t="s">
        <v>705</v>
      </c>
      <c r="G446" s="206">
        <v>369.06450000000001</v>
      </c>
      <c r="H446" s="442">
        <v>5.0006164234164929E-2</v>
      </c>
      <c r="I446" s="206">
        <v>387.52</v>
      </c>
      <c r="J446" s="208">
        <f t="shared" si="13"/>
        <v>1860</v>
      </c>
      <c r="K446" s="224" t="s">
        <v>236</v>
      </c>
      <c r="L446" s="224" t="s">
        <v>3</v>
      </c>
      <c r="M446" s="222" t="s">
        <v>1185</v>
      </c>
      <c r="N446" s="225">
        <v>3926909790</v>
      </c>
      <c r="O446" s="224" t="s">
        <v>689</v>
      </c>
      <c r="P446" s="225">
        <v>5</v>
      </c>
      <c r="Q446" s="225" t="s">
        <v>2236</v>
      </c>
      <c r="R446" s="368"/>
      <c r="S446" s="224" t="s">
        <v>1154</v>
      </c>
      <c r="T446" s="357"/>
      <c r="U446" s="253">
        <v>4060039081216</v>
      </c>
    </row>
    <row r="447" spans="1:21" x14ac:dyDescent="0.2">
      <c r="A447" s="181"/>
      <c r="B447" s="219" t="s">
        <v>2516</v>
      </c>
      <c r="C447" s="220" t="s">
        <v>415</v>
      </c>
      <c r="D447" s="221" t="s">
        <v>414</v>
      </c>
      <c r="E447" s="222" t="s">
        <v>2517</v>
      </c>
      <c r="F447" s="223" t="s">
        <v>705</v>
      </c>
      <c r="G447" s="206">
        <v>680.21100000000013</v>
      </c>
      <c r="H447" s="442">
        <v>4.9997721295303776E-2</v>
      </c>
      <c r="I447" s="206">
        <v>714.22</v>
      </c>
      <c r="J447" s="208">
        <f t="shared" si="13"/>
        <v>3428</v>
      </c>
      <c r="K447" s="224" t="s">
        <v>236</v>
      </c>
      <c r="L447" s="224" t="s">
        <v>3</v>
      </c>
      <c r="M447" s="222" t="s">
        <v>1185</v>
      </c>
      <c r="N447" s="225">
        <v>8205598000</v>
      </c>
      <c r="O447" s="224" t="s">
        <v>689</v>
      </c>
      <c r="P447" s="225">
        <v>5</v>
      </c>
      <c r="Q447" s="225" t="s">
        <v>2518</v>
      </c>
      <c r="R447" s="368"/>
      <c r="S447" s="224" t="s">
        <v>1154</v>
      </c>
      <c r="T447" s="357"/>
      <c r="U447" s="253">
        <v>8717332003679</v>
      </c>
    </row>
    <row r="448" spans="1:21" x14ac:dyDescent="0.2">
      <c r="A448" s="181"/>
      <c r="B448" s="219" t="s">
        <v>2519</v>
      </c>
      <c r="C448" s="220" t="s">
        <v>2520</v>
      </c>
      <c r="D448" s="221" t="s">
        <v>417</v>
      </c>
      <c r="E448" s="222" t="s">
        <v>2521</v>
      </c>
      <c r="F448" s="223" t="s">
        <v>705</v>
      </c>
      <c r="G448" s="206">
        <v>1247.9984999999999</v>
      </c>
      <c r="H448" s="442">
        <v>5.0001262020747728E-2</v>
      </c>
      <c r="I448" s="206">
        <v>1310.4000000000001</v>
      </c>
      <c r="J448" s="208">
        <f t="shared" si="13"/>
        <v>6290</v>
      </c>
      <c r="K448" s="224" t="s">
        <v>236</v>
      </c>
      <c r="L448" s="224" t="s">
        <v>3</v>
      </c>
      <c r="M448" s="222" t="s">
        <v>1185</v>
      </c>
      <c r="N448" s="225">
        <v>3926909790</v>
      </c>
      <c r="O448" s="224" t="s">
        <v>689</v>
      </c>
      <c r="P448" s="225">
        <v>12</v>
      </c>
      <c r="Q448" s="225" t="s">
        <v>2522</v>
      </c>
      <c r="R448" s="368" t="s">
        <v>2523</v>
      </c>
      <c r="S448" s="224" t="s">
        <v>1154</v>
      </c>
      <c r="T448" s="357"/>
      <c r="U448" s="253">
        <v>8717332003587</v>
      </c>
    </row>
    <row r="449" spans="1:21" x14ac:dyDescent="0.2">
      <c r="A449" s="181"/>
      <c r="B449" s="219" t="s">
        <v>2524</v>
      </c>
      <c r="C449" s="220" t="s">
        <v>675</v>
      </c>
      <c r="D449" s="221" t="s">
        <v>668</v>
      </c>
      <c r="E449" s="222" t="s">
        <v>2525</v>
      </c>
      <c r="F449" s="223" t="s">
        <v>705</v>
      </c>
      <c r="G449" s="206">
        <v>260.04300000000001</v>
      </c>
      <c r="H449" s="442">
        <v>5.0018650761604722E-2</v>
      </c>
      <c r="I449" s="206">
        <v>273.05</v>
      </c>
      <c r="J449" s="208">
        <f t="shared" si="13"/>
        <v>1311</v>
      </c>
      <c r="K449" s="224" t="s">
        <v>236</v>
      </c>
      <c r="L449" s="224" t="s">
        <v>3</v>
      </c>
      <c r="M449" s="222" t="s">
        <v>1185</v>
      </c>
      <c r="N449" s="225">
        <v>3926909790</v>
      </c>
      <c r="O449" s="224" t="s">
        <v>689</v>
      </c>
      <c r="P449" s="225">
        <v>10</v>
      </c>
      <c r="Q449" s="225" t="s">
        <v>2526</v>
      </c>
      <c r="R449" s="368"/>
      <c r="S449" s="224" t="s">
        <v>1154</v>
      </c>
      <c r="T449" s="357"/>
      <c r="U449" s="253">
        <v>8717332003594</v>
      </c>
    </row>
    <row r="450" spans="1:21" ht="16.5" x14ac:dyDescent="0.2">
      <c r="A450" s="181"/>
      <c r="B450" s="219" t="s">
        <v>2527</v>
      </c>
      <c r="C450" s="220" t="s">
        <v>419</v>
      </c>
      <c r="D450" s="221" t="s">
        <v>418</v>
      </c>
      <c r="E450" s="222" t="s">
        <v>2528</v>
      </c>
      <c r="F450" s="223" t="s">
        <v>705</v>
      </c>
      <c r="G450" s="206">
        <v>29.526000000000003</v>
      </c>
      <c r="H450" s="442">
        <v>4.9922102553681347E-2</v>
      </c>
      <c r="I450" s="206">
        <v>31</v>
      </c>
      <c r="J450" s="208">
        <f t="shared" si="13"/>
        <v>149</v>
      </c>
      <c r="K450" s="224" t="s">
        <v>236</v>
      </c>
      <c r="L450" s="224" t="s">
        <v>3</v>
      </c>
      <c r="M450" s="222" t="s">
        <v>1185</v>
      </c>
      <c r="N450" s="225">
        <v>3926909790</v>
      </c>
      <c r="O450" s="224" t="s">
        <v>689</v>
      </c>
      <c r="P450" s="225">
        <v>3</v>
      </c>
      <c r="Q450" s="225" t="s">
        <v>2529</v>
      </c>
      <c r="R450" s="368"/>
      <c r="S450" s="224" t="s">
        <v>614</v>
      </c>
      <c r="T450" s="357"/>
      <c r="U450" s="253">
        <v>8717332020089</v>
      </c>
    </row>
    <row r="451" spans="1:21" x14ac:dyDescent="0.2">
      <c r="A451" s="181"/>
      <c r="B451" s="219" t="s">
        <v>2530</v>
      </c>
      <c r="C451" s="220" t="s">
        <v>2531</v>
      </c>
      <c r="D451" s="221" t="s">
        <v>2532</v>
      </c>
      <c r="E451" s="222" t="s">
        <v>2533</v>
      </c>
      <c r="F451" s="223" t="s">
        <v>705</v>
      </c>
      <c r="G451" s="206">
        <v>725.63400000000013</v>
      </c>
      <c r="H451" s="442">
        <v>5.0005925852426802E-2</v>
      </c>
      <c r="I451" s="206">
        <v>761.92</v>
      </c>
      <c r="J451" s="208">
        <f t="shared" si="13"/>
        <v>3657</v>
      </c>
      <c r="K451" s="224" t="s">
        <v>236</v>
      </c>
      <c r="L451" s="224" t="s">
        <v>3</v>
      </c>
      <c r="M451" s="222" t="s">
        <v>1185</v>
      </c>
      <c r="N451" s="225">
        <v>8205598000</v>
      </c>
      <c r="O451" s="224" t="s">
        <v>689</v>
      </c>
      <c r="P451" s="225">
        <v>3</v>
      </c>
      <c r="Q451" s="225" t="s">
        <v>1500</v>
      </c>
      <c r="R451" s="367"/>
      <c r="S451" s="224" t="s">
        <v>614</v>
      </c>
      <c r="T451" s="357"/>
      <c r="U451" s="253">
        <v>8717332098064</v>
      </c>
    </row>
    <row r="452" spans="1:21" ht="13.5" thickBot="1" x14ac:dyDescent="0.25">
      <c r="A452" s="181"/>
      <c r="B452" s="219">
        <v>705000169803</v>
      </c>
      <c r="C452" s="220" t="s">
        <v>812</v>
      </c>
      <c r="D452" s="221" t="s">
        <v>421</v>
      </c>
      <c r="E452" s="222" t="s">
        <v>2534</v>
      </c>
      <c r="F452" s="223" t="s">
        <v>705</v>
      </c>
      <c r="G452" s="206">
        <v>4662.7455</v>
      </c>
      <c r="H452" s="442">
        <v>4.9999404857073992E-2</v>
      </c>
      <c r="I452" s="206">
        <v>4895.88</v>
      </c>
      <c r="J452" s="208">
        <f t="shared" si="13"/>
        <v>23500</v>
      </c>
      <c r="K452" s="224" t="s">
        <v>236</v>
      </c>
      <c r="L452" s="224" t="s">
        <v>236</v>
      </c>
      <c r="M452" s="222" t="s">
        <v>1185</v>
      </c>
      <c r="N452" s="225">
        <v>90303900</v>
      </c>
      <c r="O452" s="224" t="s">
        <v>688</v>
      </c>
      <c r="P452" s="225">
        <v>5</v>
      </c>
      <c r="Q452" s="225" t="s">
        <v>2535</v>
      </c>
      <c r="R452" s="367"/>
      <c r="S452" s="224"/>
      <c r="T452" s="357"/>
      <c r="U452" s="253">
        <v>8717332774494</v>
      </c>
    </row>
    <row r="453" spans="1:21" ht="13.5" thickBot="1" x14ac:dyDescent="0.25">
      <c r="A453" s="181"/>
      <c r="B453" s="408" t="s">
        <v>2536</v>
      </c>
      <c r="C453" s="320"/>
      <c r="D453" s="409" t="s">
        <v>1198</v>
      </c>
      <c r="E453" s="320"/>
      <c r="F453" s="321"/>
      <c r="G453" s="299" t="s">
        <v>1198</v>
      </c>
      <c r="H453" s="322"/>
      <c r="I453" s="322"/>
      <c r="J453" s="322"/>
      <c r="K453" s="323"/>
      <c r="L453" s="323"/>
      <c r="M453" s="320" t="s">
        <v>1198</v>
      </c>
      <c r="N453" s="323"/>
      <c r="O453" s="323"/>
      <c r="P453" s="323"/>
      <c r="Q453" s="323" t="s">
        <v>1198</v>
      </c>
      <c r="R453" s="324"/>
      <c r="S453" s="323"/>
      <c r="T453" s="325"/>
      <c r="U453" s="325"/>
    </row>
    <row r="454" spans="1:21" x14ac:dyDescent="0.2">
      <c r="A454" s="181"/>
      <c r="B454" s="236" t="s">
        <v>2537</v>
      </c>
      <c r="C454" s="237"/>
      <c r="D454" s="238" t="s">
        <v>1198</v>
      </c>
      <c r="E454" s="237"/>
      <c r="F454" s="239"/>
      <c r="G454" s="240" t="s">
        <v>1198</v>
      </c>
      <c r="H454" s="241"/>
      <c r="I454" s="241"/>
      <c r="J454" s="241"/>
      <c r="K454" s="246"/>
      <c r="L454" s="246"/>
      <c r="M454" s="237" t="s">
        <v>1198</v>
      </c>
      <c r="N454" s="246"/>
      <c r="O454" s="246"/>
      <c r="P454" s="246"/>
      <c r="Q454" s="246" t="s">
        <v>1198</v>
      </c>
      <c r="R454" s="410"/>
      <c r="S454" s="246"/>
      <c r="T454" s="247"/>
      <c r="U454" s="247"/>
    </row>
    <row r="455" spans="1:21" x14ac:dyDescent="0.2">
      <c r="A455" s="181"/>
      <c r="B455" s="219" t="s">
        <v>2538</v>
      </c>
      <c r="C455" s="220" t="s">
        <v>2539</v>
      </c>
      <c r="D455" s="221" t="s">
        <v>2540</v>
      </c>
      <c r="E455" s="222" t="s">
        <v>2541</v>
      </c>
      <c r="F455" s="223" t="s">
        <v>705</v>
      </c>
      <c r="G455" s="206">
        <v>483.84000000000003</v>
      </c>
      <c r="H455" s="442">
        <v>4.9995866402116285E-2</v>
      </c>
      <c r="I455" s="206">
        <v>508.03</v>
      </c>
      <c r="J455" s="208">
        <f t="shared" ref="J455:J481" si="14">ROUND(ROUND(I455*4.8,2),0)</f>
        <v>2439</v>
      </c>
      <c r="K455" s="224" t="s">
        <v>236</v>
      </c>
      <c r="L455" s="225">
        <v>1</v>
      </c>
      <c r="M455" s="222" t="s">
        <v>1185</v>
      </c>
      <c r="N455" s="225">
        <v>8531202090</v>
      </c>
      <c r="O455" s="224" t="s">
        <v>688</v>
      </c>
      <c r="P455" s="225">
        <v>15</v>
      </c>
      <c r="Q455" s="225" t="s">
        <v>2542</v>
      </c>
      <c r="R455" s="368"/>
      <c r="S455" s="224"/>
      <c r="T455" s="357" t="s">
        <v>2543</v>
      </c>
      <c r="U455" s="253">
        <v>8717332020768</v>
      </c>
    </row>
    <row r="456" spans="1:21" x14ac:dyDescent="0.2">
      <c r="A456" s="181"/>
      <c r="B456" s="219" t="s">
        <v>2544</v>
      </c>
      <c r="C456" s="220" t="s">
        <v>2545</v>
      </c>
      <c r="D456" s="221" t="s">
        <v>2546</v>
      </c>
      <c r="E456" s="222" t="s">
        <v>2547</v>
      </c>
      <c r="F456" s="223" t="s">
        <v>705</v>
      </c>
      <c r="G456" s="206">
        <v>1258.0049999999999</v>
      </c>
      <c r="H456" s="442">
        <v>5.0003775819651208E-2</v>
      </c>
      <c r="I456" s="206">
        <v>1320.91</v>
      </c>
      <c r="J456" s="208">
        <f t="shared" si="14"/>
        <v>6340</v>
      </c>
      <c r="K456" s="224" t="s">
        <v>236</v>
      </c>
      <c r="L456" s="224" t="s">
        <v>3</v>
      </c>
      <c r="M456" s="222" t="s">
        <v>1185</v>
      </c>
      <c r="N456" s="225">
        <v>8531202090</v>
      </c>
      <c r="O456" s="224" t="s">
        <v>688</v>
      </c>
      <c r="P456" s="225">
        <v>9</v>
      </c>
      <c r="Q456" s="225" t="s">
        <v>2542</v>
      </c>
      <c r="R456" s="368"/>
      <c r="S456" s="224"/>
      <c r="T456" s="357" t="s">
        <v>2543</v>
      </c>
      <c r="U456" s="253">
        <v>8717332020751</v>
      </c>
    </row>
    <row r="457" spans="1:21" x14ac:dyDescent="0.2">
      <c r="A457" s="369"/>
      <c r="B457" s="219" t="s">
        <v>1357</v>
      </c>
      <c r="C457" s="220" t="s">
        <v>2548</v>
      </c>
      <c r="D457" s="221" t="s">
        <v>2549</v>
      </c>
      <c r="E457" s="222" t="s">
        <v>2550</v>
      </c>
      <c r="F457" s="223" t="s">
        <v>705</v>
      </c>
      <c r="G457" s="206">
        <v>1828.9635000000001</v>
      </c>
      <c r="H457" s="442">
        <v>4.9999084180739617E-2</v>
      </c>
      <c r="I457" s="206">
        <v>1920.41</v>
      </c>
      <c r="J457" s="208">
        <f t="shared" si="14"/>
        <v>9218</v>
      </c>
      <c r="K457" s="224" t="s">
        <v>236</v>
      </c>
      <c r="L457" s="224" t="s">
        <v>3</v>
      </c>
      <c r="M457" s="222" t="s">
        <v>1185</v>
      </c>
      <c r="N457" s="225">
        <v>8531202090</v>
      </c>
      <c r="O457" s="224" t="s">
        <v>688</v>
      </c>
      <c r="P457" s="225">
        <v>10</v>
      </c>
      <c r="Q457" s="225" t="s">
        <v>2551</v>
      </c>
      <c r="R457" s="367"/>
      <c r="S457" s="224"/>
      <c r="T457" s="357" t="s">
        <v>2543</v>
      </c>
      <c r="U457" s="253" t="s">
        <v>1198</v>
      </c>
    </row>
    <row r="458" spans="1:21" x14ac:dyDescent="0.2">
      <c r="A458" s="181"/>
      <c r="B458" s="219" t="s">
        <v>2552</v>
      </c>
      <c r="C458" s="220" t="s">
        <v>2553</v>
      </c>
      <c r="D458" s="221" t="s">
        <v>2554</v>
      </c>
      <c r="E458" s="222" t="s">
        <v>2555</v>
      </c>
      <c r="F458" s="223" t="s">
        <v>705</v>
      </c>
      <c r="G458" s="206">
        <v>3564.3719999999998</v>
      </c>
      <c r="H458" s="442">
        <v>4.999983166740174E-2</v>
      </c>
      <c r="I458" s="206">
        <v>3742.59</v>
      </c>
      <c r="J458" s="208">
        <f t="shared" si="14"/>
        <v>17964</v>
      </c>
      <c r="K458" s="224" t="s">
        <v>236</v>
      </c>
      <c r="L458" s="225">
        <v>1</v>
      </c>
      <c r="M458" s="222" t="s">
        <v>1185</v>
      </c>
      <c r="N458" s="225">
        <v>8531103000</v>
      </c>
      <c r="O458" s="224" t="s">
        <v>688</v>
      </c>
      <c r="P458" s="225">
        <v>0</v>
      </c>
      <c r="Q458" s="225" t="s">
        <v>2556</v>
      </c>
      <c r="R458" s="368"/>
      <c r="S458" s="224"/>
      <c r="T458" s="357" t="s">
        <v>2543</v>
      </c>
      <c r="U458" s="253">
        <v>8717332099702</v>
      </c>
    </row>
    <row r="459" spans="1:21" x14ac:dyDescent="0.2">
      <c r="A459" s="181"/>
      <c r="B459" s="219" t="s">
        <v>2557</v>
      </c>
      <c r="C459" s="220" t="s">
        <v>2558</v>
      </c>
      <c r="D459" s="221" t="s">
        <v>2559</v>
      </c>
      <c r="E459" s="222" t="s">
        <v>2555</v>
      </c>
      <c r="F459" s="223" t="s">
        <v>705</v>
      </c>
      <c r="G459" s="206">
        <v>3564.3719999999998</v>
      </c>
      <c r="H459" s="442">
        <v>4.999983166740174E-2</v>
      </c>
      <c r="I459" s="206">
        <v>3742.59</v>
      </c>
      <c r="J459" s="208">
        <f t="shared" si="14"/>
        <v>17964</v>
      </c>
      <c r="K459" s="224" t="s">
        <v>236</v>
      </c>
      <c r="L459" s="225">
        <v>1</v>
      </c>
      <c r="M459" s="222" t="s">
        <v>1185</v>
      </c>
      <c r="N459" s="225">
        <v>8531103000</v>
      </c>
      <c r="O459" s="224" t="s">
        <v>688</v>
      </c>
      <c r="P459" s="225">
        <v>5</v>
      </c>
      <c r="Q459" s="225" t="s">
        <v>2560</v>
      </c>
      <c r="R459" s="368"/>
      <c r="S459" s="224"/>
      <c r="T459" s="357" t="s">
        <v>2543</v>
      </c>
      <c r="U459" s="253">
        <v>8717332099719</v>
      </c>
    </row>
    <row r="460" spans="1:21" x14ac:dyDescent="0.2">
      <c r="A460" s="181"/>
      <c r="B460" s="219" t="s">
        <v>2561</v>
      </c>
      <c r="C460" s="220" t="s">
        <v>2562</v>
      </c>
      <c r="D460" s="221" t="s">
        <v>2563</v>
      </c>
      <c r="E460" s="222" t="s">
        <v>2564</v>
      </c>
      <c r="F460" s="223" t="s">
        <v>705</v>
      </c>
      <c r="G460" s="206">
        <v>612.20249999999999</v>
      </c>
      <c r="H460" s="442">
        <v>4.9995712203070086E-2</v>
      </c>
      <c r="I460" s="206">
        <v>642.80999999999995</v>
      </c>
      <c r="J460" s="208">
        <f t="shared" si="14"/>
        <v>3085</v>
      </c>
      <c r="K460" s="224" t="s">
        <v>236</v>
      </c>
      <c r="L460" s="224" t="s">
        <v>3</v>
      </c>
      <c r="M460" s="222" t="s">
        <v>1185</v>
      </c>
      <c r="N460" s="225">
        <v>8303009000</v>
      </c>
      <c r="O460" s="224" t="s">
        <v>688</v>
      </c>
      <c r="P460" s="225">
        <v>0</v>
      </c>
      <c r="Q460" s="225" t="s">
        <v>2565</v>
      </c>
      <c r="R460" s="388"/>
      <c r="S460" s="411"/>
      <c r="T460" s="357" t="s">
        <v>2566</v>
      </c>
      <c r="U460" s="253">
        <v>8717332773879</v>
      </c>
    </row>
    <row r="461" spans="1:21" ht="16.5" x14ac:dyDescent="0.2">
      <c r="A461" s="181"/>
      <c r="B461" s="219">
        <v>705000288669</v>
      </c>
      <c r="C461" s="220" t="s">
        <v>2567</v>
      </c>
      <c r="D461" s="251" t="s">
        <v>2568</v>
      </c>
      <c r="E461" s="382" t="s">
        <v>2569</v>
      </c>
      <c r="F461" s="272" t="s">
        <v>705</v>
      </c>
      <c r="G461" s="206">
        <v>515.84399999999994</v>
      </c>
      <c r="H461" s="442">
        <v>5.0007366568187273E-2</v>
      </c>
      <c r="I461" s="206">
        <v>541.64</v>
      </c>
      <c r="J461" s="208">
        <f t="shared" si="14"/>
        <v>2600</v>
      </c>
      <c r="K461" s="224" t="s">
        <v>236</v>
      </c>
      <c r="L461" s="224" t="s">
        <v>236</v>
      </c>
      <c r="M461" s="382" t="s">
        <v>1185</v>
      </c>
      <c r="N461" s="379">
        <v>8538909999</v>
      </c>
      <c r="O461" s="357" t="s">
        <v>688</v>
      </c>
      <c r="P461" s="225">
        <v>0</v>
      </c>
      <c r="Q461" s="225" t="s">
        <v>2570</v>
      </c>
      <c r="R461" s="380"/>
      <c r="S461" s="357" t="s">
        <v>614</v>
      </c>
      <c r="T461" s="357"/>
      <c r="U461" s="253">
        <v>8717332925537</v>
      </c>
    </row>
    <row r="462" spans="1:21" ht="16.5" x14ac:dyDescent="0.2">
      <c r="A462" s="181"/>
      <c r="B462" s="219">
        <v>705000317733</v>
      </c>
      <c r="C462" s="220" t="s">
        <v>2571</v>
      </c>
      <c r="D462" s="251" t="s">
        <v>2572</v>
      </c>
      <c r="E462" s="222" t="s">
        <v>2573</v>
      </c>
      <c r="F462" s="272" t="s">
        <v>705</v>
      </c>
      <c r="G462" s="206">
        <v>704.05650000000003</v>
      </c>
      <c r="H462" s="442">
        <v>5.0000958729874645E-2</v>
      </c>
      <c r="I462" s="206">
        <v>739.26</v>
      </c>
      <c r="J462" s="208">
        <f t="shared" si="14"/>
        <v>3548</v>
      </c>
      <c r="K462" s="224" t="s">
        <v>236</v>
      </c>
      <c r="L462" s="224" t="s">
        <v>236</v>
      </c>
      <c r="M462" s="222" t="s">
        <v>1185</v>
      </c>
      <c r="N462" s="379">
        <v>8538909999</v>
      </c>
      <c r="O462" s="357" t="s">
        <v>688</v>
      </c>
      <c r="P462" s="225">
        <v>0</v>
      </c>
      <c r="Q462" s="383">
        <v>0.2</v>
      </c>
      <c r="R462" s="380"/>
      <c r="S462" s="357" t="s">
        <v>614</v>
      </c>
      <c r="T462" s="357"/>
      <c r="U462" s="253">
        <v>8717332541201</v>
      </c>
    </row>
    <row r="463" spans="1:21" x14ac:dyDescent="0.2">
      <c r="A463" s="369"/>
      <c r="B463" s="219" t="s">
        <v>2574</v>
      </c>
      <c r="C463" s="219" t="s">
        <v>2575</v>
      </c>
      <c r="D463" s="221" t="s">
        <v>2574</v>
      </c>
      <c r="E463" s="249" t="s">
        <v>2576</v>
      </c>
      <c r="F463" s="223" t="s">
        <v>705</v>
      </c>
      <c r="G463" s="206">
        <v>1422.75</v>
      </c>
      <c r="H463" s="442">
        <v>5.0001757160428761E-2</v>
      </c>
      <c r="I463" s="206">
        <v>1493.89</v>
      </c>
      <c r="J463" s="208">
        <f t="shared" si="14"/>
        <v>7171</v>
      </c>
      <c r="K463" s="224" t="s">
        <v>236</v>
      </c>
      <c r="L463" s="273" t="s">
        <v>236</v>
      </c>
      <c r="M463" s="249" t="s">
        <v>1185</v>
      </c>
      <c r="N463" s="288">
        <v>8531103000</v>
      </c>
      <c r="O463" s="224" t="s">
        <v>688</v>
      </c>
      <c r="P463" s="225">
        <v>0</v>
      </c>
      <c r="Q463" s="383">
        <v>3.72</v>
      </c>
      <c r="R463" s="388"/>
      <c r="S463" s="411" t="s">
        <v>614</v>
      </c>
      <c r="T463" s="357" t="s">
        <v>2543</v>
      </c>
      <c r="U463" s="253">
        <v>8717332925582</v>
      </c>
    </row>
    <row r="464" spans="1:21" x14ac:dyDescent="0.2">
      <c r="A464" s="369"/>
      <c r="B464" s="219" t="s">
        <v>2577</v>
      </c>
      <c r="C464" s="219" t="s">
        <v>2578</v>
      </c>
      <c r="D464" s="221" t="s">
        <v>2577</v>
      </c>
      <c r="E464" s="249" t="s">
        <v>2579</v>
      </c>
      <c r="F464" s="223" t="s">
        <v>705</v>
      </c>
      <c r="G464" s="206">
        <v>213.60150000000002</v>
      </c>
      <c r="H464" s="442">
        <v>4.9992626456274891E-2</v>
      </c>
      <c r="I464" s="206">
        <v>224.28</v>
      </c>
      <c r="J464" s="208">
        <f t="shared" si="14"/>
        <v>1077</v>
      </c>
      <c r="K464" s="224" t="s">
        <v>236</v>
      </c>
      <c r="L464" s="273" t="s">
        <v>236</v>
      </c>
      <c r="M464" s="249" t="s">
        <v>1185</v>
      </c>
      <c r="N464" s="288">
        <v>8531103000</v>
      </c>
      <c r="O464" s="224" t="s">
        <v>688</v>
      </c>
      <c r="P464" s="225">
        <v>0</v>
      </c>
      <c r="Q464" s="383">
        <v>0.14000000000000001</v>
      </c>
      <c r="R464" s="388"/>
      <c r="S464" s="411" t="s">
        <v>614</v>
      </c>
      <c r="T464" s="357"/>
      <c r="U464" s="253">
        <v>8717332925599</v>
      </c>
    </row>
    <row r="465" spans="1:21" x14ac:dyDescent="0.2">
      <c r="A465" s="369"/>
      <c r="B465" s="219" t="s">
        <v>2580</v>
      </c>
      <c r="C465" s="219" t="s">
        <v>2581</v>
      </c>
      <c r="D465" s="221" t="s">
        <v>2580</v>
      </c>
      <c r="E465" s="249" t="s">
        <v>2582</v>
      </c>
      <c r="F465" s="223" t="s">
        <v>705</v>
      </c>
      <c r="G465" s="206">
        <v>2471.8049999999998</v>
      </c>
      <c r="H465" s="442">
        <v>5.0001921672623961E-2</v>
      </c>
      <c r="I465" s="206">
        <v>2595.4</v>
      </c>
      <c r="J465" s="208">
        <f t="shared" si="14"/>
        <v>12458</v>
      </c>
      <c r="K465" s="224" t="s">
        <v>236</v>
      </c>
      <c r="L465" s="273" t="s">
        <v>236</v>
      </c>
      <c r="M465" s="249" t="s">
        <v>1185</v>
      </c>
      <c r="N465" s="288">
        <v>8531103000</v>
      </c>
      <c r="O465" s="224" t="s">
        <v>688</v>
      </c>
      <c r="P465" s="225">
        <v>0</v>
      </c>
      <c r="Q465" s="383">
        <v>17.739999999999998</v>
      </c>
      <c r="R465" s="388"/>
      <c r="S465" s="411" t="s">
        <v>614</v>
      </c>
      <c r="T465" s="357" t="s">
        <v>2543</v>
      </c>
      <c r="U465" s="253">
        <v>8717332925605</v>
      </c>
    </row>
    <row r="466" spans="1:21" x14ac:dyDescent="0.2">
      <c r="A466" s="369"/>
      <c r="B466" s="219" t="s">
        <v>2583</v>
      </c>
      <c r="C466" s="219" t="s">
        <v>2584</v>
      </c>
      <c r="D466" s="221" t="s">
        <v>2583</v>
      </c>
      <c r="E466" s="249" t="s">
        <v>2585</v>
      </c>
      <c r="F466" s="223" t="s">
        <v>705</v>
      </c>
      <c r="G466" s="206">
        <v>2471.8049999999998</v>
      </c>
      <c r="H466" s="442">
        <v>5.0001921672623961E-2</v>
      </c>
      <c r="I466" s="206">
        <v>2595.4</v>
      </c>
      <c r="J466" s="208">
        <f t="shared" si="14"/>
        <v>12458</v>
      </c>
      <c r="K466" s="224" t="s">
        <v>236</v>
      </c>
      <c r="L466" s="273" t="s">
        <v>236</v>
      </c>
      <c r="M466" s="249" t="s">
        <v>1185</v>
      </c>
      <c r="N466" s="288">
        <v>8531103000</v>
      </c>
      <c r="O466" s="224" t="s">
        <v>688</v>
      </c>
      <c r="P466" s="225">
        <v>0</v>
      </c>
      <c r="Q466" s="383">
        <v>24</v>
      </c>
      <c r="R466" s="388"/>
      <c r="S466" s="411" t="s">
        <v>614</v>
      </c>
      <c r="T466" s="357" t="s">
        <v>2543</v>
      </c>
      <c r="U466" s="253">
        <v>8717332925612</v>
      </c>
    </row>
    <row r="467" spans="1:21" x14ac:dyDescent="0.2">
      <c r="A467" s="369"/>
      <c r="B467" s="219" t="s">
        <v>2586</v>
      </c>
      <c r="C467" s="219" t="s">
        <v>2587</v>
      </c>
      <c r="D467" s="221" t="s">
        <v>2586</v>
      </c>
      <c r="E467" s="249" t="s">
        <v>2588</v>
      </c>
      <c r="F467" s="223" t="s">
        <v>705</v>
      </c>
      <c r="G467" s="206">
        <v>1017.177</v>
      </c>
      <c r="H467" s="442">
        <v>5.0004079919227395E-2</v>
      </c>
      <c r="I467" s="206">
        <v>1068.04</v>
      </c>
      <c r="J467" s="208">
        <f t="shared" si="14"/>
        <v>5127</v>
      </c>
      <c r="K467" s="224" t="s">
        <v>236</v>
      </c>
      <c r="L467" s="273" t="s">
        <v>236</v>
      </c>
      <c r="M467" s="249" t="s">
        <v>1185</v>
      </c>
      <c r="N467" s="288">
        <v>8531103000</v>
      </c>
      <c r="O467" s="224" t="s">
        <v>688</v>
      </c>
      <c r="P467" s="225">
        <v>0</v>
      </c>
      <c r="Q467" s="383">
        <v>2.2000000000000002</v>
      </c>
      <c r="R467" s="388"/>
      <c r="S467" s="411" t="s">
        <v>614</v>
      </c>
      <c r="T467" s="357" t="s">
        <v>2543</v>
      </c>
      <c r="U467" s="229">
        <v>8717332925735</v>
      </c>
    </row>
    <row r="468" spans="1:21" x14ac:dyDescent="0.2">
      <c r="A468" s="181"/>
      <c r="B468" s="236" t="s">
        <v>2589</v>
      </c>
      <c r="C468" s="237"/>
      <c r="D468" s="238" t="s">
        <v>1198</v>
      </c>
      <c r="E468" s="237"/>
      <c r="F468" s="239"/>
      <c r="G468" s="240" t="s">
        <v>1198</v>
      </c>
      <c r="H468" s="241"/>
      <c r="I468" s="241"/>
      <c r="J468" s="241"/>
      <c r="K468" s="242"/>
      <c r="L468" s="242"/>
      <c r="M468" s="237" t="s">
        <v>1198</v>
      </c>
      <c r="N468" s="242"/>
      <c r="O468" s="242"/>
      <c r="P468" s="242"/>
      <c r="Q468" s="242" t="s">
        <v>1198</v>
      </c>
      <c r="R468" s="410"/>
      <c r="S468" s="246"/>
      <c r="T468" s="247"/>
      <c r="U468" s="248"/>
    </row>
    <row r="469" spans="1:21" x14ac:dyDescent="0.2">
      <c r="A469" s="181"/>
      <c r="B469" s="219" t="s">
        <v>1357</v>
      </c>
      <c r="C469" s="220" t="s">
        <v>2590</v>
      </c>
      <c r="D469" s="221" t="s">
        <v>2591</v>
      </c>
      <c r="E469" s="222" t="s">
        <v>2592</v>
      </c>
      <c r="F469" s="223" t="s">
        <v>705</v>
      </c>
      <c r="G469" s="206">
        <v>470.03249999999997</v>
      </c>
      <c r="H469" s="442">
        <v>4.9991224011105562E-2</v>
      </c>
      <c r="I469" s="206">
        <v>493.53</v>
      </c>
      <c r="J469" s="208">
        <f t="shared" si="14"/>
        <v>2369</v>
      </c>
      <c r="K469" s="224" t="s">
        <v>236</v>
      </c>
      <c r="L469" s="224" t="s">
        <v>236</v>
      </c>
      <c r="M469" s="222" t="s">
        <v>1185</v>
      </c>
      <c r="N469" s="225">
        <v>8531900000</v>
      </c>
      <c r="O469" s="224" t="s">
        <v>1317</v>
      </c>
      <c r="P469" s="225">
        <v>0</v>
      </c>
      <c r="Q469" s="225" t="s">
        <v>2593</v>
      </c>
      <c r="R469" s="367"/>
      <c r="S469" s="224"/>
      <c r="T469" s="357" t="s">
        <v>2543</v>
      </c>
      <c r="U469" s="229"/>
    </row>
    <row r="470" spans="1:21" x14ac:dyDescent="0.2">
      <c r="A470" s="181"/>
      <c r="B470" s="219">
        <v>665000033702</v>
      </c>
      <c r="C470" s="219" t="s">
        <v>2594</v>
      </c>
      <c r="D470" s="221" t="s">
        <v>2595</v>
      </c>
      <c r="E470" s="250" t="s">
        <v>2596</v>
      </c>
      <c r="F470" s="223" t="s">
        <v>705</v>
      </c>
      <c r="G470" s="206">
        <v>2024.9775</v>
      </c>
      <c r="H470" s="442">
        <v>5.000179014334738E-2</v>
      </c>
      <c r="I470" s="206">
        <v>2126.23</v>
      </c>
      <c r="J470" s="208">
        <f t="shared" si="14"/>
        <v>10206</v>
      </c>
      <c r="K470" s="354" t="s">
        <v>236</v>
      </c>
      <c r="L470" s="354" t="s">
        <v>677</v>
      </c>
      <c r="M470" s="250" t="s">
        <v>1185</v>
      </c>
      <c r="N470" s="225">
        <v>8303009000</v>
      </c>
      <c r="O470" s="354" t="s">
        <v>688</v>
      </c>
      <c r="P470" s="373">
        <v>0</v>
      </c>
      <c r="Q470" s="373" t="s">
        <v>2597</v>
      </c>
      <c r="R470" s="412"/>
      <c r="S470" s="354"/>
      <c r="T470" s="413" t="s">
        <v>2543</v>
      </c>
      <c r="U470" s="229">
        <v>8717332289899</v>
      </c>
    </row>
    <row r="471" spans="1:21" x14ac:dyDescent="0.2">
      <c r="A471" s="181"/>
      <c r="B471" s="219" t="s">
        <v>2598</v>
      </c>
      <c r="C471" s="220" t="s">
        <v>2599</v>
      </c>
      <c r="D471" s="221" t="s">
        <v>2600</v>
      </c>
      <c r="E471" s="222" t="s">
        <v>2601</v>
      </c>
      <c r="F471" s="223" t="s">
        <v>705</v>
      </c>
      <c r="G471" s="206">
        <v>1638.5145</v>
      </c>
      <c r="H471" s="442">
        <v>4.9999862680495166E-2</v>
      </c>
      <c r="I471" s="206">
        <v>1720.44</v>
      </c>
      <c r="J471" s="208">
        <f t="shared" si="14"/>
        <v>8258</v>
      </c>
      <c r="K471" s="224" t="s">
        <v>236</v>
      </c>
      <c r="L471" s="224" t="s">
        <v>677</v>
      </c>
      <c r="M471" s="222" t="s">
        <v>1185</v>
      </c>
      <c r="N471" s="225">
        <v>8303009000</v>
      </c>
      <c r="O471" s="224" t="s">
        <v>688</v>
      </c>
      <c r="P471" s="225">
        <v>0</v>
      </c>
      <c r="Q471" s="225" t="s">
        <v>2602</v>
      </c>
      <c r="R471" s="367"/>
      <c r="S471" s="224"/>
      <c r="T471" s="357" t="s">
        <v>2543</v>
      </c>
      <c r="U471" s="229">
        <v>8717332289905</v>
      </c>
    </row>
    <row r="472" spans="1:21" x14ac:dyDescent="0.2">
      <c r="A472" s="181"/>
      <c r="B472" s="219" t="s">
        <v>1357</v>
      </c>
      <c r="C472" s="220" t="s">
        <v>2603</v>
      </c>
      <c r="D472" s="221" t="s">
        <v>2604</v>
      </c>
      <c r="E472" s="222" t="s">
        <v>2605</v>
      </c>
      <c r="F472" s="223" t="s">
        <v>705</v>
      </c>
      <c r="G472" s="206">
        <v>67.745999999999995</v>
      </c>
      <c r="H472" s="442">
        <v>4.9951288636967517E-2</v>
      </c>
      <c r="I472" s="206">
        <v>71.13</v>
      </c>
      <c r="J472" s="208">
        <f t="shared" si="14"/>
        <v>341</v>
      </c>
      <c r="K472" s="224" t="s">
        <v>236</v>
      </c>
      <c r="L472" s="224" t="s">
        <v>3</v>
      </c>
      <c r="M472" s="222" t="s">
        <v>1185</v>
      </c>
      <c r="N472" s="225">
        <v>7326909890</v>
      </c>
      <c r="O472" s="224" t="s">
        <v>688</v>
      </c>
      <c r="P472" s="225">
        <v>20</v>
      </c>
      <c r="Q472" s="225" t="s">
        <v>1745</v>
      </c>
      <c r="R472" s="367"/>
      <c r="S472" s="224"/>
      <c r="T472" s="357" t="s">
        <v>2543</v>
      </c>
      <c r="U472" s="229" t="s">
        <v>1198</v>
      </c>
    </row>
    <row r="473" spans="1:21" x14ac:dyDescent="0.2">
      <c r="A473" s="181"/>
      <c r="B473" s="236" t="s">
        <v>2606</v>
      </c>
      <c r="C473" s="237"/>
      <c r="D473" s="238" t="s">
        <v>1198</v>
      </c>
      <c r="E473" s="237"/>
      <c r="F473" s="239"/>
      <c r="G473" s="240" t="s">
        <v>1198</v>
      </c>
      <c r="H473" s="241"/>
      <c r="I473" s="241"/>
      <c r="J473" s="241"/>
      <c r="K473" s="242"/>
      <c r="L473" s="242"/>
      <c r="M473" s="237" t="s">
        <v>1198</v>
      </c>
      <c r="N473" s="242"/>
      <c r="O473" s="242"/>
      <c r="P473" s="242"/>
      <c r="Q473" s="242" t="s">
        <v>1198</v>
      </c>
      <c r="R473" s="245"/>
      <c r="S473" s="242"/>
      <c r="T473" s="247"/>
      <c r="U473" s="248"/>
    </row>
    <row r="474" spans="1:21" x14ac:dyDescent="0.2">
      <c r="A474" s="181"/>
      <c r="B474" s="219" t="s">
        <v>2607</v>
      </c>
      <c r="C474" s="220" t="s">
        <v>2608</v>
      </c>
      <c r="D474" s="221" t="s">
        <v>2609</v>
      </c>
      <c r="E474" s="222" t="s">
        <v>2610</v>
      </c>
      <c r="F474" s="223" t="s">
        <v>705</v>
      </c>
      <c r="G474" s="206">
        <v>270.61650000000003</v>
      </c>
      <c r="H474" s="442">
        <v>0.99998891420146196</v>
      </c>
      <c r="I474" s="206">
        <v>541.23</v>
      </c>
      <c r="J474" s="208">
        <f t="shared" si="14"/>
        <v>2598</v>
      </c>
      <c r="K474" s="224" t="s">
        <v>236</v>
      </c>
      <c r="L474" s="224" t="s">
        <v>3</v>
      </c>
      <c r="M474" s="222" t="s">
        <v>1185</v>
      </c>
      <c r="N474" s="225">
        <v>8531900000</v>
      </c>
      <c r="O474" s="224" t="s">
        <v>688</v>
      </c>
      <c r="P474" s="225">
        <v>36</v>
      </c>
      <c r="Q474" s="225" t="s">
        <v>2611</v>
      </c>
      <c r="R474" s="368"/>
      <c r="S474" s="224"/>
      <c r="T474" s="357" t="s">
        <v>2543</v>
      </c>
      <c r="U474" s="230">
        <v>8717332020836</v>
      </c>
    </row>
    <row r="475" spans="1:21" x14ac:dyDescent="0.2">
      <c r="A475" s="181"/>
      <c r="B475" s="219" t="s">
        <v>2612</v>
      </c>
      <c r="C475" s="220" t="s">
        <v>2613</v>
      </c>
      <c r="D475" s="414" t="s">
        <v>2614</v>
      </c>
      <c r="E475" s="415" t="s">
        <v>2615</v>
      </c>
      <c r="F475" s="223" t="s">
        <v>705</v>
      </c>
      <c r="G475" s="206">
        <v>60.805500000000002</v>
      </c>
      <c r="H475" s="442">
        <v>5.0069483846033602E-2</v>
      </c>
      <c r="I475" s="206">
        <v>63.85</v>
      </c>
      <c r="J475" s="208">
        <f t="shared" si="14"/>
        <v>306</v>
      </c>
      <c r="K475" s="416" t="s">
        <v>236</v>
      </c>
      <c r="L475" s="416" t="s">
        <v>3</v>
      </c>
      <c r="M475" s="415" t="s">
        <v>1185</v>
      </c>
      <c r="N475" s="225">
        <v>8536501999</v>
      </c>
      <c r="O475" s="416" t="s">
        <v>688</v>
      </c>
      <c r="P475" s="417">
        <v>30</v>
      </c>
      <c r="Q475" s="417" t="s">
        <v>1263</v>
      </c>
      <c r="R475" s="418"/>
      <c r="S475" s="416"/>
      <c r="T475" s="419" t="s">
        <v>2543</v>
      </c>
      <c r="U475" s="420">
        <v>8717332019038</v>
      </c>
    </row>
    <row r="476" spans="1:21" ht="16.5" x14ac:dyDescent="0.2">
      <c r="A476" s="181"/>
      <c r="B476" s="219" t="s">
        <v>2616</v>
      </c>
      <c r="C476" s="220" t="s">
        <v>2617</v>
      </c>
      <c r="D476" s="414" t="s">
        <v>2618</v>
      </c>
      <c r="E476" s="415" t="s">
        <v>2619</v>
      </c>
      <c r="F476" s="223" t="s">
        <v>705</v>
      </c>
      <c r="G476" s="206">
        <v>36.487500000000004</v>
      </c>
      <c r="H476" s="442">
        <v>4.9948612538540438E-2</v>
      </c>
      <c r="I476" s="206">
        <v>38.31</v>
      </c>
      <c r="J476" s="208">
        <f t="shared" si="14"/>
        <v>184</v>
      </c>
      <c r="K476" s="416" t="s">
        <v>236</v>
      </c>
      <c r="L476" s="416" t="s">
        <v>3</v>
      </c>
      <c r="M476" s="415" t="s">
        <v>1185</v>
      </c>
      <c r="N476" s="225">
        <v>8536501999</v>
      </c>
      <c r="O476" s="416" t="s">
        <v>688</v>
      </c>
      <c r="P476" s="417">
        <v>50</v>
      </c>
      <c r="Q476" s="417" t="s">
        <v>2529</v>
      </c>
      <c r="R476" s="418"/>
      <c r="S476" s="416"/>
      <c r="T476" s="419" t="s">
        <v>2543</v>
      </c>
      <c r="U476" s="420">
        <v>8717332020829</v>
      </c>
    </row>
    <row r="477" spans="1:21" x14ac:dyDescent="0.2">
      <c r="A477" s="181"/>
      <c r="B477" s="219" t="s">
        <v>2620</v>
      </c>
      <c r="C477" s="220" t="s">
        <v>2621</v>
      </c>
      <c r="D477" s="221" t="s">
        <v>2622</v>
      </c>
      <c r="E477" s="222" t="s">
        <v>2623</v>
      </c>
      <c r="F477" s="223" t="s">
        <v>705</v>
      </c>
      <c r="G477" s="206">
        <v>28.486499999999999</v>
      </c>
      <c r="H477" s="442">
        <v>0.50000877608691829</v>
      </c>
      <c r="I477" s="206">
        <v>42.73</v>
      </c>
      <c r="J477" s="208">
        <f t="shared" si="14"/>
        <v>205</v>
      </c>
      <c r="K477" s="224" t="s">
        <v>236</v>
      </c>
      <c r="L477" s="224" t="s">
        <v>3</v>
      </c>
      <c r="M477" s="222" t="s">
        <v>1185</v>
      </c>
      <c r="N477" s="225">
        <v>8505902999</v>
      </c>
      <c r="O477" s="224" t="s">
        <v>688</v>
      </c>
      <c r="P477" s="225">
        <v>20</v>
      </c>
      <c r="Q477" s="225" t="s">
        <v>1177</v>
      </c>
      <c r="R477" s="368"/>
      <c r="S477" s="224"/>
      <c r="T477" s="357" t="s">
        <v>2543</v>
      </c>
      <c r="U477" s="230">
        <v>8717332002962</v>
      </c>
    </row>
    <row r="478" spans="1:21" ht="16.5" x14ac:dyDescent="0.2">
      <c r="A478" s="181"/>
      <c r="B478" s="219" t="s">
        <v>2624</v>
      </c>
      <c r="C478" s="220" t="s">
        <v>2625</v>
      </c>
      <c r="D478" s="221" t="s">
        <v>2626</v>
      </c>
      <c r="E478" s="222" t="s">
        <v>2627</v>
      </c>
      <c r="F478" s="223" t="s">
        <v>705</v>
      </c>
      <c r="G478" s="206">
        <v>104.265</v>
      </c>
      <c r="H478" s="442">
        <v>0.50002397736536719</v>
      </c>
      <c r="I478" s="206">
        <v>156.4</v>
      </c>
      <c r="J478" s="208">
        <f t="shared" si="14"/>
        <v>751</v>
      </c>
      <c r="K478" s="224" t="s">
        <v>236</v>
      </c>
      <c r="L478" s="224" t="s">
        <v>3</v>
      </c>
      <c r="M478" s="222" t="s">
        <v>1185</v>
      </c>
      <c r="N478" s="225">
        <v>8505902999</v>
      </c>
      <c r="O478" s="224" t="s">
        <v>688</v>
      </c>
      <c r="P478" s="225">
        <v>30</v>
      </c>
      <c r="Q478" s="225" t="s">
        <v>1586</v>
      </c>
      <c r="R478" s="368"/>
      <c r="S478" s="224"/>
      <c r="T478" s="357" t="s">
        <v>2543</v>
      </c>
      <c r="U478" s="230">
        <v>8717332002948</v>
      </c>
    </row>
    <row r="479" spans="1:21" ht="16.5" x14ac:dyDescent="0.2">
      <c r="A479" s="181"/>
      <c r="B479" s="219" t="s">
        <v>2628</v>
      </c>
      <c r="C479" s="220" t="s">
        <v>2629</v>
      </c>
      <c r="D479" s="221" t="s">
        <v>2630</v>
      </c>
      <c r="E479" s="222" t="s">
        <v>2631</v>
      </c>
      <c r="F479" s="223" t="s">
        <v>705</v>
      </c>
      <c r="G479" s="206">
        <v>104.265</v>
      </c>
      <c r="H479" s="442">
        <v>1</v>
      </c>
      <c r="I479" s="206">
        <v>208.53</v>
      </c>
      <c r="J479" s="208">
        <f t="shared" si="14"/>
        <v>1001</v>
      </c>
      <c r="K479" s="224" t="s">
        <v>236</v>
      </c>
      <c r="L479" s="224" t="s">
        <v>3</v>
      </c>
      <c r="M479" s="222" t="s">
        <v>1185</v>
      </c>
      <c r="N479" s="225">
        <v>8505902999</v>
      </c>
      <c r="O479" s="224" t="s">
        <v>688</v>
      </c>
      <c r="P479" s="225">
        <v>7</v>
      </c>
      <c r="Q479" s="225" t="s">
        <v>2632</v>
      </c>
      <c r="R479" s="368"/>
      <c r="S479" s="224"/>
      <c r="T479" s="357" t="s">
        <v>2543</v>
      </c>
      <c r="U479" s="230">
        <v>8717332002979</v>
      </c>
    </row>
    <row r="480" spans="1:21" x14ac:dyDescent="0.2">
      <c r="A480" s="181"/>
      <c r="B480" s="219" t="s">
        <v>2633</v>
      </c>
      <c r="C480" s="220" t="s">
        <v>2634</v>
      </c>
      <c r="D480" s="221" t="s">
        <v>2635</v>
      </c>
      <c r="E480" s="222" t="s">
        <v>2636</v>
      </c>
      <c r="F480" s="223" t="s">
        <v>705</v>
      </c>
      <c r="G480" s="206">
        <v>36.487500000000004</v>
      </c>
      <c r="H480" s="442">
        <v>4.9948612538540438E-2</v>
      </c>
      <c r="I480" s="206">
        <v>38.31</v>
      </c>
      <c r="J480" s="208">
        <f t="shared" si="14"/>
        <v>184</v>
      </c>
      <c r="K480" s="224" t="s">
        <v>236</v>
      </c>
      <c r="L480" s="224" t="s">
        <v>3</v>
      </c>
      <c r="M480" s="222" t="s">
        <v>1185</v>
      </c>
      <c r="N480" s="225">
        <v>8505909090</v>
      </c>
      <c r="O480" s="224" t="s">
        <v>688</v>
      </c>
      <c r="P480" s="225">
        <v>30</v>
      </c>
      <c r="Q480" s="225" t="s">
        <v>2637</v>
      </c>
      <c r="R480" s="368"/>
      <c r="S480" s="224"/>
      <c r="T480" s="357" t="s">
        <v>2543</v>
      </c>
      <c r="U480" s="230">
        <v>8717332019021</v>
      </c>
    </row>
    <row r="481" spans="1:21" ht="16.5" x14ac:dyDescent="0.2">
      <c r="A481" s="181"/>
      <c r="B481" s="219" t="s">
        <v>2638</v>
      </c>
      <c r="C481" s="220" t="s">
        <v>2639</v>
      </c>
      <c r="D481" s="221" t="s">
        <v>2640</v>
      </c>
      <c r="E481" s="222" t="s">
        <v>2641</v>
      </c>
      <c r="F481" s="223" t="s">
        <v>705</v>
      </c>
      <c r="G481" s="206">
        <v>182.55300000000003</v>
      </c>
      <c r="H481" s="442">
        <v>4.9996439390204372E-2</v>
      </c>
      <c r="I481" s="206">
        <v>191.68</v>
      </c>
      <c r="J481" s="208">
        <f t="shared" si="14"/>
        <v>920</v>
      </c>
      <c r="K481" s="224" t="s">
        <v>236</v>
      </c>
      <c r="L481" s="224" t="s">
        <v>3</v>
      </c>
      <c r="M481" s="222" t="s">
        <v>1185</v>
      </c>
      <c r="N481" s="225">
        <v>8505909090</v>
      </c>
      <c r="O481" s="224" t="s">
        <v>688</v>
      </c>
      <c r="P481" s="225">
        <v>0</v>
      </c>
      <c r="Q481" s="225" t="s">
        <v>2642</v>
      </c>
      <c r="R481" s="368"/>
      <c r="S481" s="224"/>
      <c r="T481" s="357" t="s">
        <v>2543</v>
      </c>
      <c r="U481" s="230">
        <v>8717332002986</v>
      </c>
    </row>
    <row r="482" spans="1:21" x14ac:dyDescent="0.2">
      <c r="A482" s="181"/>
      <c r="B482" s="236" t="s">
        <v>2643</v>
      </c>
      <c r="C482" s="237" t="s">
        <v>1198</v>
      </c>
      <c r="D482" s="238" t="s">
        <v>1198</v>
      </c>
      <c r="E482" s="237"/>
      <c r="F482" s="239"/>
      <c r="G482" s="240" t="s">
        <v>1198</v>
      </c>
      <c r="H482" s="241"/>
      <c r="I482" s="241"/>
      <c r="J482" s="241"/>
      <c r="K482" s="242"/>
      <c r="L482" s="242"/>
      <c r="M482" s="237" t="s">
        <v>1198</v>
      </c>
      <c r="N482" s="242"/>
      <c r="O482" s="242"/>
      <c r="P482" s="242"/>
      <c r="Q482" s="242"/>
      <c r="R482" s="245"/>
      <c r="S482" s="242"/>
      <c r="T482" s="247"/>
      <c r="U482" s="248"/>
    </row>
    <row r="483" spans="1:21" s="411" customFormat="1" ht="11.25" x14ac:dyDescent="0.2">
      <c r="A483" s="181"/>
      <c r="B483" s="219"/>
      <c r="C483" s="220" t="s">
        <v>2644</v>
      </c>
      <c r="D483" s="221" t="s">
        <v>2645</v>
      </c>
      <c r="E483" s="249" t="s">
        <v>2646</v>
      </c>
      <c r="F483" s="223"/>
      <c r="G483" s="421" t="s">
        <v>2647</v>
      </c>
      <c r="H483" s="422"/>
      <c r="I483" s="422"/>
      <c r="J483" s="422"/>
      <c r="K483" s="224" t="s">
        <v>1205</v>
      </c>
      <c r="L483" s="224" t="s">
        <v>1205</v>
      </c>
      <c r="M483" s="249" t="s">
        <v>1185</v>
      </c>
      <c r="N483" s="225"/>
      <c r="O483" s="224" t="s">
        <v>2648</v>
      </c>
      <c r="P483" s="224" t="s">
        <v>2648</v>
      </c>
      <c r="Q483" s="224" t="s">
        <v>1207</v>
      </c>
      <c r="R483" s="388"/>
      <c r="S483" s="273"/>
      <c r="T483" s="221" t="s">
        <v>2649</v>
      </c>
      <c r="U483" s="229">
        <v>8717332951796</v>
      </c>
    </row>
    <row r="484" spans="1:21" s="411" customFormat="1" ht="11.25" x14ac:dyDescent="0.2">
      <c r="A484" s="181"/>
      <c r="B484" s="219"/>
      <c r="C484" s="220" t="s">
        <v>2650</v>
      </c>
      <c r="D484" s="221" t="s">
        <v>2651</v>
      </c>
      <c r="E484" s="249" t="s">
        <v>2652</v>
      </c>
      <c r="F484" s="223"/>
      <c r="G484" s="421" t="s">
        <v>2653</v>
      </c>
      <c r="H484" s="422"/>
      <c r="I484" s="422"/>
      <c r="J484" s="422"/>
      <c r="K484" s="224" t="s">
        <v>1205</v>
      </c>
      <c r="L484" s="224" t="s">
        <v>1205</v>
      </c>
      <c r="M484" s="249" t="s">
        <v>1185</v>
      </c>
      <c r="N484" s="225"/>
      <c r="O484" s="224" t="s">
        <v>2648</v>
      </c>
      <c r="P484" s="224" t="s">
        <v>2648</v>
      </c>
      <c r="Q484" s="224" t="s">
        <v>1207</v>
      </c>
      <c r="R484" s="388"/>
      <c r="S484" s="273"/>
      <c r="T484" s="221" t="s">
        <v>2654</v>
      </c>
      <c r="U484" s="229">
        <v>4060039025128</v>
      </c>
    </row>
    <row r="485" spans="1:21" s="411" customFormat="1" ht="11.25" x14ac:dyDescent="0.2">
      <c r="A485" s="181"/>
      <c r="B485" s="219"/>
      <c r="C485" s="220" t="s">
        <v>2655</v>
      </c>
      <c r="D485" s="221" t="s">
        <v>2656</v>
      </c>
      <c r="E485" s="249" t="s">
        <v>2657</v>
      </c>
      <c r="F485" s="223"/>
      <c r="G485" s="421" t="s">
        <v>2653</v>
      </c>
      <c r="H485" s="422"/>
      <c r="I485" s="422"/>
      <c r="J485" s="422"/>
      <c r="K485" s="224" t="s">
        <v>1205</v>
      </c>
      <c r="L485" s="224" t="s">
        <v>1205</v>
      </c>
      <c r="M485" s="249" t="s">
        <v>1185</v>
      </c>
      <c r="N485" s="225"/>
      <c r="O485" s="224" t="s">
        <v>2648</v>
      </c>
      <c r="P485" s="224" t="s">
        <v>2648</v>
      </c>
      <c r="Q485" s="224" t="s">
        <v>1207</v>
      </c>
      <c r="R485" s="388"/>
      <c r="S485" s="273"/>
      <c r="T485" s="221" t="s">
        <v>2654</v>
      </c>
      <c r="U485" s="229">
        <v>4060039025135</v>
      </c>
    </row>
  </sheetData>
  <autoFilter ref="A2:U485" xr:uid="{00000000-0009-0000-0000-000002000000}"/>
  <conditionalFormatting sqref="D56">
    <cfRule type="duplicateValues" dxfId="1" priority="2"/>
  </conditionalFormatting>
  <conditionalFormatting sqref="D267:D282">
    <cfRule type="duplicateValues" dxfId="0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F13" sqref="F13"/>
    </sheetView>
  </sheetViews>
  <sheetFormatPr defaultColWidth="11.42578125" defaultRowHeight="12.75" x14ac:dyDescent="0.2"/>
  <cols>
    <col min="1" max="1" width="23.7109375" style="172" customWidth="1"/>
    <col min="2" max="2" width="13.140625" style="172" bestFit="1" customWidth="1"/>
    <col min="3" max="3" width="38.28515625" style="172" bestFit="1" customWidth="1"/>
    <col min="4" max="4" width="11.42578125" style="172"/>
    <col min="5" max="6" width="11.5703125" style="172" customWidth="1"/>
    <col min="7" max="7" width="12.7109375" style="172" customWidth="1"/>
    <col min="8" max="12" width="11.42578125" style="172"/>
    <col min="13" max="13" width="22.85546875" style="172" bestFit="1" customWidth="1"/>
    <col min="14" max="14" width="14.7109375" style="172" bestFit="1" customWidth="1"/>
    <col min="15" max="16384" width="11.42578125" style="172"/>
  </cols>
  <sheetData>
    <row r="1" spans="1:23" ht="32.25" customHeight="1" x14ac:dyDescent="0.2">
      <c r="A1" s="429" t="s">
        <v>2658</v>
      </c>
      <c r="E1" s="430"/>
      <c r="F1" s="430"/>
    </row>
    <row r="2" spans="1:23" s="435" customFormat="1" ht="41.45" customHeight="1" x14ac:dyDescent="0.2">
      <c r="A2" s="431" t="s">
        <v>2659</v>
      </c>
      <c r="B2" s="431" t="s">
        <v>2660</v>
      </c>
      <c r="C2" s="431" t="s">
        <v>2661</v>
      </c>
      <c r="D2" s="431" t="s">
        <v>2662</v>
      </c>
      <c r="E2" s="431" t="s">
        <v>2663</v>
      </c>
      <c r="F2" s="431" t="s">
        <v>2664</v>
      </c>
      <c r="G2" s="431" t="s">
        <v>2665</v>
      </c>
      <c r="H2" s="432" t="s">
        <v>2666</v>
      </c>
      <c r="I2" s="432" t="s">
        <v>2667</v>
      </c>
      <c r="J2" s="432" t="s">
        <v>2668</v>
      </c>
      <c r="K2" s="431" t="s">
        <v>2669</v>
      </c>
      <c r="L2" s="431" t="s">
        <v>2670</v>
      </c>
      <c r="M2" s="431" t="s">
        <v>2671</v>
      </c>
      <c r="N2" s="433" t="s">
        <v>2672</v>
      </c>
      <c r="O2" s="434" t="s">
        <v>2673</v>
      </c>
      <c r="P2" s="434" t="s">
        <v>2674</v>
      </c>
      <c r="Q2" s="434" t="s">
        <v>2675</v>
      </c>
      <c r="R2" s="434" t="s">
        <v>2676</v>
      </c>
      <c r="S2" s="434" t="s">
        <v>2677</v>
      </c>
      <c r="T2" s="434" t="s">
        <v>2678</v>
      </c>
      <c r="U2" s="434" t="s">
        <v>2679</v>
      </c>
      <c r="V2" s="434" t="s">
        <v>2680</v>
      </c>
      <c r="W2" s="434" t="s">
        <v>2681</v>
      </c>
    </row>
    <row r="3" spans="1:23" x14ac:dyDescent="0.2">
      <c r="A3" s="172" t="s">
        <v>845</v>
      </c>
      <c r="B3" s="172" t="s">
        <v>855</v>
      </c>
      <c r="C3" s="172" t="s">
        <v>2682</v>
      </c>
      <c r="D3" s="172" t="s">
        <v>2683</v>
      </c>
      <c r="E3" s="539">
        <v>21.46</v>
      </c>
      <c r="F3" s="436">
        <f>ROUND(ROUND(E3*4.8,2),0)</f>
        <v>103</v>
      </c>
      <c r="G3" s="437">
        <v>44927</v>
      </c>
      <c r="H3" s="438" t="s">
        <v>705</v>
      </c>
      <c r="I3" s="438" t="s">
        <v>2684</v>
      </c>
      <c r="J3" s="438"/>
      <c r="L3" s="172" t="s">
        <v>1205</v>
      </c>
      <c r="M3" s="172" t="s">
        <v>2685</v>
      </c>
      <c r="N3" s="172" t="s">
        <v>2686</v>
      </c>
      <c r="O3" s="172">
        <v>1</v>
      </c>
      <c r="P3" s="172">
        <v>1</v>
      </c>
      <c r="Q3" s="172">
        <v>1</v>
      </c>
      <c r="W3" s="172" t="s">
        <v>2687</v>
      </c>
    </row>
    <row r="4" spans="1:23" x14ac:dyDescent="0.2">
      <c r="A4" s="172" t="s">
        <v>846</v>
      </c>
      <c r="B4" s="172" t="s">
        <v>856</v>
      </c>
      <c r="C4" s="172" t="s">
        <v>2688</v>
      </c>
      <c r="D4" s="172" t="s">
        <v>2683</v>
      </c>
      <c r="E4" s="539">
        <v>28.64</v>
      </c>
      <c r="F4" s="436">
        <f t="shared" ref="F4:F20" si="0">ROUND(ROUND(E4*4.8,2),0)</f>
        <v>137</v>
      </c>
      <c r="G4" s="437">
        <v>44928</v>
      </c>
      <c r="H4" s="438" t="s">
        <v>705</v>
      </c>
      <c r="I4" s="438" t="s">
        <v>2684</v>
      </c>
      <c r="J4" s="438"/>
      <c r="L4" s="172" t="s">
        <v>1205</v>
      </c>
      <c r="M4" s="172" t="s">
        <v>2685</v>
      </c>
      <c r="N4" s="172" t="s">
        <v>2686</v>
      </c>
      <c r="O4" s="172">
        <v>1</v>
      </c>
      <c r="P4" s="172">
        <v>1</v>
      </c>
      <c r="Q4" s="172">
        <v>1</v>
      </c>
      <c r="W4" s="172" t="s">
        <v>2687</v>
      </c>
    </row>
    <row r="5" spans="1:23" x14ac:dyDescent="0.2">
      <c r="A5" s="172" t="s">
        <v>2689</v>
      </c>
      <c r="B5" s="172" t="s">
        <v>2690</v>
      </c>
      <c r="C5" s="172" t="s">
        <v>2691</v>
      </c>
      <c r="D5" s="172" t="s">
        <v>2683</v>
      </c>
      <c r="E5" s="539">
        <v>53.7</v>
      </c>
      <c r="F5" s="436">
        <f t="shared" si="0"/>
        <v>258</v>
      </c>
      <c r="G5" s="437">
        <v>44929</v>
      </c>
      <c r="H5" s="438" t="s">
        <v>705</v>
      </c>
      <c r="I5" s="438" t="s">
        <v>2684</v>
      </c>
      <c r="J5" s="438"/>
      <c r="L5" s="172" t="s">
        <v>1205</v>
      </c>
      <c r="M5" s="172" t="s">
        <v>2685</v>
      </c>
      <c r="N5" s="172" t="s">
        <v>2686</v>
      </c>
      <c r="O5" s="172">
        <v>1</v>
      </c>
      <c r="P5" s="172">
        <v>1</v>
      </c>
      <c r="Q5" s="172">
        <v>1</v>
      </c>
      <c r="W5" s="172" t="s">
        <v>2687</v>
      </c>
    </row>
    <row r="6" spans="1:23" x14ac:dyDescent="0.2">
      <c r="A6" s="172" t="s">
        <v>847</v>
      </c>
      <c r="B6" s="172" t="s">
        <v>857</v>
      </c>
      <c r="C6" s="172" t="s">
        <v>2692</v>
      </c>
      <c r="D6" s="172" t="s">
        <v>2683</v>
      </c>
      <c r="E6" s="539">
        <v>3.58</v>
      </c>
      <c r="F6" s="436">
        <f t="shared" si="0"/>
        <v>17</v>
      </c>
      <c r="G6" s="437">
        <v>44930</v>
      </c>
      <c r="H6" s="438" t="s">
        <v>705</v>
      </c>
      <c r="I6" s="438" t="s">
        <v>2684</v>
      </c>
      <c r="J6" s="438"/>
      <c r="L6" s="172" t="s">
        <v>1205</v>
      </c>
      <c r="M6" s="172" t="s">
        <v>2685</v>
      </c>
      <c r="N6" s="172" t="s">
        <v>2686</v>
      </c>
      <c r="O6" s="172">
        <v>1</v>
      </c>
      <c r="P6" s="172">
        <v>1</v>
      </c>
      <c r="Q6" s="172">
        <v>1</v>
      </c>
      <c r="W6" s="172" t="s">
        <v>2687</v>
      </c>
    </row>
    <row r="7" spans="1:23" x14ac:dyDescent="0.2">
      <c r="A7" s="172" t="s">
        <v>848</v>
      </c>
      <c r="B7" s="172" t="s">
        <v>858</v>
      </c>
      <c r="C7" s="172" t="s">
        <v>2693</v>
      </c>
      <c r="D7" s="172" t="s">
        <v>2683</v>
      </c>
      <c r="E7" s="539">
        <v>21.46</v>
      </c>
      <c r="F7" s="436">
        <f t="shared" si="0"/>
        <v>103</v>
      </c>
      <c r="G7" s="437">
        <v>44931</v>
      </c>
      <c r="H7" s="438" t="s">
        <v>705</v>
      </c>
      <c r="I7" s="438" t="s">
        <v>2684</v>
      </c>
      <c r="J7" s="438"/>
      <c r="L7" s="172" t="s">
        <v>1205</v>
      </c>
      <c r="M7" s="172" t="s">
        <v>2685</v>
      </c>
      <c r="N7" s="172" t="s">
        <v>2686</v>
      </c>
      <c r="O7" s="172">
        <v>1</v>
      </c>
      <c r="P7" s="172">
        <v>1</v>
      </c>
      <c r="Q7" s="172">
        <v>1</v>
      </c>
      <c r="W7" s="172" t="s">
        <v>2687</v>
      </c>
    </row>
    <row r="8" spans="1:23" x14ac:dyDescent="0.2">
      <c r="A8" s="172" t="s">
        <v>849</v>
      </c>
      <c r="B8" s="172" t="s">
        <v>859</v>
      </c>
      <c r="C8" s="172" t="s">
        <v>2694</v>
      </c>
      <c r="D8" s="172" t="s">
        <v>2683</v>
      </c>
      <c r="E8" s="539">
        <v>7.15</v>
      </c>
      <c r="F8" s="436">
        <f t="shared" si="0"/>
        <v>34</v>
      </c>
      <c r="G8" s="437">
        <v>44932</v>
      </c>
      <c r="H8" s="438" t="s">
        <v>705</v>
      </c>
      <c r="I8" s="438" t="s">
        <v>2684</v>
      </c>
      <c r="J8" s="438"/>
      <c r="L8" s="172" t="s">
        <v>1205</v>
      </c>
      <c r="M8" s="172" t="s">
        <v>2685</v>
      </c>
      <c r="N8" s="172" t="s">
        <v>2686</v>
      </c>
      <c r="O8" s="172">
        <v>1</v>
      </c>
      <c r="P8" s="172">
        <v>1</v>
      </c>
      <c r="Q8" s="172">
        <v>1</v>
      </c>
      <c r="W8" s="172" t="s">
        <v>2687</v>
      </c>
    </row>
    <row r="9" spans="1:23" x14ac:dyDescent="0.2">
      <c r="A9" s="172" t="s">
        <v>2356</v>
      </c>
      <c r="B9" s="172" t="s">
        <v>2695</v>
      </c>
      <c r="C9" s="172" t="s">
        <v>2696</v>
      </c>
      <c r="D9" s="172" t="s">
        <v>2683</v>
      </c>
      <c r="E9" s="539">
        <v>14.32</v>
      </c>
      <c r="F9" s="436">
        <f t="shared" si="0"/>
        <v>69</v>
      </c>
      <c r="G9" s="437">
        <v>44933</v>
      </c>
      <c r="H9" s="438" t="s">
        <v>705</v>
      </c>
      <c r="I9" s="438" t="s">
        <v>2684</v>
      </c>
      <c r="J9" s="438"/>
      <c r="L9" s="172" t="s">
        <v>1205</v>
      </c>
      <c r="M9" s="172" t="s">
        <v>2685</v>
      </c>
      <c r="N9" s="172" t="s">
        <v>2686</v>
      </c>
      <c r="O9" s="172">
        <v>1</v>
      </c>
      <c r="P9" s="172">
        <v>1</v>
      </c>
      <c r="Q9" s="172">
        <v>1</v>
      </c>
      <c r="W9" s="172" t="s">
        <v>2687</v>
      </c>
    </row>
    <row r="10" spans="1:23" x14ac:dyDescent="0.2">
      <c r="A10" s="172" t="s">
        <v>850</v>
      </c>
      <c r="B10" s="172" t="s">
        <v>860</v>
      </c>
      <c r="C10" s="172" t="s">
        <v>2697</v>
      </c>
      <c r="D10" s="172" t="s">
        <v>2683</v>
      </c>
      <c r="E10" s="539">
        <v>7.15</v>
      </c>
      <c r="F10" s="436">
        <f t="shared" si="0"/>
        <v>34</v>
      </c>
      <c r="G10" s="437">
        <v>44934</v>
      </c>
      <c r="H10" s="438" t="s">
        <v>705</v>
      </c>
      <c r="I10" s="438" t="s">
        <v>2684</v>
      </c>
      <c r="J10" s="438"/>
      <c r="L10" s="172" t="s">
        <v>1205</v>
      </c>
      <c r="M10" s="172" t="s">
        <v>2685</v>
      </c>
      <c r="N10" s="172" t="s">
        <v>2686</v>
      </c>
      <c r="O10" s="172">
        <v>1</v>
      </c>
      <c r="P10" s="172">
        <v>1</v>
      </c>
      <c r="Q10" s="172">
        <v>1</v>
      </c>
      <c r="W10" s="172" t="s">
        <v>2687</v>
      </c>
    </row>
    <row r="11" spans="1:23" x14ac:dyDescent="0.2">
      <c r="A11" s="172" t="s">
        <v>1600</v>
      </c>
      <c r="B11" s="172" t="s">
        <v>2698</v>
      </c>
      <c r="C11" s="172" t="s">
        <v>2699</v>
      </c>
      <c r="D11" s="172" t="s">
        <v>2683</v>
      </c>
      <c r="E11" s="539">
        <v>10.74</v>
      </c>
      <c r="F11" s="436">
        <f t="shared" si="0"/>
        <v>52</v>
      </c>
      <c r="G11" s="437">
        <v>44935</v>
      </c>
      <c r="H11" s="438" t="s">
        <v>705</v>
      </c>
      <c r="I11" s="438" t="s">
        <v>2684</v>
      </c>
      <c r="J11" s="438"/>
      <c r="L11" s="172" t="s">
        <v>1205</v>
      </c>
      <c r="M11" s="172" t="s">
        <v>2685</v>
      </c>
      <c r="N11" s="172" t="s">
        <v>2686</v>
      </c>
      <c r="O11" s="172">
        <v>1</v>
      </c>
      <c r="P11" s="172">
        <v>1</v>
      </c>
      <c r="Q11" s="172">
        <v>1</v>
      </c>
      <c r="W11" s="172" t="s">
        <v>2687</v>
      </c>
    </row>
    <row r="12" spans="1:23" x14ac:dyDescent="0.2">
      <c r="A12" s="172" t="s">
        <v>851</v>
      </c>
      <c r="B12" s="172" t="s">
        <v>861</v>
      </c>
      <c r="C12" s="172" t="s">
        <v>2700</v>
      </c>
      <c r="D12" s="172" t="s">
        <v>2683</v>
      </c>
      <c r="E12" s="539">
        <v>14.32</v>
      </c>
      <c r="F12" s="436">
        <f t="shared" si="0"/>
        <v>69</v>
      </c>
      <c r="G12" s="437">
        <v>44936</v>
      </c>
      <c r="H12" s="438" t="s">
        <v>705</v>
      </c>
      <c r="I12" s="438" t="s">
        <v>2684</v>
      </c>
      <c r="J12" s="438"/>
      <c r="L12" s="172" t="s">
        <v>1205</v>
      </c>
      <c r="M12" s="172" t="s">
        <v>2685</v>
      </c>
      <c r="N12" s="172" t="s">
        <v>2686</v>
      </c>
      <c r="O12" s="172">
        <v>1</v>
      </c>
      <c r="P12" s="172">
        <v>1</v>
      </c>
      <c r="Q12" s="172">
        <v>1</v>
      </c>
      <c r="W12" s="172" t="s">
        <v>2687</v>
      </c>
    </row>
    <row r="13" spans="1:23" x14ac:dyDescent="0.2">
      <c r="A13" s="172" t="s">
        <v>852</v>
      </c>
      <c r="B13" s="172" t="s">
        <v>862</v>
      </c>
      <c r="C13" s="172" t="s">
        <v>2701</v>
      </c>
      <c r="D13" s="172" t="s">
        <v>2683</v>
      </c>
      <c r="E13" s="539">
        <v>3.58</v>
      </c>
      <c r="F13" s="436">
        <f t="shared" si="0"/>
        <v>17</v>
      </c>
      <c r="G13" s="437">
        <v>44937</v>
      </c>
      <c r="H13" s="438" t="s">
        <v>705</v>
      </c>
      <c r="I13" s="438" t="s">
        <v>2684</v>
      </c>
      <c r="J13" s="438"/>
      <c r="L13" s="172" t="s">
        <v>1205</v>
      </c>
      <c r="M13" s="172" t="s">
        <v>2685</v>
      </c>
      <c r="N13" s="172" t="s">
        <v>2686</v>
      </c>
      <c r="O13" s="172">
        <v>1</v>
      </c>
      <c r="P13" s="172">
        <v>1</v>
      </c>
      <c r="Q13" s="172">
        <v>1</v>
      </c>
      <c r="W13" s="172" t="s">
        <v>2687</v>
      </c>
    </row>
    <row r="14" spans="1:23" x14ac:dyDescent="0.2">
      <c r="A14" s="172" t="s">
        <v>853</v>
      </c>
      <c r="B14" s="172" t="s">
        <v>863</v>
      </c>
      <c r="C14" s="172" t="s">
        <v>2702</v>
      </c>
      <c r="D14" s="172" t="s">
        <v>2683</v>
      </c>
      <c r="E14" s="539">
        <v>14.32</v>
      </c>
      <c r="F14" s="436">
        <f t="shared" si="0"/>
        <v>69</v>
      </c>
      <c r="G14" s="437">
        <v>44938</v>
      </c>
      <c r="H14" s="438" t="s">
        <v>705</v>
      </c>
      <c r="I14" s="438" t="s">
        <v>2684</v>
      </c>
      <c r="J14" s="438"/>
      <c r="L14" s="172" t="s">
        <v>1205</v>
      </c>
      <c r="M14" s="172" t="s">
        <v>2685</v>
      </c>
      <c r="N14" s="172" t="s">
        <v>2686</v>
      </c>
      <c r="O14" s="172">
        <v>1</v>
      </c>
      <c r="P14" s="172">
        <v>1</v>
      </c>
      <c r="Q14" s="172">
        <v>1</v>
      </c>
      <c r="W14" s="172" t="s">
        <v>2687</v>
      </c>
    </row>
    <row r="15" spans="1:23" x14ac:dyDescent="0.2">
      <c r="A15" s="172" t="s">
        <v>1749</v>
      </c>
      <c r="B15" s="172" t="s">
        <v>2703</v>
      </c>
      <c r="C15" s="172" t="s">
        <v>2704</v>
      </c>
      <c r="D15" s="172" t="s">
        <v>2683</v>
      </c>
      <c r="E15" s="539">
        <v>57.26</v>
      </c>
      <c r="F15" s="436">
        <f t="shared" si="0"/>
        <v>275</v>
      </c>
      <c r="G15" s="437">
        <v>44939</v>
      </c>
      <c r="H15" s="438" t="s">
        <v>705</v>
      </c>
      <c r="I15" s="438" t="s">
        <v>2684</v>
      </c>
      <c r="J15" s="438"/>
      <c r="L15" s="172" t="s">
        <v>1205</v>
      </c>
      <c r="M15" s="172" t="s">
        <v>2685</v>
      </c>
      <c r="N15" s="172" t="s">
        <v>2686</v>
      </c>
      <c r="O15" s="172">
        <v>1</v>
      </c>
      <c r="P15" s="172">
        <v>1</v>
      </c>
      <c r="Q15" s="172">
        <v>1</v>
      </c>
      <c r="W15" s="172" t="s">
        <v>2687</v>
      </c>
    </row>
    <row r="16" spans="1:23" x14ac:dyDescent="0.2">
      <c r="A16" s="172" t="s">
        <v>2705</v>
      </c>
      <c r="B16" s="172" t="s">
        <v>2706</v>
      </c>
      <c r="C16" s="172" t="s">
        <v>2707</v>
      </c>
      <c r="D16" s="172" t="s">
        <v>2683</v>
      </c>
      <c r="E16" s="539">
        <v>64.42</v>
      </c>
      <c r="F16" s="436">
        <f t="shared" si="0"/>
        <v>309</v>
      </c>
      <c r="G16" s="437">
        <v>44940</v>
      </c>
      <c r="H16" s="438" t="s">
        <v>705</v>
      </c>
      <c r="I16" s="438" t="s">
        <v>2684</v>
      </c>
      <c r="J16" s="438"/>
      <c r="L16" s="172" t="s">
        <v>1205</v>
      </c>
      <c r="M16" s="172" t="s">
        <v>2685</v>
      </c>
      <c r="N16" s="172" t="s">
        <v>2686</v>
      </c>
      <c r="O16" s="172">
        <v>1</v>
      </c>
      <c r="P16" s="172">
        <v>1</v>
      </c>
      <c r="Q16" s="172">
        <v>1</v>
      </c>
      <c r="W16" s="172" t="s">
        <v>2687</v>
      </c>
    </row>
    <row r="17" spans="1:23" x14ac:dyDescent="0.2">
      <c r="A17" s="172" t="s">
        <v>854</v>
      </c>
      <c r="B17" s="172" t="s">
        <v>864</v>
      </c>
      <c r="C17" s="172" t="s">
        <v>2708</v>
      </c>
      <c r="D17" s="172" t="s">
        <v>2683</v>
      </c>
      <c r="E17" s="539">
        <v>232.65</v>
      </c>
      <c r="F17" s="436">
        <f t="shared" si="0"/>
        <v>1117</v>
      </c>
      <c r="G17" s="437">
        <v>44941</v>
      </c>
      <c r="H17" s="438" t="s">
        <v>705</v>
      </c>
      <c r="I17" s="438" t="s">
        <v>2684</v>
      </c>
      <c r="J17" s="438"/>
      <c r="L17" s="172" t="s">
        <v>1205</v>
      </c>
      <c r="M17" s="172" t="s">
        <v>2685</v>
      </c>
      <c r="N17" s="172" t="s">
        <v>2686</v>
      </c>
      <c r="O17" s="172">
        <v>1</v>
      </c>
      <c r="P17" s="172">
        <v>1</v>
      </c>
      <c r="Q17" s="172">
        <v>1</v>
      </c>
      <c r="W17" s="172" t="s">
        <v>2687</v>
      </c>
    </row>
    <row r="18" spans="1:23" x14ac:dyDescent="0.2">
      <c r="A18" s="172" t="s">
        <v>2709</v>
      </c>
      <c r="B18" s="172" t="s">
        <v>2710</v>
      </c>
      <c r="C18" s="172" t="s">
        <v>2711</v>
      </c>
      <c r="D18" s="172" t="s">
        <v>2683</v>
      </c>
      <c r="E18" s="539">
        <v>23.1</v>
      </c>
      <c r="F18" s="436">
        <f t="shared" si="0"/>
        <v>111</v>
      </c>
      <c r="G18" s="437">
        <v>44942</v>
      </c>
      <c r="H18" s="438" t="s">
        <v>705</v>
      </c>
      <c r="I18" s="438" t="s">
        <v>2684</v>
      </c>
      <c r="J18" s="438"/>
      <c r="L18" s="172" t="s">
        <v>1205</v>
      </c>
      <c r="M18" s="172" t="s">
        <v>2685</v>
      </c>
      <c r="N18" s="172" t="s">
        <v>2686</v>
      </c>
      <c r="O18" s="172">
        <v>1</v>
      </c>
      <c r="P18" s="172">
        <v>1</v>
      </c>
      <c r="Q18" s="172">
        <v>1</v>
      </c>
      <c r="W18" s="172" t="s">
        <v>2687</v>
      </c>
    </row>
    <row r="19" spans="1:23" x14ac:dyDescent="0.2">
      <c r="A19" s="172" t="s">
        <v>2712</v>
      </c>
      <c r="B19" s="172" t="s">
        <v>2713</v>
      </c>
      <c r="C19" s="172" t="s">
        <v>2714</v>
      </c>
      <c r="D19" s="172" t="s">
        <v>2683</v>
      </c>
      <c r="E19" s="539">
        <v>53.7</v>
      </c>
      <c r="F19" s="436">
        <f t="shared" si="0"/>
        <v>258</v>
      </c>
      <c r="G19" s="437">
        <v>44943</v>
      </c>
      <c r="H19" s="438" t="s">
        <v>705</v>
      </c>
      <c r="I19" s="438" t="s">
        <v>2684</v>
      </c>
      <c r="J19" s="438"/>
      <c r="L19" s="172" t="s">
        <v>1205</v>
      </c>
      <c r="M19" s="172" t="s">
        <v>2685</v>
      </c>
      <c r="N19" s="172" t="s">
        <v>2686</v>
      </c>
      <c r="O19" s="172">
        <v>1</v>
      </c>
      <c r="P19" s="172">
        <v>1</v>
      </c>
      <c r="Q19" s="172">
        <v>1</v>
      </c>
      <c r="W19" s="172" t="s">
        <v>2687</v>
      </c>
    </row>
    <row r="20" spans="1:23" x14ac:dyDescent="0.2">
      <c r="A20" s="172" t="s">
        <v>1346</v>
      </c>
      <c r="B20" s="172" t="s">
        <v>2715</v>
      </c>
      <c r="C20" s="172" t="s">
        <v>2716</v>
      </c>
      <c r="D20" s="172" t="s">
        <v>2683</v>
      </c>
      <c r="E20" s="539">
        <v>7.15</v>
      </c>
      <c r="F20" s="436">
        <f t="shared" si="0"/>
        <v>34</v>
      </c>
      <c r="G20" s="437">
        <v>44943</v>
      </c>
      <c r="H20" s="438" t="s">
        <v>705</v>
      </c>
      <c r="I20" s="438" t="s">
        <v>2684</v>
      </c>
      <c r="J20" s="438"/>
      <c r="L20" s="172" t="s">
        <v>1205</v>
      </c>
      <c r="M20" s="172" t="s">
        <v>2685</v>
      </c>
      <c r="N20" s="172" t="s">
        <v>2686</v>
      </c>
      <c r="O20" s="172">
        <v>1</v>
      </c>
      <c r="P20" s="172">
        <v>1</v>
      </c>
      <c r="Q20" s="172">
        <v>1</v>
      </c>
      <c r="W20" s="172" t="s">
        <v>2687</v>
      </c>
    </row>
  </sheetData>
  <autoFilter ref="A2:W20" xr:uid="{00000000-0009-0000-0000-000003000000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Menu Główne</vt:lpstr>
      <vt:lpstr>Cennik SAP</vt:lpstr>
      <vt:lpstr>Cennik Titanus - pozostałe</vt:lpstr>
      <vt:lpstr>Dodatkowa gwarancja</vt:lpstr>
      <vt:lpstr>Uwagi Ogólne</vt:lpstr>
      <vt:lpstr>Fire 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Bednarz Jakub (BT-FIR/MKR-SEP)</cp:lastModifiedBy>
  <cp:lastPrinted>2015-10-02T07:06:20Z</cp:lastPrinted>
  <dcterms:created xsi:type="dcterms:W3CDTF">2015-10-02T06:39:04Z</dcterms:created>
  <dcterms:modified xsi:type="dcterms:W3CDTF">2023-01-01T14:39:26Z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