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drichvalue.xml" ContentType="application/vnd.ms-excel.rdrichvalue+xml"/>
  <Override PartName="/xl/richData/richValueRel.xml" ContentType="application/vnd.ms-excel.richvaluerel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__CENNIKI\CELO\16-3-2026\"/>
    </mc:Choice>
  </mc:AlternateContent>
  <xr:revisionPtr revIDLastSave="0" documentId="8_{FAD98633-EDDE-43F9-B324-5A66B252ECBA}" xr6:coauthVersionLast="47" xr6:coauthVersionMax="47" xr10:uidLastSave="{00000000-0000-0000-0000-000000000000}"/>
  <bookViews>
    <workbookView xWindow="-103" yWindow="-103" windowWidth="33120" windowHeight="20057" tabRatio="540" xr2:uid="{00000000-000D-0000-FFFF-FFFF00000000}"/>
  </bookViews>
  <sheets>
    <sheet name="PRODUKTY" sheetId="2" r:id="rId1"/>
    <sheet name="WYCENA" sheetId="9" r:id="rId2"/>
    <sheet name="KODY RABATOWE" sheetId="8" state="hidden" r:id="rId3"/>
    <sheet name="USTAWIENIA" sheetId="1" state="hidden" r:id="rId4"/>
  </sheets>
  <definedNames>
    <definedName name="CURR" localSheetId="1">WYCENA!$H$18:$H$45,WYCENA!$K$18:$K$50</definedName>
    <definedName name="I_ADB">USTAWIENIA!$C$9</definedName>
    <definedName name="I_ADS" localSheetId="1">#REF!</definedName>
    <definedName name="I_ADS">USTAWIENIA!$C$7</definedName>
    <definedName name="I_BN" localSheetId="1">#REF!</definedName>
    <definedName name="I_BN">USTAWIENIA!$C$5</definedName>
    <definedName name="I_CUST" localSheetId="1">WYCENA!#REF!</definedName>
    <definedName name="I_CUST">#REF!</definedName>
    <definedName name="I_DISCOUNT" localSheetId="1">WYCENA!$H$49</definedName>
    <definedName name="I_DISCOUNT">#REF!</definedName>
    <definedName name="I_EM" localSheetId="1">#REF!</definedName>
    <definedName name="I_EM">USTAWIENIA!$C$13</definedName>
    <definedName name="I_PH" localSheetId="1">#REF!</definedName>
    <definedName name="I_PH">USTAWIENIA!$C$15</definedName>
    <definedName name="I_TAG" localSheetId="1">#REF!</definedName>
    <definedName name="I_TAG">USTAWIENIA!$C$11</definedName>
    <definedName name="I_TAXRATE" localSheetId="1">WYCENA!$H$47</definedName>
    <definedName name="I_TAXRATE">#REF!</definedName>
    <definedName name="I_WB" localSheetId="1">#REF!</definedName>
    <definedName name="I_WB">USTAWIENIA!$C$17</definedName>
    <definedName name="L_PA">#REF!</definedName>
    <definedName name="L_PARTNERHEADER">#REF!</definedName>
    <definedName name="L_PR" localSheetId="1">#REF!</definedName>
    <definedName name="L_PR">T_PR[KOD PRODUKTU]</definedName>
    <definedName name="L_PRCHOICES" localSheetId="1">#REF!</definedName>
    <definedName name="L_PRCHOICES">T_PR[[#Headers],[KOD PRODUKTU]:[NAZWA PRODUKTU]]</definedName>
    <definedName name="L_PRHEADER" localSheetId="1">#REF!</definedName>
    <definedName name="L_PRHEADER">T_PR[#Headers]</definedName>
    <definedName name="L_PRNAME" localSheetId="1">#REF!</definedName>
    <definedName name="L_PRNAME">T_PR[NAZWA PRODUKTU]</definedName>
    <definedName name="Print_Area" localSheetId="1">WYCENA!$B$3:$K$53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40" i="2" l="1"/>
  <c r="O173" i="2" l="1"/>
  <c r="O225" i="2"/>
  <c r="O236" i="2"/>
  <c r="O346" i="2"/>
  <c r="O347" i="2"/>
  <c r="O597" i="2"/>
  <c r="O1078" i="2"/>
  <c r="O1217" i="2"/>
  <c r="O1218" i="2"/>
  <c r="O1219" i="2"/>
  <c r="O1220" i="2"/>
  <c r="O1415" i="2"/>
  <c r="L347" i="2"/>
  <c r="L593" i="2" s="1"/>
  <c r="J593" i="2" s="1"/>
  <c r="N593" i="2" s="1"/>
  <c r="O593" i="2" s="1"/>
  <c r="L23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20" i="2"/>
  <c r="I121" i="2"/>
  <c r="I122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40" i="2"/>
  <c r="I141" i="2"/>
  <c r="I142" i="2"/>
  <c r="I143" i="2"/>
  <c r="I144" i="2"/>
  <c r="I145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7" i="2"/>
  <c r="I238" i="2"/>
  <c r="I239" i="2"/>
  <c r="I240" i="2"/>
  <c r="I241" i="2"/>
  <c r="I242" i="2"/>
  <c r="I243" i="2"/>
  <c r="I244" i="2"/>
  <c r="I245" i="2"/>
  <c r="I246" i="2"/>
  <c r="I247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3" i="2"/>
  <c r="I264" i="2"/>
  <c r="I265" i="2"/>
  <c r="I266" i="2"/>
  <c r="I267" i="2"/>
  <c r="I268" i="2"/>
  <c r="I269" i="2"/>
  <c r="I270" i="2"/>
  <c r="I271" i="2"/>
  <c r="I272" i="2"/>
  <c r="I273" i="2"/>
  <c r="I274" i="2"/>
  <c r="I275" i="2"/>
  <c r="I276" i="2"/>
  <c r="I277" i="2"/>
  <c r="I278" i="2"/>
  <c r="I279" i="2"/>
  <c r="I280" i="2"/>
  <c r="I281" i="2"/>
  <c r="I282" i="2"/>
  <c r="I283" i="2"/>
  <c r="I284" i="2"/>
  <c r="I285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313" i="2"/>
  <c r="I314" i="2"/>
  <c r="I315" i="2"/>
  <c r="I316" i="2"/>
  <c r="I317" i="2"/>
  <c r="I318" i="2"/>
  <c r="I319" i="2"/>
  <c r="I320" i="2"/>
  <c r="I321" i="2"/>
  <c r="I322" i="2"/>
  <c r="I323" i="2"/>
  <c r="I324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41" i="2"/>
  <c r="I342" i="2"/>
  <c r="I343" i="2"/>
  <c r="I344" i="2"/>
  <c r="I345" i="2"/>
  <c r="I346" i="2"/>
  <c r="I348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63" i="2"/>
  <c r="I364" i="2"/>
  <c r="I365" i="2"/>
  <c r="I366" i="2"/>
  <c r="I367" i="2"/>
  <c r="I368" i="2"/>
  <c r="I369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410" i="2"/>
  <c r="I411" i="2"/>
  <c r="I412" i="2"/>
  <c r="I413" i="2"/>
  <c r="I414" i="2"/>
  <c r="I415" i="2"/>
  <c r="I416" i="2"/>
  <c r="I417" i="2"/>
  <c r="I418" i="2"/>
  <c r="I419" i="2"/>
  <c r="I420" i="2"/>
  <c r="I421" i="2"/>
  <c r="I422" i="2"/>
  <c r="I423" i="2"/>
  <c r="I424" i="2"/>
  <c r="I425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510" i="2"/>
  <c r="I511" i="2"/>
  <c r="I512" i="2"/>
  <c r="I513" i="2"/>
  <c r="I514" i="2"/>
  <c r="I515" i="2"/>
  <c r="I516" i="2"/>
  <c r="I517" i="2"/>
  <c r="I518" i="2"/>
  <c r="I519" i="2"/>
  <c r="I520" i="2"/>
  <c r="I521" i="2"/>
  <c r="I522" i="2"/>
  <c r="I523" i="2"/>
  <c r="I524" i="2"/>
  <c r="I525" i="2"/>
  <c r="I526" i="2"/>
  <c r="I527" i="2"/>
  <c r="I528" i="2"/>
  <c r="I529" i="2"/>
  <c r="I530" i="2"/>
  <c r="I531" i="2"/>
  <c r="I532" i="2"/>
  <c r="I533" i="2"/>
  <c r="I534" i="2"/>
  <c r="I535" i="2"/>
  <c r="I536" i="2"/>
  <c r="I537" i="2"/>
  <c r="I538" i="2"/>
  <c r="I539" i="2"/>
  <c r="I540" i="2"/>
  <c r="I541" i="2"/>
  <c r="I542" i="2"/>
  <c r="I543" i="2"/>
  <c r="I544" i="2"/>
  <c r="I545" i="2"/>
  <c r="I546" i="2"/>
  <c r="I547" i="2"/>
  <c r="I548" i="2"/>
  <c r="I549" i="2"/>
  <c r="I550" i="2"/>
  <c r="I551" i="2"/>
  <c r="I552" i="2"/>
  <c r="I553" i="2"/>
  <c r="I554" i="2"/>
  <c r="I555" i="2"/>
  <c r="I556" i="2"/>
  <c r="I557" i="2"/>
  <c r="I558" i="2"/>
  <c r="I559" i="2"/>
  <c r="I560" i="2"/>
  <c r="I561" i="2"/>
  <c r="I562" i="2"/>
  <c r="I563" i="2"/>
  <c r="I564" i="2"/>
  <c r="I565" i="2"/>
  <c r="I566" i="2"/>
  <c r="I567" i="2"/>
  <c r="I568" i="2"/>
  <c r="I569" i="2"/>
  <c r="I570" i="2"/>
  <c r="I571" i="2"/>
  <c r="I572" i="2"/>
  <c r="I573" i="2"/>
  <c r="I574" i="2"/>
  <c r="I575" i="2"/>
  <c r="I576" i="2"/>
  <c r="I577" i="2"/>
  <c r="I578" i="2"/>
  <c r="I579" i="2"/>
  <c r="I580" i="2"/>
  <c r="I581" i="2"/>
  <c r="I582" i="2"/>
  <c r="I583" i="2"/>
  <c r="I584" i="2"/>
  <c r="I585" i="2"/>
  <c r="I586" i="2"/>
  <c r="I587" i="2"/>
  <c r="I588" i="2"/>
  <c r="I589" i="2"/>
  <c r="I590" i="2"/>
  <c r="I591" i="2"/>
  <c r="I592" i="2"/>
  <c r="I593" i="2"/>
  <c r="I594" i="2"/>
  <c r="I595" i="2"/>
  <c r="I596" i="2"/>
  <c r="I597" i="2"/>
  <c r="I598" i="2"/>
  <c r="I599" i="2"/>
  <c r="I600" i="2"/>
  <c r="I601" i="2"/>
  <c r="I602" i="2"/>
  <c r="I603" i="2"/>
  <c r="I604" i="2"/>
  <c r="I605" i="2"/>
  <c r="I606" i="2"/>
  <c r="I607" i="2"/>
  <c r="I608" i="2"/>
  <c r="I609" i="2"/>
  <c r="I610" i="2"/>
  <c r="I611" i="2"/>
  <c r="I612" i="2"/>
  <c r="I613" i="2"/>
  <c r="I614" i="2"/>
  <c r="I615" i="2"/>
  <c r="I616" i="2"/>
  <c r="I617" i="2"/>
  <c r="I618" i="2"/>
  <c r="I619" i="2"/>
  <c r="I620" i="2"/>
  <c r="I621" i="2"/>
  <c r="I622" i="2"/>
  <c r="I623" i="2"/>
  <c r="I624" i="2"/>
  <c r="I625" i="2"/>
  <c r="I626" i="2"/>
  <c r="I627" i="2"/>
  <c r="I628" i="2"/>
  <c r="I629" i="2"/>
  <c r="I630" i="2"/>
  <c r="I631" i="2"/>
  <c r="I632" i="2"/>
  <c r="I633" i="2"/>
  <c r="I634" i="2"/>
  <c r="I635" i="2"/>
  <c r="I636" i="2"/>
  <c r="I637" i="2"/>
  <c r="I638" i="2"/>
  <c r="I639" i="2"/>
  <c r="I640" i="2"/>
  <c r="I641" i="2"/>
  <c r="I642" i="2"/>
  <c r="I643" i="2"/>
  <c r="I644" i="2"/>
  <c r="I645" i="2"/>
  <c r="I646" i="2"/>
  <c r="I647" i="2"/>
  <c r="I648" i="2"/>
  <c r="I649" i="2"/>
  <c r="I650" i="2"/>
  <c r="I651" i="2"/>
  <c r="I652" i="2"/>
  <c r="I653" i="2"/>
  <c r="I654" i="2"/>
  <c r="I655" i="2"/>
  <c r="I656" i="2"/>
  <c r="I657" i="2"/>
  <c r="I658" i="2"/>
  <c r="I659" i="2"/>
  <c r="I660" i="2"/>
  <c r="I661" i="2"/>
  <c r="I662" i="2"/>
  <c r="I663" i="2"/>
  <c r="I664" i="2"/>
  <c r="I665" i="2"/>
  <c r="I666" i="2"/>
  <c r="I667" i="2"/>
  <c r="I668" i="2"/>
  <c r="I669" i="2"/>
  <c r="I670" i="2"/>
  <c r="I671" i="2"/>
  <c r="I672" i="2"/>
  <c r="I673" i="2"/>
  <c r="I674" i="2"/>
  <c r="I675" i="2"/>
  <c r="I676" i="2"/>
  <c r="I677" i="2"/>
  <c r="I678" i="2"/>
  <c r="I679" i="2"/>
  <c r="I680" i="2"/>
  <c r="I681" i="2"/>
  <c r="I682" i="2"/>
  <c r="I683" i="2"/>
  <c r="I684" i="2"/>
  <c r="I685" i="2"/>
  <c r="I686" i="2"/>
  <c r="I687" i="2"/>
  <c r="I688" i="2"/>
  <c r="I689" i="2"/>
  <c r="I690" i="2"/>
  <c r="I691" i="2"/>
  <c r="I692" i="2"/>
  <c r="I693" i="2"/>
  <c r="I694" i="2"/>
  <c r="I695" i="2"/>
  <c r="I696" i="2"/>
  <c r="I697" i="2"/>
  <c r="I698" i="2"/>
  <c r="I699" i="2"/>
  <c r="I700" i="2"/>
  <c r="I701" i="2"/>
  <c r="I702" i="2"/>
  <c r="I703" i="2"/>
  <c r="I704" i="2"/>
  <c r="I705" i="2"/>
  <c r="I706" i="2"/>
  <c r="I707" i="2"/>
  <c r="I708" i="2"/>
  <c r="I709" i="2"/>
  <c r="I710" i="2"/>
  <c r="I711" i="2"/>
  <c r="I712" i="2"/>
  <c r="I713" i="2"/>
  <c r="I714" i="2"/>
  <c r="I715" i="2"/>
  <c r="I716" i="2"/>
  <c r="I717" i="2"/>
  <c r="I718" i="2"/>
  <c r="I719" i="2"/>
  <c r="I720" i="2"/>
  <c r="I721" i="2"/>
  <c r="I722" i="2"/>
  <c r="I723" i="2"/>
  <c r="I724" i="2"/>
  <c r="I725" i="2"/>
  <c r="I726" i="2"/>
  <c r="I727" i="2"/>
  <c r="I728" i="2"/>
  <c r="I729" i="2"/>
  <c r="I730" i="2"/>
  <c r="I731" i="2"/>
  <c r="I732" i="2"/>
  <c r="I733" i="2"/>
  <c r="I734" i="2"/>
  <c r="I735" i="2"/>
  <c r="I736" i="2"/>
  <c r="I737" i="2"/>
  <c r="I738" i="2"/>
  <c r="I739" i="2"/>
  <c r="I740" i="2"/>
  <c r="I741" i="2"/>
  <c r="I742" i="2"/>
  <c r="I743" i="2"/>
  <c r="I744" i="2"/>
  <c r="I745" i="2"/>
  <c r="I746" i="2"/>
  <c r="I747" i="2"/>
  <c r="I748" i="2"/>
  <c r="I749" i="2"/>
  <c r="I750" i="2"/>
  <c r="I751" i="2"/>
  <c r="I752" i="2"/>
  <c r="I753" i="2"/>
  <c r="I754" i="2"/>
  <c r="I755" i="2"/>
  <c r="I756" i="2"/>
  <c r="I757" i="2"/>
  <c r="I758" i="2"/>
  <c r="I759" i="2"/>
  <c r="I760" i="2"/>
  <c r="I761" i="2"/>
  <c r="I762" i="2"/>
  <c r="I763" i="2"/>
  <c r="I764" i="2"/>
  <c r="I765" i="2"/>
  <c r="I766" i="2"/>
  <c r="I767" i="2"/>
  <c r="I768" i="2"/>
  <c r="I769" i="2"/>
  <c r="I770" i="2"/>
  <c r="I771" i="2"/>
  <c r="I772" i="2"/>
  <c r="I773" i="2"/>
  <c r="I774" i="2"/>
  <c r="I775" i="2"/>
  <c r="I776" i="2"/>
  <c r="I777" i="2"/>
  <c r="I778" i="2"/>
  <c r="I779" i="2"/>
  <c r="I780" i="2"/>
  <c r="I781" i="2"/>
  <c r="I782" i="2"/>
  <c r="I783" i="2"/>
  <c r="I784" i="2"/>
  <c r="I785" i="2"/>
  <c r="I786" i="2"/>
  <c r="I787" i="2"/>
  <c r="I788" i="2"/>
  <c r="I789" i="2"/>
  <c r="I790" i="2"/>
  <c r="I791" i="2"/>
  <c r="I792" i="2"/>
  <c r="I793" i="2"/>
  <c r="I794" i="2"/>
  <c r="I795" i="2"/>
  <c r="I796" i="2"/>
  <c r="I797" i="2"/>
  <c r="I798" i="2"/>
  <c r="I799" i="2"/>
  <c r="I800" i="2"/>
  <c r="I801" i="2"/>
  <c r="I802" i="2"/>
  <c r="I803" i="2"/>
  <c r="I804" i="2"/>
  <c r="I805" i="2"/>
  <c r="I806" i="2"/>
  <c r="I807" i="2"/>
  <c r="I808" i="2"/>
  <c r="I809" i="2"/>
  <c r="I810" i="2"/>
  <c r="I811" i="2"/>
  <c r="I812" i="2"/>
  <c r="I813" i="2"/>
  <c r="I814" i="2"/>
  <c r="I815" i="2"/>
  <c r="I816" i="2"/>
  <c r="I817" i="2"/>
  <c r="I818" i="2"/>
  <c r="I819" i="2"/>
  <c r="I820" i="2"/>
  <c r="I821" i="2"/>
  <c r="I822" i="2"/>
  <c r="I823" i="2"/>
  <c r="I824" i="2"/>
  <c r="I825" i="2"/>
  <c r="I826" i="2"/>
  <c r="I827" i="2"/>
  <c r="I828" i="2"/>
  <c r="I829" i="2"/>
  <c r="I830" i="2"/>
  <c r="I831" i="2"/>
  <c r="I832" i="2"/>
  <c r="I833" i="2"/>
  <c r="I834" i="2"/>
  <c r="I835" i="2"/>
  <c r="I836" i="2"/>
  <c r="I837" i="2"/>
  <c r="I838" i="2"/>
  <c r="I839" i="2"/>
  <c r="I840" i="2"/>
  <c r="I841" i="2"/>
  <c r="I842" i="2"/>
  <c r="I843" i="2"/>
  <c r="I844" i="2"/>
  <c r="I845" i="2"/>
  <c r="I846" i="2"/>
  <c r="I847" i="2"/>
  <c r="I848" i="2"/>
  <c r="I849" i="2"/>
  <c r="I850" i="2"/>
  <c r="I851" i="2"/>
  <c r="I852" i="2"/>
  <c r="I853" i="2"/>
  <c r="I854" i="2"/>
  <c r="I855" i="2"/>
  <c r="I856" i="2"/>
  <c r="I857" i="2"/>
  <c r="I858" i="2"/>
  <c r="I859" i="2"/>
  <c r="I860" i="2"/>
  <c r="I861" i="2"/>
  <c r="I862" i="2"/>
  <c r="I863" i="2"/>
  <c r="I864" i="2"/>
  <c r="I865" i="2"/>
  <c r="I866" i="2"/>
  <c r="I867" i="2"/>
  <c r="I868" i="2"/>
  <c r="I869" i="2"/>
  <c r="I870" i="2"/>
  <c r="I871" i="2"/>
  <c r="I872" i="2"/>
  <c r="I873" i="2"/>
  <c r="I874" i="2"/>
  <c r="I875" i="2"/>
  <c r="I876" i="2"/>
  <c r="I877" i="2"/>
  <c r="I878" i="2"/>
  <c r="I879" i="2"/>
  <c r="I880" i="2"/>
  <c r="I881" i="2"/>
  <c r="I882" i="2"/>
  <c r="I883" i="2"/>
  <c r="I884" i="2"/>
  <c r="I885" i="2"/>
  <c r="I886" i="2"/>
  <c r="I887" i="2"/>
  <c r="I888" i="2"/>
  <c r="I889" i="2"/>
  <c r="I890" i="2"/>
  <c r="I891" i="2"/>
  <c r="I892" i="2"/>
  <c r="I893" i="2"/>
  <c r="I894" i="2"/>
  <c r="I895" i="2"/>
  <c r="I896" i="2"/>
  <c r="I897" i="2"/>
  <c r="I898" i="2"/>
  <c r="I899" i="2"/>
  <c r="I900" i="2"/>
  <c r="I901" i="2"/>
  <c r="I902" i="2"/>
  <c r="I903" i="2"/>
  <c r="I904" i="2"/>
  <c r="I905" i="2"/>
  <c r="I906" i="2"/>
  <c r="I907" i="2"/>
  <c r="I908" i="2"/>
  <c r="I909" i="2"/>
  <c r="I910" i="2"/>
  <c r="I911" i="2"/>
  <c r="I912" i="2"/>
  <c r="I913" i="2"/>
  <c r="I914" i="2"/>
  <c r="I915" i="2"/>
  <c r="I916" i="2"/>
  <c r="I917" i="2"/>
  <c r="I918" i="2"/>
  <c r="I919" i="2"/>
  <c r="I920" i="2"/>
  <c r="I921" i="2"/>
  <c r="I922" i="2"/>
  <c r="I923" i="2"/>
  <c r="I924" i="2"/>
  <c r="I925" i="2"/>
  <c r="I926" i="2"/>
  <c r="I927" i="2"/>
  <c r="I928" i="2"/>
  <c r="I929" i="2"/>
  <c r="I930" i="2"/>
  <c r="I931" i="2"/>
  <c r="I932" i="2"/>
  <c r="I933" i="2"/>
  <c r="I934" i="2"/>
  <c r="I935" i="2"/>
  <c r="I936" i="2"/>
  <c r="I937" i="2"/>
  <c r="I938" i="2"/>
  <c r="I939" i="2"/>
  <c r="I940" i="2"/>
  <c r="I941" i="2"/>
  <c r="I942" i="2"/>
  <c r="I943" i="2"/>
  <c r="I944" i="2"/>
  <c r="I945" i="2"/>
  <c r="I946" i="2"/>
  <c r="I947" i="2"/>
  <c r="I948" i="2"/>
  <c r="I949" i="2"/>
  <c r="I950" i="2"/>
  <c r="I951" i="2"/>
  <c r="I952" i="2"/>
  <c r="I953" i="2"/>
  <c r="I954" i="2"/>
  <c r="I955" i="2"/>
  <c r="I956" i="2"/>
  <c r="I957" i="2"/>
  <c r="I958" i="2"/>
  <c r="I959" i="2"/>
  <c r="I960" i="2"/>
  <c r="I961" i="2"/>
  <c r="I962" i="2"/>
  <c r="I963" i="2"/>
  <c r="I964" i="2"/>
  <c r="I965" i="2"/>
  <c r="I966" i="2"/>
  <c r="I967" i="2"/>
  <c r="I968" i="2"/>
  <c r="I969" i="2"/>
  <c r="I970" i="2"/>
  <c r="I971" i="2"/>
  <c r="I972" i="2"/>
  <c r="I973" i="2"/>
  <c r="I974" i="2"/>
  <c r="I975" i="2"/>
  <c r="I976" i="2"/>
  <c r="I977" i="2"/>
  <c r="I978" i="2"/>
  <c r="I979" i="2"/>
  <c r="I980" i="2"/>
  <c r="I981" i="2"/>
  <c r="I982" i="2"/>
  <c r="I983" i="2"/>
  <c r="I984" i="2"/>
  <c r="I985" i="2"/>
  <c r="I986" i="2"/>
  <c r="I987" i="2"/>
  <c r="I988" i="2"/>
  <c r="I989" i="2"/>
  <c r="I990" i="2"/>
  <c r="I991" i="2"/>
  <c r="I992" i="2"/>
  <c r="I993" i="2"/>
  <c r="I994" i="2"/>
  <c r="I995" i="2"/>
  <c r="I996" i="2"/>
  <c r="I997" i="2"/>
  <c r="I998" i="2"/>
  <c r="I999" i="2"/>
  <c r="I1000" i="2"/>
  <c r="I1001" i="2"/>
  <c r="I1002" i="2"/>
  <c r="I1003" i="2"/>
  <c r="I1004" i="2"/>
  <c r="I1005" i="2"/>
  <c r="I1006" i="2"/>
  <c r="I1007" i="2"/>
  <c r="I1008" i="2"/>
  <c r="I1009" i="2"/>
  <c r="I1010" i="2"/>
  <c r="I1011" i="2"/>
  <c r="I1012" i="2"/>
  <c r="I1013" i="2"/>
  <c r="I1014" i="2"/>
  <c r="I1015" i="2"/>
  <c r="I1016" i="2"/>
  <c r="I1017" i="2"/>
  <c r="I1018" i="2"/>
  <c r="I1019" i="2"/>
  <c r="I1020" i="2"/>
  <c r="I1021" i="2"/>
  <c r="I1022" i="2"/>
  <c r="I1023" i="2"/>
  <c r="I1024" i="2"/>
  <c r="I1025" i="2"/>
  <c r="I1026" i="2"/>
  <c r="I1027" i="2"/>
  <c r="I1028" i="2"/>
  <c r="I1029" i="2"/>
  <c r="I1030" i="2"/>
  <c r="I1031" i="2"/>
  <c r="I1032" i="2"/>
  <c r="I1033" i="2"/>
  <c r="I1034" i="2"/>
  <c r="I1035" i="2"/>
  <c r="I1036" i="2"/>
  <c r="I1037" i="2"/>
  <c r="I1038" i="2"/>
  <c r="I1039" i="2"/>
  <c r="I1040" i="2"/>
  <c r="I1041" i="2"/>
  <c r="I1042" i="2"/>
  <c r="I1043" i="2"/>
  <c r="I1044" i="2"/>
  <c r="I1045" i="2"/>
  <c r="I1046" i="2"/>
  <c r="I1047" i="2"/>
  <c r="I1048" i="2"/>
  <c r="I1049" i="2"/>
  <c r="I1050" i="2"/>
  <c r="I1051" i="2"/>
  <c r="I1052" i="2"/>
  <c r="I1053" i="2"/>
  <c r="I1054" i="2"/>
  <c r="I1055" i="2"/>
  <c r="I1056" i="2"/>
  <c r="I1057" i="2"/>
  <c r="I1058" i="2"/>
  <c r="I1059" i="2"/>
  <c r="I1060" i="2"/>
  <c r="I1061" i="2"/>
  <c r="I1062" i="2"/>
  <c r="I1063" i="2"/>
  <c r="I1064" i="2"/>
  <c r="I1065" i="2"/>
  <c r="I1066" i="2"/>
  <c r="I1067" i="2"/>
  <c r="I1068" i="2"/>
  <c r="I1069" i="2"/>
  <c r="I1070" i="2"/>
  <c r="I1071" i="2"/>
  <c r="I1072" i="2"/>
  <c r="I1073" i="2"/>
  <c r="I1074" i="2"/>
  <c r="I1075" i="2"/>
  <c r="I1076" i="2"/>
  <c r="I1077" i="2"/>
  <c r="I1078" i="2"/>
  <c r="I1079" i="2"/>
  <c r="I1080" i="2"/>
  <c r="I1081" i="2"/>
  <c r="I1082" i="2"/>
  <c r="I1083" i="2"/>
  <c r="I1084" i="2"/>
  <c r="I1085" i="2"/>
  <c r="I1086" i="2"/>
  <c r="I1087" i="2"/>
  <c r="I1088" i="2"/>
  <c r="I1089" i="2"/>
  <c r="I1090" i="2"/>
  <c r="I1091" i="2"/>
  <c r="I1092" i="2"/>
  <c r="I1093" i="2"/>
  <c r="I1094" i="2"/>
  <c r="I1095" i="2"/>
  <c r="I1096" i="2"/>
  <c r="I1097" i="2"/>
  <c r="I1098" i="2"/>
  <c r="I1099" i="2"/>
  <c r="I1100" i="2"/>
  <c r="I1101" i="2"/>
  <c r="I1102" i="2"/>
  <c r="I1103" i="2"/>
  <c r="I1104" i="2"/>
  <c r="I1105" i="2"/>
  <c r="I1106" i="2"/>
  <c r="I1107" i="2"/>
  <c r="I1108" i="2"/>
  <c r="I1109" i="2"/>
  <c r="I1110" i="2"/>
  <c r="I1111" i="2"/>
  <c r="I1112" i="2"/>
  <c r="I1113" i="2"/>
  <c r="I1114" i="2"/>
  <c r="I1115" i="2"/>
  <c r="I1116" i="2"/>
  <c r="I1117" i="2"/>
  <c r="I1118" i="2"/>
  <c r="I1119" i="2"/>
  <c r="I1120" i="2"/>
  <c r="I1121" i="2"/>
  <c r="I1122" i="2"/>
  <c r="I1123" i="2"/>
  <c r="I1124" i="2"/>
  <c r="I1125" i="2"/>
  <c r="I1126" i="2"/>
  <c r="I1127" i="2"/>
  <c r="I1128" i="2"/>
  <c r="I1129" i="2"/>
  <c r="I1130" i="2"/>
  <c r="I1131" i="2"/>
  <c r="I1132" i="2"/>
  <c r="I1133" i="2"/>
  <c r="I1134" i="2"/>
  <c r="I1135" i="2"/>
  <c r="I1136" i="2"/>
  <c r="I1137" i="2"/>
  <c r="I1138" i="2"/>
  <c r="I1139" i="2"/>
  <c r="I1140" i="2"/>
  <c r="I1141" i="2"/>
  <c r="I1142" i="2"/>
  <c r="I1143" i="2"/>
  <c r="I1144" i="2"/>
  <c r="I1145" i="2"/>
  <c r="I1146" i="2"/>
  <c r="I1147" i="2"/>
  <c r="I1148" i="2"/>
  <c r="I1149" i="2"/>
  <c r="I1150" i="2"/>
  <c r="I1151" i="2"/>
  <c r="I1152" i="2"/>
  <c r="I1153" i="2"/>
  <c r="I1154" i="2"/>
  <c r="I1155" i="2"/>
  <c r="I1156" i="2"/>
  <c r="I1157" i="2"/>
  <c r="I1158" i="2"/>
  <c r="I1159" i="2"/>
  <c r="I1160" i="2"/>
  <c r="I1161" i="2"/>
  <c r="I1162" i="2"/>
  <c r="I1163" i="2"/>
  <c r="I1164" i="2"/>
  <c r="I1165" i="2"/>
  <c r="I1166" i="2"/>
  <c r="I1167" i="2"/>
  <c r="I1168" i="2"/>
  <c r="I1169" i="2"/>
  <c r="I1170" i="2"/>
  <c r="I1171" i="2"/>
  <c r="I1172" i="2"/>
  <c r="I1173" i="2"/>
  <c r="I1174" i="2"/>
  <c r="I1175" i="2"/>
  <c r="I1176" i="2"/>
  <c r="I1177" i="2"/>
  <c r="I1178" i="2"/>
  <c r="I1179" i="2"/>
  <c r="I1180" i="2"/>
  <c r="I1181" i="2"/>
  <c r="I1182" i="2"/>
  <c r="I1183" i="2"/>
  <c r="I1184" i="2"/>
  <c r="I1185" i="2"/>
  <c r="I1186" i="2"/>
  <c r="I1187" i="2"/>
  <c r="I1188" i="2"/>
  <c r="I1189" i="2"/>
  <c r="I1190" i="2"/>
  <c r="I1191" i="2"/>
  <c r="I1192" i="2"/>
  <c r="I1193" i="2"/>
  <c r="I1194" i="2"/>
  <c r="I1195" i="2"/>
  <c r="I1196" i="2"/>
  <c r="I1197" i="2"/>
  <c r="I1198" i="2"/>
  <c r="I1199" i="2"/>
  <c r="I1200" i="2"/>
  <c r="I1201" i="2"/>
  <c r="I1202" i="2"/>
  <c r="I1203" i="2"/>
  <c r="I1204" i="2"/>
  <c r="I1205" i="2"/>
  <c r="I1206" i="2"/>
  <c r="I1207" i="2"/>
  <c r="I1208" i="2"/>
  <c r="I1209" i="2"/>
  <c r="I1210" i="2"/>
  <c r="I1211" i="2"/>
  <c r="I1212" i="2"/>
  <c r="I1213" i="2"/>
  <c r="I1214" i="2"/>
  <c r="I1215" i="2"/>
  <c r="I1216" i="2"/>
  <c r="I1217" i="2"/>
  <c r="I1218" i="2"/>
  <c r="I1219" i="2"/>
  <c r="I1220" i="2"/>
  <c r="I1221" i="2"/>
  <c r="I1222" i="2"/>
  <c r="I1223" i="2"/>
  <c r="I1224" i="2"/>
  <c r="I1225" i="2"/>
  <c r="I1226" i="2"/>
  <c r="I1227" i="2"/>
  <c r="I1228" i="2"/>
  <c r="I1229" i="2"/>
  <c r="I1230" i="2"/>
  <c r="I1231" i="2"/>
  <c r="I1232" i="2"/>
  <c r="I1233" i="2"/>
  <c r="I1234" i="2"/>
  <c r="I1235" i="2"/>
  <c r="I1236" i="2"/>
  <c r="I1237" i="2"/>
  <c r="I1238" i="2"/>
  <c r="I1239" i="2"/>
  <c r="I1240" i="2"/>
  <c r="I1241" i="2"/>
  <c r="I1242" i="2"/>
  <c r="I1243" i="2"/>
  <c r="I1244" i="2"/>
  <c r="I1245" i="2"/>
  <c r="I1246" i="2"/>
  <c r="I1247" i="2"/>
  <c r="I1248" i="2"/>
  <c r="I1249" i="2"/>
  <c r="I1250" i="2"/>
  <c r="I1251" i="2"/>
  <c r="I1252" i="2"/>
  <c r="I1253" i="2"/>
  <c r="I1254" i="2"/>
  <c r="I1255" i="2"/>
  <c r="I1256" i="2"/>
  <c r="I1257" i="2"/>
  <c r="I1258" i="2"/>
  <c r="I1259" i="2"/>
  <c r="I1260" i="2"/>
  <c r="I1261" i="2"/>
  <c r="I1262" i="2"/>
  <c r="I1263" i="2"/>
  <c r="I1264" i="2"/>
  <c r="I1265" i="2"/>
  <c r="I1266" i="2"/>
  <c r="I1267" i="2"/>
  <c r="I1268" i="2"/>
  <c r="I1269" i="2"/>
  <c r="I1270" i="2"/>
  <c r="I1271" i="2"/>
  <c r="I1272" i="2"/>
  <c r="I1273" i="2"/>
  <c r="I1274" i="2"/>
  <c r="I1275" i="2"/>
  <c r="I1276" i="2"/>
  <c r="I1277" i="2"/>
  <c r="I1278" i="2"/>
  <c r="I1279" i="2"/>
  <c r="I1280" i="2"/>
  <c r="I1281" i="2"/>
  <c r="I1282" i="2"/>
  <c r="I1283" i="2"/>
  <c r="I1284" i="2"/>
  <c r="I1285" i="2"/>
  <c r="I1286" i="2"/>
  <c r="I1287" i="2"/>
  <c r="I1288" i="2"/>
  <c r="I1289" i="2"/>
  <c r="I1290" i="2"/>
  <c r="I1291" i="2"/>
  <c r="I1292" i="2"/>
  <c r="I1293" i="2"/>
  <c r="I1294" i="2"/>
  <c r="I1295" i="2"/>
  <c r="I1296" i="2"/>
  <c r="I1297" i="2"/>
  <c r="I1298" i="2"/>
  <c r="I1299" i="2"/>
  <c r="I1300" i="2"/>
  <c r="I1301" i="2"/>
  <c r="I1302" i="2"/>
  <c r="I1303" i="2"/>
  <c r="I1304" i="2"/>
  <c r="I1305" i="2"/>
  <c r="I1306" i="2"/>
  <c r="I1307" i="2"/>
  <c r="I1308" i="2"/>
  <c r="I1309" i="2"/>
  <c r="I1310" i="2"/>
  <c r="I1311" i="2"/>
  <c r="I1312" i="2"/>
  <c r="I1313" i="2"/>
  <c r="I1314" i="2"/>
  <c r="I1315" i="2"/>
  <c r="I1316" i="2"/>
  <c r="I1317" i="2"/>
  <c r="I1318" i="2"/>
  <c r="I1319" i="2"/>
  <c r="I1320" i="2"/>
  <c r="I1321" i="2"/>
  <c r="I1322" i="2"/>
  <c r="I1323" i="2"/>
  <c r="I1324" i="2"/>
  <c r="I1325" i="2"/>
  <c r="I1326" i="2"/>
  <c r="I1327" i="2"/>
  <c r="I1328" i="2"/>
  <c r="I1329" i="2"/>
  <c r="I1330" i="2"/>
  <c r="I1331" i="2"/>
  <c r="I1332" i="2"/>
  <c r="I1333" i="2"/>
  <c r="I1334" i="2"/>
  <c r="I1335" i="2"/>
  <c r="I1336" i="2"/>
  <c r="I1337" i="2"/>
  <c r="I1338" i="2"/>
  <c r="I1339" i="2"/>
  <c r="I1340" i="2"/>
  <c r="I1341" i="2"/>
  <c r="I1342" i="2"/>
  <c r="I1343" i="2"/>
  <c r="I1344" i="2"/>
  <c r="I1345" i="2"/>
  <c r="I1346" i="2"/>
  <c r="I1347" i="2"/>
  <c r="I1348" i="2"/>
  <c r="I1349" i="2"/>
  <c r="I1350" i="2"/>
  <c r="I1351" i="2"/>
  <c r="I1352" i="2"/>
  <c r="I1353" i="2"/>
  <c r="I1354" i="2"/>
  <c r="I1355" i="2"/>
  <c r="I1356" i="2"/>
  <c r="I1357" i="2"/>
  <c r="I1358" i="2"/>
  <c r="I1359" i="2"/>
  <c r="I1360" i="2"/>
  <c r="I1361" i="2"/>
  <c r="I1362" i="2"/>
  <c r="I1363" i="2"/>
  <c r="I1364" i="2"/>
  <c r="I1365" i="2"/>
  <c r="I1366" i="2"/>
  <c r="I1367" i="2"/>
  <c r="I1368" i="2"/>
  <c r="I1369" i="2"/>
  <c r="I1370" i="2"/>
  <c r="I1371" i="2"/>
  <c r="I1372" i="2"/>
  <c r="I1373" i="2"/>
  <c r="I1374" i="2"/>
  <c r="I1375" i="2"/>
  <c r="I1376" i="2"/>
  <c r="I1377" i="2"/>
  <c r="I1378" i="2"/>
  <c r="I1379" i="2"/>
  <c r="I1380" i="2"/>
  <c r="I1381" i="2"/>
  <c r="I1382" i="2"/>
  <c r="I1383" i="2"/>
  <c r="I1384" i="2"/>
  <c r="I1385" i="2"/>
  <c r="I1386" i="2"/>
  <c r="I1387" i="2"/>
  <c r="I1388" i="2"/>
  <c r="I1389" i="2"/>
  <c r="I1390" i="2"/>
  <c r="I1391" i="2"/>
  <c r="I1392" i="2"/>
  <c r="I1393" i="2"/>
  <c r="I1394" i="2"/>
  <c r="I1395" i="2"/>
  <c r="I1396" i="2"/>
  <c r="I1397" i="2"/>
  <c r="I1398" i="2"/>
  <c r="I1399" i="2"/>
  <c r="I1400" i="2"/>
  <c r="I1401" i="2"/>
  <c r="I1402" i="2"/>
  <c r="I1403" i="2"/>
  <c r="I1404" i="2"/>
  <c r="I1405" i="2"/>
  <c r="I1406" i="2"/>
  <c r="I1407" i="2"/>
  <c r="I1408" i="2"/>
  <c r="I1409" i="2"/>
  <c r="I1410" i="2"/>
  <c r="I1411" i="2"/>
  <c r="I1412" i="2"/>
  <c r="I1413" i="2"/>
  <c r="I1414" i="2"/>
  <c r="I1415" i="2"/>
  <c r="I6" i="2"/>
  <c r="I4" i="2"/>
  <c r="L592" i="2" l="1"/>
  <c r="J592" i="2" s="1"/>
  <c r="N592" i="2" s="1"/>
  <c r="O592" i="2" s="1"/>
  <c r="K592" i="2"/>
  <c r="L239" i="2"/>
  <c r="L345" i="2" l="1"/>
  <c r="L344" i="2"/>
  <c r="L343" i="2"/>
  <c r="L342" i="2"/>
  <c r="K342" i="2" s="1"/>
  <c r="L339" i="2"/>
  <c r="L1228" i="2"/>
  <c r="J1228" i="2" s="1"/>
  <c r="N1228" i="2" s="1"/>
  <c r="O1228" i="2" s="1"/>
  <c r="L1232" i="2"/>
  <c r="J1232" i="2" s="1"/>
  <c r="N1232" i="2" s="1"/>
  <c r="O1232" i="2" s="1"/>
  <c r="L1231" i="2"/>
  <c r="J1231" i="2"/>
  <c r="N1231" i="2" s="1"/>
  <c r="O1231" i="2" s="1"/>
  <c r="L1253" i="2"/>
  <c r="J1253" i="2" s="1"/>
  <c r="N1253" i="2" s="1"/>
  <c r="O1253" i="2" s="1"/>
  <c r="L1252" i="2"/>
  <c r="J1252" i="2" s="1"/>
  <c r="N1252" i="2" s="1"/>
  <c r="O1252" i="2" s="1"/>
  <c r="L1251" i="2"/>
  <c r="J1251" i="2" s="1"/>
  <c r="N1251" i="2" s="1"/>
  <c r="O1251" i="2" s="1"/>
  <c r="K225" i="2"/>
  <c r="L226" i="2"/>
  <c r="L595" i="2"/>
  <c r="J342" i="2" l="1"/>
  <c r="N342" i="2" s="1"/>
  <c r="O342" i="2" s="1"/>
  <c r="K1253" i="2"/>
  <c r="K1251" i="2"/>
  <c r="K1231" i="2"/>
  <c r="K1252" i="2"/>
  <c r="L212" i="2" l="1"/>
  <c r="L211" i="2"/>
  <c r="L210" i="2"/>
  <c r="L209" i="2"/>
  <c r="L208" i="2"/>
  <c r="L207" i="2"/>
  <c r="J207" i="2" l="1"/>
  <c r="N207" i="2" s="1"/>
  <c r="O207" i="2" s="1"/>
  <c r="J208" i="2"/>
  <c r="N208" i="2" s="1"/>
  <c r="O208" i="2" s="1"/>
  <c r="J209" i="2"/>
  <c r="N209" i="2" s="1"/>
  <c r="O209" i="2" s="1"/>
  <c r="J210" i="2"/>
  <c r="N210" i="2" s="1"/>
  <c r="O210" i="2" s="1"/>
  <c r="J211" i="2"/>
  <c r="N211" i="2" s="1"/>
  <c r="O211" i="2" s="1"/>
  <c r="J212" i="2"/>
  <c r="N212" i="2" s="1"/>
  <c r="O212" i="2" s="1"/>
  <c r="K207" i="2"/>
  <c r="K208" i="2"/>
  <c r="K209" i="2"/>
  <c r="K210" i="2"/>
  <c r="K211" i="2"/>
  <c r="K212" i="2"/>
  <c r="L198" i="2"/>
  <c r="L187" i="2"/>
  <c r="L196" i="2"/>
  <c r="J196" i="2" s="1"/>
  <c r="N196" i="2" s="1"/>
  <c r="O196" i="2" s="1"/>
  <c r="L195" i="2"/>
  <c r="J195" i="2" s="1"/>
  <c r="N195" i="2" s="1"/>
  <c r="O195" i="2" s="1"/>
  <c r="L194" i="2"/>
  <c r="J194" i="2" s="1"/>
  <c r="N194" i="2" s="1"/>
  <c r="O194" i="2" s="1"/>
  <c r="L193" i="2"/>
  <c r="J193" i="2" s="1"/>
  <c r="N193" i="2" s="1"/>
  <c r="O193" i="2" s="1"/>
  <c r="L192" i="2"/>
  <c r="J192" i="2" s="1"/>
  <c r="L300" i="2"/>
  <c r="L299" i="2"/>
  <c r="L197" i="2"/>
  <c r="L174" i="2"/>
  <c r="L1213" i="2"/>
  <c r="J1213" i="2" s="1"/>
  <c r="N1213" i="2" s="1"/>
  <c r="O1213" i="2" s="1"/>
  <c r="N192" i="2" l="1"/>
  <c r="O192" i="2" s="1"/>
  <c r="K192" i="2"/>
  <c r="K1213" i="2"/>
  <c r="L282" i="2"/>
  <c r="J282" i="2" s="1"/>
  <c r="N282" i="2" s="1"/>
  <c r="O282" i="2" s="1"/>
  <c r="L287" i="2"/>
  <c r="J287" i="2" s="1"/>
  <c r="N287" i="2" s="1"/>
  <c r="O287" i="2" s="1"/>
  <c r="L286" i="2"/>
  <c r="J286" i="2" s="1"/>
  <c r="N286" i="2" s="1"/>
  <c r="O286" i="2" s="1"/>
  <c r="L285" i="2"/>
  <c r="K285" i="2" s="1"/>
  <c r="L284" i="2"/>
  <c r="J284" i="2" s="1"/>
  <c r="N284" i="2" s="1"/>
  <c r="O284" i="2" s="1"/>
  <c r="L283" i="2"/>
  <c r="J283" i="2" s="1"/>
  <c r="N283" i="2" s="1"/>
  <c r="O283" i="2" s="1"/>
  <c r="K341" i="2"/>
  <c r="L1221" i="2"/>
  <c r="K1221" i="2" s="1"/>
  <c r="K1220" i="2"/>
  <c r="K1219" i="2"/>
  <c r="K1218" i="2"/>
  <c r="K1217" i="2"/>
  <c r="J1220" i="2"/>
  <c r="N1220" i="2" s="1"/>
  <c r="J1219" i="2"/>
  <c r="N1219" i="2" s="1"/>
  <c r="J1218" i="2"/>
  <c r="N1218" i="2" s="1"/>
  <c r="J1217" i="2"/>
  <c r="N1217" i="2" s="1"/>
  <c r="L1216" i="2"/>
  <c r="J1216" i="2" s="1"/>
  <c r="N1216" i="2" s="1"/>
  <c r="O1216" i="2" s="1"/>
  <c r="L1215" i="2"/>
  <c r="K1215" i="2" s="1"/>
  <c r="L1214" i="2"/>
  <c r="L1212" i="2"/>
  <c r="K1212" i="2" s="1"/>
  <c r="L1211" i="2"/>
  <c r="K1211" i="2" s="1"/>
  <c r="L1210" i="2"/>
  <c r="L1209" i="2"/>
  <c r="L1208" i="2"/>
  <c r="J1208" i="2" s="1"/>
  <c r="N1208" i="2" s="1"/>
  <c r="O1208" i="2" s="1"/>
  <c r="L1207" i="2"/>
  <c r="J1207" i="2" s="1"/>
  <c r="N1207" i="2" s="1"/>
  <c r="O1207" i="2" s="1"/>
  <c r="L1206" i="2"/>
  <c r="J1206" i="2" s="1"/>
  <c r="N1206" i="2" s="1"/>
  <c r="O1206" i="2" s="1"/>
  <c r="L1205" i="2"/>
  <c r="J1205" i="2" s="1"/>
  <c r="N1205" i="2" s="1"/>
  <c r="O1205" i="2" s="1"/>
  <c r="L1204" i="2"/>
  <c r="K1204" i="2" s="1"/>
  <c r="L1203" i="2"/>
  <c r="K1203" i="2" s="1"/>
  <c r="L1202" i="2"/>
  <c r="J1202" i="2" s="1"/>
  <c r="N1202" i="2" s="1"/>
  <c r="O1202" i="2" s="1"/>
  <c r="L1201" i="2"/>
  <c r="J1201" i="2" s="1"/>
  <c r="N1201" i="2" s="1"/>
  <c r="O1201" i="2" s="1"/>
  <c r="L1200" i="2"/>
  <c r="J1200" i="2" s="1"/>
  <c r="N1200" i="2" s="1"/>
  <c r="O1200" i="2" s="1"/>
  <c r="J1210" i="2" l="1"/>
  <c r="N1210" i="2" s="1"/>
  <c r="O1210" i="2" s="1"/>
  <c r="J1209" i="2"/>
  <c r="N1209" i="2" s="1"/>
  <c r="O1209" i="2" s="1"/>
  <c r="K282" i="2"/>
  <c r="K284" i="2"/>
  <c r="K283" i="2"/>
  <c r="K286" i="2"/>
  <c r="J285" i="2"/>
  <c r="N285" i="2" s="1"/>
  <c r="O285" i="2" s="1"/>
  <c r="K287" i="2"/>
  <c r="K1214" i="2"/>
  <c r="J1203" i="2"/>
  <c r="N1203" i="2" s="1"/>
  <c r="O1203" i="2" s="1"/>
  <c r="J341" i="2"/>
  <c r="N341" i="2" s="1"/>
  <c r="O341" i="2" s="1"/>
  <c r="J1204" i="2"/>
  <c r="N1204" i="2" s="1"/>
  <c r="O1204" i="2" s="1"/>
  <c r="K1205" i="2"/>
  <c r="K1202" i="2"/>
  <c r="K1207" i="2"/>
  <c r="K1208" i="2"/>
  <c r="K1206" i="2"/>
  <c r="K1216" i="2"/>
  <c r="K1200" i="2"/>
  <c r="K1201" i="2"/>
  <c r="J1211" i="2"/>
  <c r="N1211" i="2" s="1"/>
  <c r="O1211" i="2" s="1"/>
  <c r="J1215" i="2"/>
  <c r="N1215" i="2" s="1"/>
  <c r="O1215" i="2" s="1"/>
  <c r="K1210" i="2"/>
  <c r="J1212" i="2"/>
  <c r="N1212" i="2" s="1"/>
  <c r="O1212" i="2" s="1"/>
  <c r="J1214" i="2"/>
  <c r="N1214" i="2" s="1"/>
  <c r="O1214" i="2" s="1"/>
  <c r="K1209" i="2"/>
  <c r="L630" i="2"/>
  <c r="K630" i="2" s="1"/>
  <c r="L20" i="2"/>
  <c r="J20" i="2" s="1"/>
  <c r="N20" i="2" s="1"/>
  <c r="O20" i="2" s="1"/>
  <c r="J630" i="2" l="1"/>
  <c r="N630" i="2" s="1"/>
  <c r="O630" i="2" s="1"/>
  <c r="L924" i="2"/>
  <c r="J924" i="2" s="1"/>
  <c r="N924" i="2" s="1"/>
  <c r="O924" i="2" s="1"/>
  <c r="L925" i="2"/>
  <c r="K925" i="2" s="1"/>
  <c r="L926" i="2"/>
  <c r="K926" i="2" s="1"/>
  <c r="L927" i="2"/>
  <c r="K927" i="2" s="1"/>
  <c r="L928" i="2"/>
  <c r="K928" i="2" s="1"/>
  <c r="L1250" i="2"/>
  <c r="L1249" i="2"/>
  <c r="K1249" i="2" s="1"/>
  <c r="L1248" i="2"/>
  <c r="K1248" i="2" s="1"/>
  <c r="L1247" i="2"/>
  <c r="J1247" i="2" s="1"/>
  <c r="N1247" i="2" s="1"/>
  <c r="O1247" i="2" s="1"/>
  <c r="L1246" i="2"/>
  <c r="J1246" i="2" s="1"/>
  <c r="N1246" i="2" s="1"/>
  <c r="O1246" i="2" s="1"/>
  <c r="J1249" i="2"/>
  <c r="N1249" i="2" s="1"/>
  <c r="O1249" i="2" s="1"/>
  <c r="L1245" i="2"/>
  <c r="J1245" i="2" s="1"/>
  <c r="N1245" i="2" s="1"/>
  <c r="O1245" i="2" s="1"/>
  <c r="L1244" i="2"/>
  <c r="J1244" i="2" s="1"/>
  <c r="N1244" i="2" s="1"/>
  <c r="O1244" i="2" s="1"/>
  <c r="L1243" i="2"/>
  <c r="J1243" i="2" s="1"/>
  <c r="N1243" i="2" s="1"/>
  <c r="O1243" i="2" s="1"/>
  <c r="L1233" i="2"/>
  <c r="L1230" i="2"/>
  <c r="J1230" i="2" s="1"/>
  <c r="L1229" i="2"/>
  <c r="L1227" i="2"/>
  <c r="K1227" i="2" s="1"/>
  <c r="L1226" i="2"/>
  <c r="K1226" i="2" s="1"/>
  <c r="L1225" i="2"/>
  <c r="J1225" i="2" s="1"/>
  <c r="N1225" i="2" s="1"/>
  <c r="O1225" i="2" s="1"/>
  <c r="L1224" i="2"/>
  <c r="K1224" i="2" s="1"/>
  <c r="L1223" i="2"/>
  <c r="K1223" i="2" s="1"/>
  <c r="L1222" i="2"/>
  <c r="K1222" i="2" s="1"/>
  <c r="J1221" i="2"/>
  <c r="N1221" i="2" s="1"/>
  <c r="O1221" i="2" s="1"/>
  <c r="J1248" i="2" l="1"/>
  <c r="N1248" i="2" s="1"/>
  <c r="O1248" i="2" s="1"/>
  <c r="J1250" i="2"/>
  <c r="N1250" i="2" s="1"/>
  <c r="O1250" i="2" s="1"/>
  <c r="K1250" i="2"/>
  <c r="J1233" i="2"/>
  <c r="K1232" i="2"/>
  <c r="J1229" i="2"/>
  <c r="K1228" i="2"/>
  <c r="J1224" i="2"/>
  <c r="N1224" i="2" s="1"/>
  <c r="O1224" i="2" s="1"/>
  <c r="J1222" i="2"/>
  <c r="N1222" i="2" s="1"/>
  <c r="O1222" i="2" s="1"/>
  <c r="J927" i="2"/>
  <c r="N927" i="2" s="1"/>
  <c r="O927" i="2" s="1"/>
  <c r="J928" i="2"/>
  <c r="N928" i="2" s="1"/>
  <c r="O928" i="2" s="1"/>
  <c r="J925" i="2"/>
  <c r="N925" i="2" s="1"/>
  <c r="O925" i="2" s="1"/>
  <c r="J926" i="2"/>
  <c r="N926" i="2" s="1"/>
  <c r="O926" i="2" s="1"/>
  <c r="K924" i="2"/>
  <c r="J1226" i="2"/>
  <c r="N1226" i="2" s="1"/>
  <c r="O1226" i="2" s="1"/>
  <c r="J1227" i="2"/>
  <c r="N1227" i="2" s="1"/>
  <c r="O1227" i="2" s="1"/>
  <c r="K1225" i="2"/>
  <c r="J1223" i="2"/>
  <c r="N1223" i="2" s="1"/>
  <c r="O1223" i="2" s="1"/>
  <c r="L111" i="2"/>
  <c r="J111" i="2" s="1"/>
  <c r="N111" i="2" s="1"/>
  <c r="O111" i="2" s="1"/>
  <c r="K1230" i="2" l="1"/>
  <c r="N1230" i="2" s="1"/>
  <c r="O1230" i="2" s="1"/>
  <c r="K1229" i="2"/>
  <c r="N1229" i="2" s="1"/>
  <c r="O1229" i="2" s="1"/>
  <c r="K1247" i="2"/>
  <c r="K1243" i="2"/>
  <c r="K1244" i="2"/>
  <c r="K193" i="2"/>
  <c r="K194" i="2"/>
  <c r="K195" i="2"/>
  <c r="J174" i="2"/>
  <c r="N174" i="2" s="1"/>
  <c r="O174" i="2" s="1"/>
  <c r="K174" i="2"/>
  <c r="L179" i="2"/>
  <c r="L178" i="2"/>
  <c r="L177" i="2"/>
  <c r="L176" i="2"/>
  <c r="J176" i="2" s="1"/>
  <c r="L175" i="2"/>
  <c r="J175" i="2" s="1"/>
  <c r="L202" i="2"/>
  <c r="L600" i="2"/>
  <c r="K600" i="2" s="1"/>
  <c r="L463" i="2"/>
  <c r="L462" i="2"/>
  <c r="L461" i="2"/>
  <c r="L460" i="2"/>
  <c r="L459" i="2"/>
  <c r="L458" i="2"/>
  <c r="L613" i="2"/>
  <c r="J613" i="2" s="1"/>
  <c r="N613" i="2" s="1"/>
  <c r="O613" i="2" s="1"/>
  <c r="L599" i="2"/>
  <c r="J339" i="2"/>
  <c r="N339" i="2" s="1"/>
  <c r="O339" i="2" s="1"/>
  <c r="L1351" i="2"/>
  <c r="K1351" i="2" s="1"/>
  <c r="L123" i="2"/>
  <c r="J123" i="2" s="1"/>
  <c r="N123" i="2" s="1"/>
  <c r="O123" i="2" s="1"/>
  <c r="L1084" i="2"/>
  <c r="L1347" i="2"/>
  <c r="K1347" i="2" s="1"/>
  <c r="L1034" i="2"/>
  <c r="L1033" i="2"/>
  <c r="L1032" i="2"/>
  <c r="K1415" i="2"/>
  <c r="J1415" i="2" s="1"/>
  <c r="J300" i="2"/>
  <c r="N300" i="2" s="1"/>
  <c r="O300" i="2" s="1"/>
  <c r="J299" i="2"/>
  <c r="N299" i="2" s="1"/>
  <c r="O299" i="2" s="1"/>
  <c r="L1337" i="2"/>
  <c r="L181" i="2"/>
  <c r="L1370" i="2"/>
  <c r="K1369" i="2" s="1"/>
  <c r="L1369" i="2"/>
  <c r="J1369" i="2" s="1"/>
  <c r="N1369" i="2" s="1"/>
  <c r="O1369" i="2" s="1"/>
  <c r="L962" i="2"/>
  <c r="K958" i="2" s="1"/>
  <c r="L961" i="2"/>
  <c r="K960" i="2" s="1"/>
  <c r="L960" i="2"/>
  <c r="J960" i="2" s="1"/>
  <c r="N960" i="2" s="1"/>
  <c r="O960" i="2" s="1"/>
  <c r="L959" i="2"/>
  <c r="J959" i="2" s="1"/>
  <c r="N959" i="2" s="1"/>
  <c r="O959" i="2" s="1"/>
  <c r="L958" i="2"/>
  <c r="J958" i="2" s="1"/>
  <c r="N958" i="2" s="1"/>
  <c r="O958" i="2" s="1"/>
  <c r="L561" i="2"/>
  <c r="J561" i="2" s="1"/>
  <c r="N561" i="2" s="1"/>
  <c r="O561" i="2" s="1"/>
  <c r="K176" i="2" l="1"/>
  <c r="N176" i="2" s="1"/>
  <c r="O176" i="2" s="1"/>
  <c r="J177" i="2"/>
  <c r="K177" i="2"/>
  <c r="J178" i="2"/>
  <c r="K178" i="2"/>
  <c r="J179" i="2"/>
  <c r="K175" i="2"/>
  <c r="N175" i="2" s="1"/>
  <c r="O175" i="2" s="1"/>
  <c r="J600" i="2"/>
  <c r="N600" i="2" s="1"/>
  <c r="O600" i="2" s="1"/>
  <c r="J1347" i="2"/>
  <c r="N1347" i="2" s="1"/>
  <c r="O1347" i="2" s="1"/>
  <c r="J961" i="2"/>
  <c r="N961" i="2" s="1"/>
  <c r="O961" i="2" s="1"/>
  <c r="J962" i="2"/>
  <c r="N962" i="2" s="1"/>
  <c r="O962" i="2" s="1"/>
  <c r="J1370" i="2"/>
  <c r="N1370" i="2" s="1"/>
  <c r="O1370" i="2" s="1"/>
  <c r="K961" i="2"/>
  <c r="K959" i="2"/>
  <c r="L513" i="2"/>
  <c r="L753" i="2"/>
  <c r="K753" i="2" s="1"/>
  <c r="L752" i="2"/>
  <c r="K752" i="2" s="1"/>
  <c r="L751" i="2"/>
  <c r="K751" i="2" s="1"/>
  <c r="L750" i="2"/>
  <c r="K750" i="2" s="1"/>
  <c r="L749" i="2"/>
  <c r="K749" i="2" s="1"/>
  <c r="L748" i="2"/>
  <c r="K748" i="2" s="1"/>
  <c r="L747" i="2"/>
  <c r="K747" i="2" s="1"/>
  <c r="L746" i="2"/>
  <c r="K746" i="2" s="1"/>
  <c r="N177" i="2" l="1"/>
  <c r="O177" i="2" s="1"/>
  <c r="N178" i="2"/>
  <c r="O178" i="2" s="1"/>
  <c r="J751" i="2"/>
  <c r="N751" i="2" s="1"/>
  <c r="O751" i="2" s="1"/>
  <c r="J749" i="2"/>
  <c r="N749" i="2" s="1"/>
  <c r="O749" i="2" s="1"/>
  <c r="J746" i="2"/>
  <c r="N746" i="2" s="1"/>
  <c r="O746" i="2" s="1"/>
  <c r="J747" i="2"/>
  <c r="N747" i="2" s="1"/>
  <c r="O747" i="2" s="1"/>
  <c r="J748" i="2"/>
  <c r="N748" i="2" s="1"/>
  <c r="O748" i="2" s="1"/>
  <c r="J750" i="2"/>
  <c r="N750" i="2" s="1"/>
  <c r="O750" i="2" s="1"/>
  <c r="J752" i="2"/>
  <c r="N752" i="2" s="1"/>
  <c r="O752" i="2" s="1"/>
  <c r="J753" i="2"/>
  <c r="N753" i="2" s="1"/>
  <c r="O753" i="2" s="1"/>
  <c r="L240" i="2"/>
  <c r="J240" i="2" s="1"/>
  <c r="N240" i="2" s="1"/>
  <c r="O240" i="2" s="1"/>
  <c r="J239" i="2"/>
  <c r="N239" i="2" s="1"/>
  <c r="O239" i="2" s="1"/>
  <c r="K239" i="2" l="1"/>
  <c r="K240" i="2"/>
  <c r="L731" i="2" l="1"/>
  <c r="K731" i="2" s="1"/>
  <c r="L730" i="2"/>
  <c r="K730" i="2" s="1"/>
  <c r="L729" i="2"/>
  <c r="K729" i="2" s="1"/>
  <c r="L728" i="2"/>
  <c r="J728" i="2" s="1"/>
  <c r="N728" i="2" s="1"/>
  <c r="O728" i="2" s="1"/>
  <c r="L727" i="2"/>
  <c r="K727" i="2" s="1"/>
  <c r="L726" i="2"/>
  <c r="J726" i="2" s="1"/>
  <c r="N726" i="2" s="1"/>
  <c r="O726" i="2" s="1"/>
  <c r="L725" i="2"/>
  <c r="J725" i="2" s="1"/>
  <c r="N725" i="2" s="1"/>
  <c r="O725" i="2" s="1"/>
  <c r="L724" i="2"/>
  <c r="J724" i="2" s="1"/>
  <c r="N724" i="2" s="1"/>
  <c r="O724" i="2" s="1"/>
  <c r="L723" i="2"/>
  <c r="J723" i="2" s="1"/>
  <c r="N723" i="2" s="1"/>
  <c r="O723" i="2" s="1"/>
  <c r="L722" i="2"/>
  <c r="J722" i="2" s="1"/>
  <c r="N722" i="2" s="1"/>
  <c r="O722" i="2" s="1"/>
  <c r="L721" i="2"/>
  <c r="J721" i="2" s="1"/>
  <c r="N721" i="2" s="1"/>
  <c r="O721" i="2" s="1"/>
  <c r="L720" i="2"/>
  <c r="J720" i="2" s="1"/>
  <c r="N720" i="2" s="1"/>
  <c r="O720" i="2" s="1"/>
  <c r="L719" i="2"/>
  <c r="J719" i="2" s="1"/>
  <c r="N719" i="2" s="1"/>
  <c r="O719" i="2" s="1"/>
  <c r="L718" i="2"/>
  <c r="J718" i="2" s="1"/>
  <c r="N718" i="2" s="1"/>
  <c r="O718" i="2" s="1"/>
  <c r="L717" i="2"/>
  <c r="K717" i="2" s="1"/>
  <c r="L716" i="2"/>
  <c r="K716" i="2" s="1"/>
  <c r="L715" i="2"/>
  <c r="K715" i="2" s="1"/>
  <c r="L714" i="2"/>
  <c r="K714" i="2" s="1"/>
  <c r="L713" i="2"/>
  <c r="J713" i="2" s="1"/>
  <c r="N713" i="2" s="1"/>
  <c r="O713" i="2" s="1"/>
  <c r="L712" i="2"/>
  <c r="J712" i="2" s="1"/>
  <c r="N712" i="2" s="1"/>
  <c r="O712" i="2" s="1"/>
  <c r="L711" i="2"/>
  <c r="K711" i="2" s="1"/>
  <c r="L732" i="2"/>
  <c r="L105" i="2"/>
  <c r="L104" i="2"/>
  <c r="L103" i="2"/>
  <c r="L102" i="2"/>
  <c r="L101" i="2"/>
  <c r="K101" i="2" s="1"/>
  <c r="L100" i="2"/>
  <c r="K100" i="2" s="1"/>
  <c r="L99" i="2"/>
  <c r="L98" i="2"/>
  <c r="L97" i="2"/>
  <c r="L96" i="2"/>
  <c r="L95" i="2"/>
  <c r="L94" i="2"/>
  <c r="L93" i="2"/>
  <c r="L92" i="2"/>
  <c r="L91" i="2"/>
  <c r="L90" i="2"/>
  <c r="L89" i="2"/>
  <c r="L88" i="2"/>
  <c r="K88" i="2" s="1"/>
  <c r="L87" i="2"/>
  <c r="K87" i="2" s="1"/>
  <c r="L86" i="2"/>
  <c r="K86" i="2" s="1"/>
  <c r="L85" i="2"/>
  <c r="K85" i="2" s="1"/>
  <c r="L84" i="2"/>
  <c r="L83" i="2"/>
  <c r="L82" i="2"/>
  <c r="L81" i="2"/>
  <c r="L80" i="2"/>
  <c r="L79" i="2"/>
  <c r="L78" i="2"/>
  <c r="K78" i="2" s="1"/>
  <c r="L77" i="2"/>
  <c r="K77" i="2" s="1"/>
  <c r="J729" i="2" l="1"/>
  <c r="N729" i="2" s="1"/>
  <c r="O729" i="2" s="1"/>
  <c r="J730" i="2"/>
  <c r="N730" i="2" s="1"/>
  <c r="O730" i="2" s="1"/>
  <c r="J715" i="2"/>
  <c r="N715" i="2" s="1"/>
  <c r="O715" i="2" s="1"/>
  <c r="J731" i="2"/>
  <c r="N731" i="2" s="1"/>
  <c r="O731" i="2" s="1"/>
  <c r="K728" i="2"/>
  <c r="K726" i="2"/>
  <c r="J714" i="2"/>
  <c r="N714" i="2" s="1"/>
  <c r="O714" i="2" s="1"/>
  <c r="K720" i="2"/>
  <c r="K718" i="2"/>
  <c r="J711" i="2"/>
  <c r="N711" i="2" s="1"/>
  <c r="O711" i="2" s="1"/>
  <c r="K723" i="2"/>
  <c r="K724" i="2"/>
  <c r="K725" i="2"/>
  <c r="J727" i="2"/>
  <c r="N727" i="2" s="1"/>
  <c r="O727" i="2" s="1"/>
  <c r="K105" i="2"/>
  <c r="J105" i="2"/>
  <c r="N105" i="2" s="1"/>
  <c r="O105" i="2" s="1"/>
  <c r="J90" i="2"/>
  <c r="N90" i="2" s="1"/>
  <c r="O90" i="2" s="1"/>
  <c r="K90" i="2"/>
  <c r="J94" i="2"/>
  <c r="K94" i="2"/>
  <c r="J80" i="2"/>
  <c r="N80" i="2" s="1"/>
  <c r="O80" i="2" s="1"/>
  <c r="K80" i="2"/>
  <c r="J96" i="2"/>
  <c r="N96" i="2" s="1"/>
  <c r="O96" i="2" s="1"/>
  <c r="K96" i="2"/>
  <c r="K81" i="2"/>
  <c r="J81" i="2"/>
  <c r="N81" i="2" s="1"/>
  <c r="O81" i="2" s="1"/>
  <c r="J97" i="2"/>
  <c r="K97" i="2"/>
  <c r="K99" i="2"/>
  <c r="J99" i="2"/>
  <c r="J91" i="2"/>
  <c r="N91" i="2" s="1"/>
  <c r="O91" i="2" s="1"/>
  <c r="K91" i="2"/>
  <c r="J82" i="2"/>
  <c r="N82" i="2" s="1"/>
  <c r="O82" i="2" s="1"/>
  <c r="K82" i="2"/>
  <c r="J98" i="2"/>
  <c r="K98" i="2"/>
  <c r="J83" i="2"/>
  <c r="N83" i="2" s="1"/>
  <c r="O83" i="2" s="1"/>
  <c r="K83" i="2"/>
  <c r="K84" i="2"/>
  <c r="J84" i="2"/>
  <c r="N84" i="2" s="1"/>
  <c r="O84" i="2" s="1"/>
  <c r="K89" i="2"/>
  <c r="J89" i="2"/>
  <c r="N89" i="2" s="1"/>
  <c r="O89" i="2" s="1"/>
  <c r="K719" i="2"/>
  <c r="J92" i="2"/>
  <c r="N92" i="2" s="1"/>
  <c r="O92" i="2" s="1"/>
  <c r="K92" i="2"/>
  <c r="K93" i="2"/>
  <c r="J93" i="2"/>
  <c r="J79" i="2"/>
  <c r="N79" i="2" s="1"/>
  <c r="O79" i="2" s="1"/>
  <c r="K79" i="2"/>
  <c r="J95" i="2"/>
  <c r="K95" i="2"/>
  <c r="J102" i="2"/>
  <c r="N102" i="2" s="1"/>
  <c r="O102" i="2" s="1"/>
  <c r="K102" i="2"/>
  <c r="K712" i="2"/>
  <c r="J103" i="2"/>
  <c r="N103" i="2" s="1"/>
  <c r="O103" i="2" s="1"/>
  <c r="K103" i="2"/>
  <c r="K713" i="2"/>
  <c r="K104" i="2"/>
  <c r="J104" i="2"/>
  <c r="N104" i="2" s="1"/>
  <c r="O104" i="2" s="1"/>
  <c r="K721" i="2"/>
  <c r="K722" i="2"/>
  <c r="J717" i="2"/>
  <c r="N717" i="2" s="1"/>
  <c r="O717" i="2" s="1"/>
  <c r="J716" i="2"/>
  <c r="N716" i="2" s="1"/>
  <c r="O716" i="2" s="1"/>
  <c r="N99" i="2" l="1"/>
  <c r="O99" i="2" s="1"/>
  <c r="N97" i="2"/>
  <c r="O97" i="2" s="1"/>
  <c r="N94" i="2"/>
  <c r="O94" i="2" s="1"/>
  <c r="N98" i="2"/>
  <c r="O98" i="2" s="1"/>
  <c r="N95" i="2"/>
  <c r="O95" i="2" s="1"/>
  <c r="N93" i="2"/>
  <c r="O93" i="2" s="1"/>
  <c r="L1031" i="2"/>
  <c r="L866" i="2"/>
  <c r="L863" i="2"/>
  <c r="L221" i="2"/>
  <c r="J221" i="2" s="1"/>
  <c r="J100" i="2" l="1"/>
  <c r="N100" i="2" s="1"/>
  <c r="O100" i="2" s="1"/>
  <c r="J101" i="2"/>
  <c r="N101" i="2" s="1"/>
  <c r="O101" i="2" s="1"/>
  <c r="J87" i="2"/>
  <c r="N87" i="2" s="1"/>
  <c r="O87" i="2" s="1"/>
  <c r="J77" i="2"/>
  <c r="N77" i="2" s="1"/>
  <c r="O77" i="2" s="1"/>
  <c r="J78" i="2"/>
  <c r="N78" i="2" s="1"/>
  <c r="O78" i="2" s="1"/>
  <c r="J85" i="2"/>
  <c r="N85" i="2" s="1"/>
  <c r="O85" i="2" s="1"/>
  <c r="J86" i="2"/>
  <c r="N86" i="2" s="1"/>
  <c r="O86" i="2" s="1"/>
  <c r="J88" i="2"/>
  <c r="N88" i="2" s="1"/>
  <c r="O88" i="2" s="1"/>
  <c r="L534" i="2"/>
  <c r="J534" i="2" s="1"/>
  <c r="N534" i="2" s="1"/>
  <c r="O534" i="2" s="1"/>
  <c r="L533" i="2"/>
  <c r="J533" i="2" s="1"/>
  <c r="N533" i="2" s="1"/>
  <c r="O533" i="2" s="1"/>
  <c r="L532" i="2"/>
  <c r="K532" i="2" s="1"/>
  <c r="J532" i="2" l="1"/>
  <c r="N532" i="2" s="1"/>
  <c r="O532" i="2" s="1"/>
  <c r="K533" i="2"/>
  <c r="K534" i="2"/>
  <c r="L511" i="2"/>
  <c r="K511" i="2" s="1"/>
  <c r="L514" i="2"/>
  <c r="K514" i="2" s="1"/>
  <c r="L516" i="2"/>
  <c r="K516" i="2" s="1"/>
  <c r="L515" i="2"/>
  <c r="K515" i="2" s="1"/>
  <c r="K513" i="2"/>
  <c r="L512" i="2"/>
  <c r="K512" i="2" s="1"/>
  <c r="J511" i="2" l="1"/>
  <c r="N511" i="2" s="1"/>
  <c r="O511" i="2" s="1"/>
  <c r="J512" i="2"/>
  <c r="N512" i="2" s="1"/>
  <c r="O512" i="2" s="1"/>
  <c r="J513" i="2"/>
  <c r="N513" i="2" s="1"/>
  <c r="O513" i="2" s="1"/>
  <c r="J515" i="2"/>
  <c r="N515" i="2" s="1"/>
  <c r="O515" i="2" s="1"/>
  <c r="J516" i="2"/>
  <c r="N516" i="2" s="1"/>
  <c r="O516" i="2" s="1"/>
  <c r="J514" i="2"/>
  <c r="N514" i="2" s="1"/>
  <c r="O514" i="2" s="1"/>
  <c r="L396" i="2"/>
  <c r="L587" i="2"/>
  <c r="J587" i="2" s="1"/>
  <c r="N587" i="2" s="1"/>
  <c r="O587" i="2" s="1"/>
  <c r="L591" i="2"/>
  <c r="K591" i="2" s="1"/>
  <c r="K587" i="2" l="1"/>
  <c r="J591" i="2"/>
  <c r="N591" i="2" s="1"/>
  <c r="O591" i="2" s="1"/>
  <c r="L6" i="2"/>
  <c r="J6" i="2" s="1"/>
  <c r="L170" i="2"/>
  <c r="J170" i="2" s="1"/>
  <c r="N170" i="2" s="1"/>
  <c r="O170" i="2" s="1"/>
  <c r="L214" i="2"/>
  <c r="J214" i="2" s="1"/>
  <c r="L76" i="2" l="1"/>
  <c r="L75" i="2"/>
  <c r="J75" i="2" s="1"/>
  <c r="N75" i="2" s="1"/>
  <c r="O75" i="2" s="1"/>
  <c r="J76" i="2" l="1"/>
  <c r="N76" i="2" s="1"/>
  <c r="O76" i="2" s="1"/>
  <c r="K76" i="2"/>
  <c r="K75" i="2"/>
  <c r="L11" i="2"/>
  <c r="J11" i="2" s="1"/>
  <c r="L349" i="2"/>
  <c r="J349" i="2" s="1"/>
  <c r="L348" i="2"/>
  <c r="J348" i="2" s="1"/>
  <c r="L829" i="2"/>
  <c r="J829" i="2" s="1"/>
  <c r="N829" i="2" s="1"/>
  <c r="O829" i="2" s="1"/>
  <c r="L683" i="2"/>
  <c r="K683" i="2" s="1"/>
  <c r="J599" i="2"/>
  <c r="K599" i="2"/>
  <c r="J463" i="2"/>
  <c r="K462" i="2"/>
  <c r="J461" i="2"/>
  <c r="N461" i="2" s="1"/>
  <c r="O461" i="2" s="1"/>
  <c r="K460" i="2"/>
  <c r="J459" i="2"/>
  <c r="N459" i="2" s="1"/>
  <c r="O459" i="2" s="1"/>
  <c r="J458" i="2"/>
  <c r="N458" i="2" s="1"/>
  <c r="O458" i="2" s="1"/>
  <c r="J863" i="2"/>
  <c r="N863" i="2" s="1"/>
  <c r="O863" i="2" s="1"/>
  <c r="J866" i="2"/>
  <c r="N866" i="2" s="1"/>
  <c r="O866" i="2" s="1"/>
  <c r="J346" i="2"/>
  <c r="N346" i="2" s="1"/>
  <c r="J597" i="2"/>
  <c r="N597" i="2" s="1"/>
  <c r="J1031" i="2"/>
  <c r="N1031" i="2" s="1"/>
  <c r="O1031" i="2" s="1"/>
  <c r="N6" i="2"/>
  <c r="L1414" i="2"/>
  <c r="J1414" i="2" s="1"/>
  <c r="L1413" i="2"/>
  <c r="J1413" i="2" s="1"/>
  <c r="L1412" i="2"/>
  <c r="J1412" i="2" s="1"/>
  <c r="L1411" i="2"/>
  <c r="J1411" i="2" s="1"/>
  <c r="L1410" i="2"/>
  <c r="J1410" i="2" s="1"/>
  <c r="L1409" i="2"/>
  <c r="J1409" i="2" s="1"/>
  <c r="L1408" i="2"/>
  <c r="J1408" i="2" s="1"/>
  <c r="L1407" i="2"/>
  <c r="J1407" i="2" s="1"/>
  <c r="L1406" i="2"/>
  <c r="J1406" i="2" s="1"/>
  <c r="L1405" i="2"/>
  <c r="J1405" i="2" s="1"/>
  <c r="L1404" i="2"/>
  <c r="J1404" i="2" s="1"/>
  <c r="L1403" i="2"/>
  <c r="J1403" i="2" s="1"/>
  <c r="L1402" i="2"/>
  <c r="J1402" i="2" s="1"/>
  <c r="L1401" i="2"/>
  <c r="J1401" i="2" s="1"/>
  <c r="L1400" i="2"/>
  <c r="J1400" i="2" s="1"/>
  <c r="L1399" i="2"/>
  <c r="J1399" i="2" s="1"/>
  <c r="L1398" i="2"/>
  <c r="J1398" i="2" s="1"/>
  <c r="L1397" i="2"/>
  <c r="J1397" i="2" s="1"/>
  <c r="L1396" i="2"/>
  <c r="J1396" i="2" s="1"/>
  <c r="L1395" i="2"/>
  <c r="J1395" i="2" s="1"/>
  <c r="L1394" i="2"/>
  <c r="J1394" i="2" s="1"/>
  <c r="L1393" i="2"/>
  <c r="J1393" i="2" s="1"/>
  <c r="L1392" i="2"/>
  <c r="J1392" i="2" s="1"/>
  <c r="L1391" i="2"/>
  <c r="J1391" i="2" s="1"/>
  <c r="L1390" i="2"/>
  <c r="J1390" i="2" s="1"/>
  <c r="L1389" i="2"/>
  <c r="J1389" i="2" s="1"/>
  <c r="L1388" i="2"/>
  <c r="J1388" i="2" s="1"/>
  <c r="L1387" i="2"/>
  <c r="J1387" i="2" s="1"/>
  <c r="L1386" i="2"/>
  <c r="J1386" i="2" s="1"/>
  <c r="L1385" i="2"/>
  <c r="J1385" i="2" s="1"/>
  <c r="L1384" i="2"/>
  <c r="J1384" i="2" s="1"/>
  <c r="L1383" i="2"/>
  <c r="J1383" i="2" s="1"/>
  <c r="L1382" i="2"/>
  <c r="J1382" i="2" s="1"/>
  <c r="L1381" i="2"/>
  <c r="J1381" i="2" s="1"/>
  <c r="L1380" i="2"/>
  <c r="J1380" i="2" s="1"/>
  <c r="L1379" i="2"/>
  <c r="J1379" i="2" s="1"/>
  <c r="L1378" i="2"/>
  <c r="J1378" i="2" s="1"/>
  <c r="L1377" i="2"/>
  <c r="J1377" i="2" s="1"/>
  <c r="L1376" i="2"/>
  <c r="J1376" i="2" s="1"/>
  <c r="L1375" i="2"/>
  <c r="J1375" i="2" s="1"/>
  <c r="L1374" i="2"/>
  <c r="J1374" i="2" s="1"/>
  <c r="L1373" i="2"/>
  <c r="J1373" i="2" s="1"/>
  <c r="L1372" i="2"/>
  <c r="J1372" i="2" s="1"/>
  <c r="L1371" i="2"/>
  <c r="L1368" i="2"/>
  <c r="J1368" i="2" s="1"/>
  <c r="L1367" i="2"/>
  <c r="J1367" i="2" s="1"/>
  <c r="L1366" i="2"/>
  <c r="J1366" i="2" s="1"/>
  <c r="L1365" i="2"/>
  <c r="J1365" i="2" s="1"/>
  <c r="L1364" i="2"/>
  <c r="J1364" i="2" s="1"/>
  <c r="L1363" i="2"/>
  <c r="J1363" i="2" s="1"/>
  <c r="L1362" i="2"/>
  <c r="J1362" i="2" s="1"/>
  <c r="L1361" i="2"/>
  <c r="J1361" i="2" s="1"/>
  <c r="L1360" i="2"/>
  <c r="J1360" i="2" s="1"/>
  <c r="L1359" i="2"/>
  <c r="J1359" i="2" s="1"/>
  <c r="L1358" i="2"/>
  <c r="J1358" i="2" s="1"/>
  <c r="L1357" i="2"/>
  <c r="J1357" i="2" s="1"/>
  <c r="L1356" i="2"/>
  <c r="J1356" i="2" s="1"/>
  <c r="L1355" i="2"/>
  <c r="J1355" i="2" s="1"/>
  <c r="L1354" i="2"/>
  <c r="J1354" i="2" s="1"/>
  <c r="L1353" i="2"/>
  <c r="J1353" i="2" s="1"/>
  <c r="L1352" i="2"/>
  <c r="J1352" i="2" s="1"/>
  <c r="J1351" i="2"/>
  <c r="L1350" i="2"/>
  <c r="J1350" i="2" s="1"/>
  <c r="L1349" i="2"/>
  <c r="J1349" i="2" s="1"/>
  <c r="L1348" i="2"/>
  <c r="L1346" i="2"/>
  <c r="J1346" i="2" s="1"/>
  <c r="L1345" i="2"/>
  <c r="J1345" i="2" s="1"/>
  <c r="L1344" i="2"/>
  <c r="J1344" i="2" s="1"/>
  <c r="L1343" i="2"/>
  <c r="J1343" i="2" s="1"/>
  <c r="L1342" i="2"/>
  <c r="J1342" i="2" s="1"/>
  <c r="L1341" i="2"/>
  <c r="J1341" i="2" s="1"/>
  <c r="L1340" i="2"/>
  <c r="J1340" i="2" s="1"/>
  <c r="L1339" i="2"/>
  <c r="J1339" i="2" s="1"/>
  <c r="L1338" i="2"/>
  <c r="J1338" i="2" s="1"/>
  <c r="J1337" i="2"/>
  <c r="L1336" i="2"/>
  <c r="J1336" i="2" s="1"/>
  <c r="L1335" i="2"/>
  <c r="J1335" i="2" s="1"/>
  <c r="L1334" i="2"/>
  <c r="J1334" i="2" s="1"/>
  <c r="L1333" i="2"/>
  <c r="J1333" i="2" s="1"/>
  <c r="L1332" i="2"/>
  <c r="J1332" i="2" s="1"/>
  <c r="L1331" i="2"/>
  <c r="J1331" i="2" s="1"/>
  <c r="L1330" i="2"/>
  <c r="J1330" i="2" s="1"/>
  <c r="L1329" i="2"/>
  <c r="J1329" i="2" s="1"/>
  <c r="L1328" i="2"/>
  <c r="J1328" i="2" s="1"/>
  <c r="L1327" i="2"/>
  <c r="J1327" i="2" s="1"/>
  <c r="L1326" i="2"/>
  <c r="J1326" i="2" s="1"/>
  <c r="L1325" i="2"/>
  <c r="J1325" i="2" s="1"/>
  <c r="L1324" i="2"/>
  <c r="J1324" i="2" s="1"/>
  <c r="L1323" i="2"/>
  <c r="J1323" i="2" s="1"/>
  <c r="L1322" i="2"/>
  <c r="J1322" i="2" s="1"/>
  <c r="L1321" i="2"/>
  <c r="J1321" i="2" s="1"/>
  <c r="L1320" i="2"/>
  <c r="J1320" i="2" s="1"/>
  <c r="L1319" i="2"/>
  <c r="J1319" i="2" s="1"/>
  <c r="L1318" i="2"/>
  <c r="J1318" i="2" s="1"/>
  <c r="L1317" i="2"/>
  <c r="J1317" i="2" s="1"/>
  <c r="L1316" i="2"/>
  <c r="J1316" i="2" s="1"/>
  <c r="L1315" i="2"/>
  <c r="J1315" i="2" s="1"/>
  <c r="L1314" i="2"/>
  <c r="J1314" i="2" s="1"/>
  <c r="L1313" i="2"/>
  <c r="J1313" i="2" s="1"/>
  <c r="L1312" i="2"/>
  <c r="J1312" i="2" s="1"/>
  <c r="L1311" i="2"/>
  <c r="J1311" i="2" s="1"/>
  <c r="L1310" i="2"/>
  <c r="J1310" i="2" s="1"/>
  <c r="L1309" i="2"/>
  <c r="J1309" i="2" s="1"/>
  <c r="L1308" i="2"/>
  <c r="J1308" i="2" s="1"/>
  <c r="L1307" i="2"/>
  <c r="J1307" i="2" s="1"/>
  <c r="L1306" i="2"/>
  <c r="J1306" i="2" s="1"/>
  <c r="L1305" i="2"/>
  <c r="J1305" i="2" s="1"/>
  <c r="L1304" i="2"/>
  <c r="J1304" i="2" s="1"/>
  <c r="L1303" i="2"/>
  <c r="J1303" i="2" s="1"/>
  <c r="L1302" i="2"/>
  <c r="J1302" i="2" s="1"/>
  <c r="L1301" i="2"/>
  <c r="K1301" i="2" s="1"/>
  <c r="L1300" i="2"/>
  <c r="J1300" i="2" s="1"/>
  <c r="L1299" i="2"/>
  <c r="J1299" i="2" s="1"/>
  <c r="L1298" i="2"/>
  <c r="J1298" i="2" s="1"/>
  <c r="L1297" i="2"/>
  <c r="J1297" i="2" s="1"/>
  <c r="L1296" i="2"/>
  <c r="J1296" i="2" s="1"/>
  <c r="L1295" i="2"/>
  <c r="J1295" i="2" s="1"/>
  <c r="L1294" i="2"/>
  <c r="J1294" i="2" s="1"/>
  <c r="L1293" i="2"/>
  <c r="J1293" i="2" s="1"/>
  <c r="L1292" i="2"/>
  <c r="J1292" i="2" s="1"/>
  <c r="L1291" i="2"/>
  <c r="J1291" i="2" s="1"/>
  <c r="L1290" i="2"/>
  <c r="J1290" i="2" s="1"/>
  <c r="L1289" i="2"/>
  <c r="J1289" i="2" s="1"/>
  <c r="L1288" i="2"/>
  <c r="J1288" i="2" s="1"/>
  <c r="L1287" i="2"/>
  <c r="J1287" i="2" s="1"/>
  <c r="L1286" i="2"/>
  <c r="J1286" i="2" s="1"/>
  <c r="L1285" i="2"/>
  <c r="L1284" i="2"/>
  <c r="J1284" i="2" s="1"/>
  <c r="L1283" i="2"/>
  <c r="J1283" i="2" s="1"/>
  <c r="L1282" i="2"/>
  <c r="J1282" i="2" s="1"/>
  <c r="L1281" i="2"/>
  <c r="J1281" i="2" s="1"/>
  <c r="L1280" i="2"/>
  <c r="J1280" i="2" s="1"/>
  <c r="L1279" i="2"/>
  <c r="J1279" i="2" s="1"/>
  <c r="L1278" i="2"/>
  <c r="J1278" i="2" s="1"/>
  <c r="L1277" i="2"/>
  <c r="L1276" i="2"/>
  <c r="J1276" i="2" s="1"/>
  <c r="L1275" i="2"/>
  <c r="J1275" i="2" s="1"/>
  <c r="L1274" i="2"/>
  <c r="J1274" i="2" s="1"/>
  <c r="L1273" i="2"/>
  <c r="L1272" i="2"/>
  <c r="J1272" i="2" s="1"/>
  <c r="L1271" i="2"/>
  <c r="J1271" i="2" s="1"/>
  <c r="L1270" i="2"/>
  <c r="J1270" i="2" s="1"/>
  <c r="L1269" i="2"/>
  <c r="J1269" i="2" s="1"/>
  <c r="L1268" i="2"/>
  <c r="J1268" i="2" s="1"/>
  <c r="L1267" i="2"/>
  <c r="J1267" i="2" s="1"/>
  <c r="L1266" i="2"/>
  <c r="J1266" i="2" s="1"/>
  <c r="L1265" i="2"/>
  <c r="J1265" i="2" s="1"/>
  <c r="L1264" i="2"/>
  <c r="J1264" i="2" s="1"/>
  <c r="L1263" i="2"/>
  <c r="J1263" i="2" s="1"/>
  <c r="L1262" i="2"/>
  <c r="J1262" i="2" s="1"/>
  <c r="L1261" i="2"/>
  <c r="J1261" i="2" s="1"/>
  <c r="L1260" i="2"/>
  <c r="J1260" i="2" s="1"/>
  <c r="L1259" i="2"/>
  <c r="L1258" i="2"/>
  <c r="J1258" i="2" s="1"/>
  <c r="L1257" i="2"/>
  <c r="J1257" i="2" s="1"/>
  <c r="L1256" i="2"/>
  <c r="J1256" i="2" s="1"/>
  <c r="L1255" i="2"/>
  <c r="L1254" i="2"/>
  <c r="L1242" i="2"/>
  <c r="K1242" i="2" s="1"/>
  <c r="L1241" i="2"/>
  <c r="J1241" i="2" s="1"/>
  <c r="L1240" i="2"/>
  <c r="L1239" i="2"/>
  <c r="J1239" i="2" s="1"/>
  <c r="L1238" i="2"/>
  <c r="L1237" i="2"/>
  <c r="J1237" i="2" s="1"/>
  <c r="L1236" i="2"/>
  <c r="J1236" i="2" s="1"/>
  <c r="L1235" i="2"/>
  <c r="J1235" i="2" s="1"/>
  <c r="L1234" i="2"/>
  <c r="K1233" i="2" s="1"/>
  <c r="N1233" i="2" s="1"/>
  <c r="O1233" i="2" s="1"/>
  <c r="L1199" i="2"/>
  <c r="L1198" i="2"/>
  <c r="J1198" i="2" s="1"/>
  <c r="L1197" i="2"/>
  <c r="J1197" i="2" s="1"/>
  <c r="L1196" i="2"/>
  <c r="J1196" i="2" s="1"/>
  <c r="L1195" i="2"/>
  <c r="K1195" i="2" s="1"/>
  <c r="L1194" i="2"/>
  <c r="J1194" i="2" s="1"/>
  <c r="L1193" i="2"/>
  <c r="J1193" i="2" s="1"/>
  <c r="L1192" i="2"/>
  <c r="J1192" i="2" s="1"/>
  <c r="L1191" i="2"/>
  <c r="L1190" i="2"/>
  <c r="J1190" i="2" s="1"/>
  <c r="L1189" i="2"/>
  <c r="J1189" i="2" s="1"/>
  <c r="L1188" i="2"/>
  <c r="J1188" i="2" s="1"/>
  <c r="L1187" i="2"/>
  <c r="K1187" i="2" s="1"/>
  <c r="L1186" i="2"/>
  <c r="J1186" i="2" s="1"/>
  <c r="L1185" i="2"/>
  <c r="J1185" i="2" s="1"/>
  <c r="L1184" i="2"/>
  <c r="J1184" i="2" s="1"/>
  <c r="L1183" i="2"/>
  <c r="J1183" i="2" s="1"/>
  <c r="L1182" i="2"/>
  <c r="J1182" i="2" s="1"/>
  <c r="L1181" i="2"/>
  <c r="J1181" i="2" s="1"/>
  <c r="L1180" i="2"/>
  <c r="J1180" i="2" s="1"/>
  <c r="L1179" i="2"/>
  <c r="J1179" i="2" s="1"/>
  <c r="L1178" i="2"/>
  <c r="J1178" i="2" s="1"/>
  <c r="L1177" i="2"/>
  <c r="L1176" i="2"/>
  <c r="J1176" i="2" s="1"/>
  <c r="L1175" i="2"/>
  <c r="J1175" i="2" s="1"/>
  <c r="L1174" i="2"/>
  <c r="J1174" i="2" s="1"/>
  <c r="L1173" i="2"/>
  <c r="J1173" i="2" s="1"/>
  <c r="L1172" i="2"/>
  <c r="J1172" i="2" s="1"/>
  <c r="L1171" i="2"/>
  <c r="J1171" i="2" s="1"/>
  <c r="L1170" i="2"/>
  <c r="J1170" i="2" s="1"/>
  <c r="L1169" i="2"/>
  <c r="L1168" i="2"/>
  <c r="J1168" i="2" s="1"/>
  <c r="L1167" i="2"/>
  <c r="L1166" i="2"/>
  <c r="J1166" i="2" s="1"/>
  <c r="L1165" i="2"/>
  <c r="J1165" i="2" s="1"/>
  <c r="L1164" i="2"/>
  <c r="J1164" i="2" s="1"/>
  <c r="L1163" i="2"/>
  <c r="K1163" i="2" s="1"/>
  <c r="L1162" i="2"/>
  <c r="J1162" i="2" s="1"/>
  <c r="L1161" i="2"/>
  <c r="J1161" i="2" s="1"/>
  <c r="L1160" i="2"/>
  <c r="J1160" i="2" s="1"/>
  <c r="L1159" i="2"/>
  <c r="L1158" i="2"/>
  <c r="J1158" i="2" s="1"/>
  <c r="L1157" i="2"/>
  <c r="J1157" i="2" s="1"/>
  <c r="L1156" i="2"/>
  <c r="J1156" i="2" s="1"/>
  <c r="L1155" i="2"/>
  <c r="J1155" i="2" s="1"/>
  <c r="L1154" i="2"/>
  <c r="J1154" i="2" s="1"/>
  <c r="L1153" i="2"/>
  <c r="J1153" i="2" s="1"/>
  <c r="L1152" i="2"/>
  <c r="J1152" i="2" s="1"/>
  <c r="L1151" i="2"/>
  <c r="J1151" i="2" s="1"/>
  <c r="L1150" i="2"/>
  <c r="J1150" i="2" s="1"/>
  <c r="L1149" i="2"/>
  <c r="J1149" i="2" s="1"/>
  <c r="L1148" i="2"/>
  <c r="J1148" i="2" s="1"/>
  <c r="L1147" i="2"/>
  <c r="J1147" i="2" s="1"/>
  <c r="L1146" i="2"/>
  <c r="J1146" i="2" s="1"/>
  <c r="L1145" i="2"/>
  <c r="J1145" i="2" s="1"/>
  <c r="L1144" i="2"/>
  <c r="J1144" i="2" s="1"/>
  <c r="L1143" i="2"/>
  <c r="L1142" i="2"/>
  <c r="J1142" i="2" s="1"/>
  <c r="L1141" i="2"/>
  <c r="L1140" i="2"/>
  <c r="J1140" i="2" s="1"/>
  <c r="L1139" i="2"/>
  <c r="J1139" i="2" s="1"/>
  <c r="L1138" i="2"/>
  <c r="J1138" i="2" s="1"/>
  <c r="L1137" i="2"/>
  <c r="J1137" i="2" s="1"/>
  <c r="L1136" i="2"/>
  <c r="J1136" i="2" s="1"/>
  <c r="L1135" i="2"/>
  <c r="L1134" i="2"/>
  <c r="J1134" i="2" s="1"/>
  <c r="L1133" i="2"/>
  <c r="L1132" i="2"/>
  <c r="J1132" i="2" s="1"/>
  <c r="L1131" i="2"/>
  <c r="J1131" i="2" s="1"/>
  <c r="L1130" i="2"/>
  <c r="J1130" i="2" s="1"/>
  <c r="L1129" i="2"/>
  <c r="J1129" i="2" s="1"/>
  <c r="L1128" i="2"/>
  <c r="J1128" i="2" s="1"/>
  <c r="L1127" i="2"/>
  <c r="J1127" i="2" s="1"/>
  <c r="L1126" i="2"/>
  <c r="J1126" i="2" s="1"/>
  <c r="L1125" i="2"/>
  <c r="J1125" i="2" s="1"/>
  <c r="L1124" i="2"/>
  <c r="J1124" i="2" s="1"/>
  <c r="L1123" i="2"/>
  <c r="J1123" i="2" s="1"/>
  <c r="L1122" i="2"/>
  <c r="J1122" i="2" s="1"/>
  <c r="L1121" i="2"/>
  <c r="L1120" i="2"/>
  <c r="J1120" i="2" s="1"/>
  <c r="L1119" i="2"/>
  <c r="L1118" i="2"/>
  <c r="J1118" i="2" s="1"/>
  <c r="L1117" i="2"/>
  <c r="J1117" i="2" s="1"/>
  <c r="L1116" i="2"/>
  <c r="J1116" i="2" s="1"/>
  <c r="L1115" i="2"/>
  <c r="J1115" i="2" s="1"/>
  <c r="L1114" i="2"/>
  <c r="J1114" i="2" s="1"/>
  <c r="L1113" i="2"/>
  <c r="J1113" i="2" s="1"/>
  <c r="L1112" i="2"/>
  <c r="J1112" i="2" s="1"/>
  <c r="L1111" i="2"/>
  <c r="J1111" i="2" s="1"/>
  <c r="L1110" i="2"/>
  <c r="J1110" i="2" s="1"/>
  <c r="L1109" i="2"/>
  <c r="J1109" i="2" s="1"/>
  <c r="L1108" i="2"/>
  <c r="J1108" i="2" s="1"/>
  <c r="L1107" i="2"/>
  <c r="J1107" i="2" s="1"/>
  <c r="L1106" i="2"/>
  <c r="J1106" i="2" s="1"/>
  <c r="L1105" i="2"/>
  <c r="K1105" i="2" s="1"/>
  <c r="L1104" i="2"/>
  <c r="J1104" i="2" s="1"/>
  <c r="L1103" i="2"/>
  <c r="J1103" i="2" s="1"/>
  <c r="L1102" i="2"/>
  <c r="J1102" i="2" s="1"/>
  <c r="L1101" i="2"/>
  <c r="J1101" i="2" s="1"/>
  <c r="L1100" i="2"/>
  <c r="J1100" i="2" s="1"/>
  <c r="L1099" i="2"/>
  <c r="J1099" i="2" s="1"/>
  <c r="L1098" i="2"/>
  <c r="J1098" i="2" s="1"/>
  <c r="L1097" i="2"/>
  <c r="J1097" i="2" s="1"/>
  <c r="L1096" i="2"/>
  <c r="J1096" i="2" s="1"/>
  <c r="L1095" i="2"/>
  <c r="L1094" i="2"/>
  <c r="J1094" i="2" s="1"/>
  <c r="L1093" i="2"/>
  <c r="J1093" i="2" s="1"/>
  <c r="L1092" i="2"/>
  <c r="J1092" i="2" s="1"/>
  <c r="L1091" i="2"/>
  <c r="J1091" i="2" s="1"/>
  <c r="L1090" i="2"/>
  <c r="J1090" i="2" s="1"/>
  <c r="L1089" i="2"/>
  <c r="J1089" i="2" s="1"/>
  <c r="L1088" i="2"/>
  <c r="J1088" i="2" s="1"/>
  <c r="L1087" i="2"/>
  <c r="L1086" i="2"/>
  <c r="J1086" i="2" s="1"/>
  <c r="L1085" i="2"/>
  <c r="J1084" i="2"/>
  <c r="L1083" i="2"/>
  <c r="J1083" i="2" s="1"/>
  <c r="L1082" i="2"/>
  <c r="J1082" i="2" s="1"/>
  <c r="L1081" i="2"/>
  <c r="L1080" i="2"/>
  <c r="J1080" i="2" s="1"/>
  <c r="L1079" i="2"/>
  <c r="K1079" i="2" s="1"/>
  <c r="J1078" i="2"/>
  <c r="L1077" i="2"/>
  <c r="L1076" i="2"/>
  <c r="J1076" i="2" s="1"/>
  <c r="L1075" i="2"/>
  <c r="J1075" i="2" s="1"/>
  <c r="L1074" i="2"/>
  <c r="J1074" i="2" s="1"/>
  <c r="L1073" i="2"/>
  <c r="J1073" i="2" s="1"/>
  <c r="L1072" i="2"/>
  <c r="J1072" i="2" s="1"/>
  <c r="L1071" i="2"/>
  <c r="L1070" i="2"/>
  <c r="J1070" i="2" s="1"/>
  <c r="L1069" i="2"/>
  <c r="L1068" i="2"/>
  <c r="J1068" i="2" s="1"/>
  <c r="L1067" i="2"/>
  <c r="J1067" i="2" s="1"/>
  <c r="L1066" i="2"/>
  <c r="J1066" i="2" s="1"/>
  <c r="L1065" i="2"/>
  <c r="J1065" i="2" s="1"/>
  <c r="L1064" i="2"/>
  <c r="L1063" i="2"/>
  <c r="L1062" i="2"/>
  <c r="J1062" i="2" s="1"/>
  <c r="L1061" i="2"/>
  <c r="J1061" i="2" s="1"/>
  <c r="L1060" i="2"/>
  <c r="J1060" i="2" s="1"/>
  <c r="L1059" i="2"/>
  <c r="J1059" i="2" s="1"/>
  <c r="L1058" i="2"/>
  <c r="J1058" i="2" s="1"/>
  <c r="L1057" i="2"/>
  <c r="K1057" i="2" s="1"/>
  <c r="L1056" i="2"/>
  <c r="L1055" i="2"/>
  <c r="K1055" i="2" s="1"/>
  <c r="L1054" i="2"/>
  <c r="J1054" i="2" s="1"/>
  <c r="L1053" i="2"/>
  <c r="L1052" i="2"/>
  <c r="J1052" i="2" s="1"/>
  <c r="L1051" i="2"/>
  <c r="J1051" i="2" s="1"/>
  <c r="L1050" i="2"/>
  <c r="J1050" i="2" s="1"/>
  <c r="L1049" i="2"/>
  <c r="L1048" i="2"/>
  <c r="L1047" i="2"/>
  <c r="L1046" i="2"/>
  <c r="J1046" i="2" s="1"/>
  <c r="L1045" i="2"/>
  <c r="L1044" i="2"/>
  <c r="L1043" i="2"/>
  <c r="L1042" i="2"/>
  <c r="J1042" i="2" s="1"/>
  <c r="L1041" i="2"/>
  <c r="J1041" i="2" s="1"/>
  <c r="L1040" i="2"/>
  <c r="J1040" i="2" s="1"/>
  <c r="L1039" i="2"/>
  <c r="J1039" i="2" s="1"/>
  <c r="L1038" i="2"/>
  <c r="J1038" i="2" s="1"/>
  <c r="L1037" i="2"/>
  <c r="J1037" i="2" s="1"/>
  <c r="L1036" i="2"/>
  <c r="J1036" i="2" s="1"/>
  <c r="L1035" i="2"/>
  <c r="J1034" i="2"/>
  <c r="J1033" i="2"/>
  <c r="J1032" i="2"/>
  <c r="K1031" i="2"/>
  <c r="L1030" i="2"/>
  <c r="L1029" i="2"/>
  <c r="L1028" i="2"/>
  <c r="J1028" i="2" s="1"/>
  <c r="L1027" i="2"/>
  <c r="L1026" i="2"/>
  <c r="J1026" i="2" s="1"/>
  <c r="L1025" i="2"/>
  <c r="K1025" i="2" s="1"/>
  <c r="L1024" i="2"/>
  <c r="J1024" i="2" s="1"/>
  <c r="L1023" i="2"/>
  <c r="J1023" i="2" s="1"/>
  <c r="L1022" i="2"/>
  <c r="J1022" i="2" s="1"/>
  <c r="L1021" i="2"/>
  <c r="L1020" i="2"/>
  <c r="J1020" i="2" s="1"/>
  <c r="L1019" i="2"/>
  <c r="L1018" i="2"/>
  <c r="J1018" i="2" s="1"/>
  <c r="L1017" i="2"/>
  <c r="L1016" i="2"/>
  <c r="J1016" i="2" s="1"/>
  <c r="L1015" i="2"/>
  <c r="J1015" i="2" s="1"/>
  <c r="L1014" i="2"/>
  <c r="J1014" i="2" s="1"/>
  <c r="L1013" i="2"/>
  <c r="J1013" i="2" s="1"/>
  <c r="L1012" i="2"/>
  <c r="J1012" i="2" s="1"/>
  <c r="L1011" i="2"/>
  <c r="L1010" i="2"/>
  <c r="J1010" i="2" s="1"/>
  <c r="L1009" i="2"/>
  <c r="L1008" i="2"/>
  <c r="J1008" i="2" s="1"/>
  <c r="L1007" i="2"/>
  <c r="J1007" i="2" s="1"/>
  <c r="L1006" i="2"/>
  <c r="J1006" i="2" s="1"/>
  <c r="L1005" i="2"/>
  <c r="J1005" i="2" s="1"/>
  <c r="L1004" i="2"/>
  <c r="J1004" i="2" s="1"/>
  <c r="L1003" i="2"/>
  <c r="J1003" i="2" s="1"/>
  <c r="L1002" i="2"/>
  <c r="J1002" i="2" s="1"/>
  <c r="L1001" i="2"/>
  <c r="L1000" i="2"/>
  <c r="J1000" i="2" s="1"/>
  <c r="L999" i="2"/>
  <c r="L998" i="2"/>
  <c r="J998" i="2" s="1"/>
  <c r="L997" i="2"/>
  <c r="L996" i="2"/>
  <c r="J996" i="2" s="1"/>
  <c r="L995" i="2"/>
  <c r="L994" i="2"/>
  <c r="J994" i="2" s="1"/>
  <c r="L993" i="2"/>
  <c r="J993" i="2" s="1"/>
  <c r="L992" i="2"/>
  <c r="J992" i="2" s="1"/>
  <c r="L991" i="2"/>
  <c r="L990" i="2"/>
  <c r="J990" i="2" s="1"/>
  <c r="L989" i="2"/>
  <c r="L988" i="2"/>
  <c r="J988" i="2" s="1"/>
  <c r="L987" i="2"/>
  <c r="J987" i="2" s="1"/>
  <c r="L986" i="2"/>
  <c r="J986" i="2" s="1"/>
  <c r="L985" i="2"/>
  <c r="L984" i="2"/>
  <c r="L983" i="2"/>
  <c r="L982" i="2"/>
  <c r="J982" i="2" s="1"/>
  <c r="L981" i="2"/>
  <c r="J981" i="2" s="1"/>
  <c r="L980" i="2"/>
  <c r="J980" i="2" s="1"/>
  <c r="L979" i="2"/>
  <c r="J979" i="2" s="1"/>
  <c r="L978" i="2"/>
  <c r="J978" i="2" s="1"/>
  <c r="L977" i="2"/>
  <c r="J977" i="2" s="1"/>
  <c r="L976" i="2"/>
  <c r="J976" i="2" s="1"/>
  <c r="L975" i="2"/>
  <c r="L974" i="2"/>
  <c r="J974" i="2" s="1"/>
  <c r="L973" i="2"/>
  <c r="L972" i="2"/>
  <c r="J972" i="2" s="1"/>
  <c r="L971" i="2"/>
  <c r="L970" i="2"/>
  <c r="J970" i="2" s="1"/>
  <c r="L969" i="2"/>
  <c r="L968" i="2"/>
  <c r="J968" i="2" s="1"/>
  <c r="L967" i="2"/>
  <c r="J967" i="2" s="1"/>
  <c r="L966" i="2"/>
  <c r="J966" i="2" s="1"/>
  <c r="L965" i="2"/>
  <c r="J965" i="2" s="1"/>
  <c r="L964" i="2"/>
  <c r="J964" i="2" s="1"/>
  <c r="L963" i="2"/>
  <c r="L957" i="2"/>
  <c r="J957" i="2" s="1"/>
  <c r="L956" i="2"/>
  <c r="L955" i="2"/>
  <c r="L954" i="2"/>
  <c r="L953" i="2"/>
  <c r="J953" i="2" s="1"/>
  <c r="L952" i="2"/>
  <c r="J952" i="2" s="1"/>
  <c r="L951" i="2"/>
  <c r="J951" i="2" s="1"/>
  <c r="L950" i="2"/>
  <c r="J950" i="2" s="1"/>
  <c r="L949" i="2"/>
  <c r="J949" i="2" s="1"/>
  <c r="L948" i="2"/>
  <c r="J948" i="2" s="1"/>
  <c r="L947" i="2"/>
  <c r="L946" i="2"/>
  <c r="J946" i="2" s="1"/>
  <c r="L945" i="2"/>
  <c r="J945" i="2" s="1"/>
  <c r="L944" i="2"/>
  <c r="J944" i="2" s="1"/>
  <c r="L943" i="2"/>
  <c r="J943" i="2" s="1"/>
  <c r="L942" i="2"/>
  <c r="J942" i="2" s="1"/>
  <c r="L941" i="2"/>
  <c r="J941" i="2" s="1"/>
  <c r="L940" i="2"/>
  <c r="L939" i="2"/>
  <c r="J939" i="2" s="1"/>
  <c r="L938" i="2"/>
  <c r="J938" i="2" s="1"/>
  <c r="L937" i="2"/>
  <c r="J937" i="2" s="1"/>
  <c r="L936" i="2"/>
  <c r="J936" i="2" s="1"/>
  <c r="L935" i="2"/>
  <c r="L934" i="2"/>
  <c r="L933" i="2"/>
  <c r="J933" i="2" s="1"/>
  <c r="L932" i="2"/>
  <c r="L931" i="2"/>
  <c r="J931" i="2" s="1"/>
  <c r="L930" i="2"/>
  <c r="J930" i="2" s="1"/>
  <c r="L929" i="2"/>
  <c r="J929" i="2" s="1"/>
  <c r="L923" i="2"/>
  <c r="J923" i="2" s="1"/>
  <c r="L922" i="2"/>
  <c r="J922" i="2" s="1"/>
  <c r="L921" i="2"/>
  <c r="J921" i="2" s="1"/>
  <c r="L920" i="2"/>
  <c r="J920" i="2" s="1"/>
  <c r="L919" i="2"/>
  <c r="J919" i="2" s="1"/>
  <c r="L918" i="2"/>
  <c r="J918" i="2" s="1"/>
  <c r="L917" i="2"/>
  <c r="J917" i="2" s="1"/>
  <c r="L916" i="2"/>
  <c r="L915" i="2"/>
  <c r="J915" i="2" s="1"/>
  <c r="L914" i="2"/>
  <c r="L913" i="2"/>
  <c r="J913" i="2" s="1"/>
  <c r="L912" i="2"/>
  <c r="L911" i="2"/>
  <c r="J911" i="2" s="1"/>
  <c r="L910" i="2"/>
  <c r="J910" i="2" s="1"/>
  <c r="L909" i="2"/>
  <c r="J909" i="2" s="1"/>
  <c r="L908" i="2"/>
  <c r="L907" i="2"/>
  <c r="J907" i="2" s="1"/>
  <c r="L906" i="2"/>
  <c r="J906" i="2" s="1"/>
  <c r="L905" i="2"/>
  <c r="J905" i="2" s="1"/>
  <c r="L904" i="2"/>
  <c r="J904" i="2" s="1"/>
  <c r="L903" i="2"/>
  <c r="J903" i="2" s="1"/>
  <c r="L902" i="2"/>
  <c r="J902" i="2" s="1"/>
  <c r="L901" i="2"/>
  <c r="J901" i="2" s="1"/>
  <c r="L900" i="2"/>
  <c r="J900" i="2" s="1"/>
  <c r="L899" i="2"/>
  <c r="J899" i="2" s="1"/>
  <c r="L898" i="2"/>
  <c r="L897" i="2"/>
  <c r="J897" i="2" s="1"/>
  <c r="L896" i="2"/>
  <c r="K896" i="2" s="1"/>
  <c r="L895" i="2"/>
  <c r="J895" i="2" s="1"/>
  <c r="L894" i="2"/>
  <c r="L893" i="2"/>
  <c r="J893" i="2" s="1"/>
  <c r="L892" i="2"/>
  <c r="J892" i="2" s="1"/>
  <c r="L891" i="2"/>
  <c r="J891" i="2" s="1"/>
  <c r="L890" i="2"/>
  <c r="L889" i="2"/>
  <c r="L888" i="2"/>
  <c r="L887" i="2"/>
  <c r="L886" i="2"/>
  <c r="J886" i="2" s="1"/>
  <c r="L885" i="2"/>
  <c r="J885" i="2" s="1"/>
  <c r="L884" i="2"/>
  <c r="J884" i="2" s="1"/>
  <c r="L883" i="2"/>
  <c r="J883" i="2" s="1"/>
  <c r="L882" i="2"/>
  <c r="J882" i="2" s="1"/>
  <c r="L881" i="2"/>
  <c r="J881" i="2" s="1"/>
  <c r="L880" i="2"/>
  <c r="J880" i="2" s="1"/>
  <c r="L879" i="2"/>
  <c r="J879" i="2" s="1"/>
  <c r="L878" i="2"/>
  <c r="L877" i="2"/>
  <c r="J877" i="2" s="1"/>
  <c r="L876" i="2"/>
  <c r="J876" i="2" s="1"/>
  <c r="L875" i="2"/>
  <c r="J875" i="2" s="1"/>
  <c r="L874" i="2"/>
  <c r="L873" i="2"/>
  <c r="J873" i="2" s="1"/>
  <c r="L872" i="2"/>
  <c r="L871" i="2"/>
  <c r="J871" i="2" s="1"/>
  <c r="L870" i="2"/>
  <c r="L869" i="2"/>
  <c r="J869" i="2" s="1"/>
  <c r="L868" i="2"/>
  <c r="L867" i="2"/>
  <c r="J867" i="2" s="1"/>
  <c r="K866" i="2"/>
  <c r="L865" i="2"/>
  <c r="L864" i="2"/>
  <c r="K863" i="2"/>
  <c r="L862" i="2"/>
  <c r="J862" i="2" s="1"/>
  <c r="L861" i="2"/>
  <c r="J861" i="2" s="1"/>
  <c r="L860" i="2"/>
  <c r="J860" i="2" s="1"/>
  <c r="L859" i="2"/>
  <c r="J859" i="2" s="1"/>
  <c r="L858" i="2"/>
  <c r="J858" i="2" s="1"/>
  <c r="L857" i="2"/>
  <c r="J857" i="2" s="1"/>
  <c r="L856" i="2"/>
  <c r="J856" i="2" s="1"/>
  <c r="L855" i="2"/>
  <c r="J855" i="2" s="1"/>
  <c r="L854" i="2"/>
  <c r="L853" i="2"/>
  <c r="J853" i="2" s="1"/>
  <c r="L852" i="2"/>
  <c r="L851" i="2"/>
  <c r="J851" i="2" s="1"/>
  <c r="L850" i="2"/>
  <c r="L849" i="2"/>
  <c r="J849" i="2" s="1"/>
  <c r="L848" i="2"/>
  <c r="J848" i="2" s="1"/>
  <c r="L847" i="2"/>
  <c r="J847" i="2" s="1"/>
  <c r="L846" i="2"/>
  <c r="J846" i="2" s="1"/>
  <c r="L845" i="2"/>
  <c r="L844" i="2"/>
  <c r="L843" i="2"/>
  <c r="J843" i="2" s="1"/>
  <c r="L842" i="2"/>
  <c r="L841" i="2"/>
  <c r="J841" i="2" s="1"/>
  <c r="L840" i="2"/>
  <c r="J840" i="2" s="1"/>
  <c r="L839" i="2"/>
  <c r="J839" i="2" s="1"/>
  <c r="L838" i="2"/>
  <c r="K838" i="2" s="1"/>
  <c r="L837" i="2"/>
  <c r="L836" i="2"/>
  <c r="L835" i="2"/>
  <c r="J835" i="2" s="1"/>
  <c r="L834" i="2"/>
  <c r="L833" i="2"/>
  <c r="J833" i="2" s="1"/>
  <c r="L832" i="2"/>
  <c r="J832" i="2" s="1"/>
  <c r="L831" i="2"/>
  <c r="L830" i="2"/>
  <c r="J830" i="2" s="1"/>
  <c r="L828" i="2"/>
  <c r="J828" i="2" s="1"/>
  <c r="L827" i="2"/>
  <c r="J827" i="2" s="1"/>
  <c r="L826" i="2"/>
  <c r="J826" i="2" s="1"/>
  <c r="L825" i="2"/>
  <c r="J825" i="2" s="1"/>
  <c r="L824" i="2"/>
  <c r="J824" i="2" s="1"/>
  <c r="L823" i="2"/>
  <c r="J823" i="2" s="1"/>
  <c r="L822" i="2"/>
  <c r="J822" i="2" s="1"/>
  <c r="L821" i="2"/>
  <c r="L820" i="2"/>
  <c r="L819" i="2"/>
  <c r="L818" i="2"/>
  <c r="J818" i="2" s="1"/>
  <c r="L817" i="2"/>
  <c r="L816" i="2"/>
  <c r="J816" i="2" s="1"/>
  <c r="L815" i="2"/>
  <c r="J815" i="2" s="1"/>
  <c r="L814" i="2"/>
  <c r="J814" i="2" s="1"/>
  <c r="L813" i="2"/>
  <c r="J813" i="2" s="1"/>
  <c r="L812" i="2"/>
  <c r="K812" i="2" s="1"/>
  <c r="L811" i="2"/>
  <c r="L810" i="2"/>
  <c r="J810" i="2" s="1"/>
  <c r="L809" i="2"/>
  <c r="L808" i="2"/>
  <c r="J808" i="2" s="1"/>
  <c r="L807" i="2"/>
  <c r="L806" i="2"/>
  <c r="J806" i="2" s="1"/>
  <c r="L805" i="2"/>
  <c r="J805" i="2" s="1"/>
  <c r="L804" i="2"/>
  <c r="J804" i="2" s="1"/>
  <c r="L803" i="2"/>
  <c r="J803" i="2" s="1"/>
  <c r="L802" i="2"/>
  <c r="J802" i="2" s="1"/>
  <c r="L801" i="2"/>
  <c r="J801" i="2" s="1"/>
  <c r="L800" i="2"/>
  <c r="J800" i="2" s="1"/>
  <c r="L799" i="2"/>
  <c r="L798" i="2"/>
  <c r="J798" i="2" s="1"/>
  <c r="L797" i="2"/>
  <c r="J797" i="2" s="1"/>
  <c r="L796" i="2"/>
  <c r="J796" i="2" s="1"/>
  <c r="L795" i="2"/>
  <c r="J795" i="2" s="1"/>
  <c r="L794" i="2"/>
  <c r="J794" i="2" s="1"/>
  <c r="L793" i="2"/>
  <c r="J793" i="2" s="1"/>
  <c r="L792" i="2"/>
  <c r="J792" i="2" s="1"/>
  <c r="L791" i="2"/>
  <c r="J791" i="2" s="1"/>
  <c r="L790" i="2"/>
  <c r="J790" i="2" s="1"/>
  <c r="L789" i="2"/>
  <c r="J789" i="2" s="1"/>
  <c r="L788" i="2"/>
  <c r="L787" i="2"/>
  <c r="L786" i="2"/>
  <c r="J786" i="2" s="1"/>
  <c r="L785" i="2"/>
  <c r="J785" i="2" s="1"/>
  <c r="L784" i="2"/>
  <c r="J784" i="2" s="1"/>
  <c r="L783" i="2"/>
  <c r="J783" i="2" s="1"/>
  <c r="L782" i="2"/>
  <c r="J782" i="2" s="1"/>
  <c r="L781" i="2"/>
  <c r="J781" i="2" s="1"/>
  <c r="L780" i="2"/>
  <c r="J780" i="2" s="1"/>
  <c r="L779" i="2"/>
  <c r="J779" i="2" s="1"/>
  <c r="L778" i="2"/>
  <c r="J778" i="2" s="1"/>
  <c r="L777" i="2"/>
  <c r="J777" i="2" s="1"/>
  <c r="L776" i="2"/>
  <c r="J776" i="2" s="1"/>
  <c r="L775" i="2"/>
  <c r="J775" i="2" s="1"/>
  <c r="L774" i="2"/>
  <c r="J774" i="2" s="1"/>
  <c r="L773" i="2"/>
  <c r="J773" i="2" s="1"/>
  <c r="L772" i="2"/>
  <c r="L771" i="2"/>
  <c r="J771" i="2" s="1"/>
  <c r="L770" i="2"/>
  <c r="J770" i="2" s="1"/>
  <c r="L769" i="2"/>
  <c r="J769" i="2" s="1"/>
  <c r="L768" i="2"/>
  <c r="J768" i="2" s="1"/>
  <c r="L767" i="2"/>
  <c r="L766" i="2"/>
  <c r="J766" i="2" s="1"/>
  <c r="L765" i="2"/>
  <c r="J765" i="2" s="1"/>
  <c r="L764" i="2"/>
  <c r="L763" i="2"/>
  <c r="L762" i="2"/>
  <c r="J762" i="2" s="1"/>
  <c r="L761" i="2"/>
  <c r="L760" i="2"/>
  <c r="J760" i="2" s="1"/>
  <c r="L759" i="2"/>
  <c r="J759" i="2" s="1"/>
  <c r="L758" i="2"/>
  <c r="J758" i="2" s="1"/>
  <c r="L757" i="2"/>
  <c r="J757" i="2" s="1"/>
  <c r="L756" i="2"/>
  <c r="J756" i="2" s="1"/>
  <c r="L755" i="2"/>
  <c r="K755" i="2" s="1"/>
  <c r="L754" i="2"/>
  <c r="L745" i="2"/>
  <c r="J745" i="2" s="1"/>
  <c r="L744" i="2"/>
  <c r="J744" i="2" s="1"/>
  <c r="L743" i="2"/>
  <c r="J743" i="2" s="1"/>
  <c r="L742" i="2"/>
  <c r="J742" i="2" s="1"/>
  <c r="L741" i="2"/>
  <c r="J741" i="2" s="1"/>
  <c r="L740" i="2"/>
  <c r="J740" i="2" s="1"/>
  <c r="L739" i="2"/>
  <c r="J739" i="2" s="1"/>
  <c r="L738" i="2"/>
  <c r="J738" i="2" s="1"/>
  <c r="L737" i="2"/>
  <c r="J737" i="2" s="1"/>
  <c r="L736" i="2"/>
  <c r="L735" i="2"/>
  <c r="J735" i="2" s="1"/>
  <c r="L734" i="2"/>
  <c r="J734" i="2" s="1"/>
  <c r="L733" i="2"/>
  <c r="J733" i="2" s="1"/>
  <c r="L710" i="2"/>
  <c r="J710" i="2" s="1"/>
  <c r="N710" i="2" s="1"/>
  <c r="O710" i="2" s="1"/>
  <c r="L709" i="2"/>
  <c r="J709" i="2" s="1"/>
  <c r="L708" i="2"/>
  <c r="J708" i="2" s="1"/>
  <c r="L707" i="2"/>
  <c r="J707" i="2" s="1"/>
  <c r="L706" i="2"/>
  <c r="J706" i="2" s="1"/>
  <c r="L705" i="2"/>
  <c r="L704" i="2"/>
  <c r="J704" i="2" s="1"/>
  <c r="L703" i="2"/>
  <c r="J703" i="2" s="1"/>
  <c r="L702" i="2"/>
  <c r="J702" i="2" s="1"/>
  <c r="L701" i="2"/>
  <c r="L700" i="2"/>
  <c r="J700" i="2" s="1"/>
  <c r="L699" i="2"/>
  <c r="J699" i="2" s="1"/>
  <c r="L698" i="2"/>
  <c r="J698" i="2" s="1"/>
  <c r="L697" i="2"/>
  <c r="J697" i="2" s="1"/>
  <c r="L696" i="2"/>
  <c r="J696" i="2" s="1"/>
  <c r="L695" i="2"/>
  <c r="J695" i="2" s="1"/>
  <c r="L694" i="2"/>
  <c r="J694" i="2" s="1"/>
  <c r="L693" i="2"/>
  <c r="L692" i="2"/>
  <c r="J692" i="2" s="1"/>
  <c r="L691" i="2"/>
  <c r="J691" i="2" s="1"/>
  <c r="L690" i="2"/>
  <c r="J690" i="2" s="1"/>
  <c r="L689" i="2"/>
  <c r="L688" i="2"/>
  <c r="J688" i="2" s="1"/>
  <c r="L687" i="2"/>
  <c r="J687" i="2" s="1"/>
  <c r="L686" i="2"/>
  <c r="J686" i="2" s="1"/>
  <c r="L685" i="2"/>
  <c r="L684" i="2"/>
  <c r="J684" i="2" s="1"/>
  <c r="L682" i="2"/>
  <c r="J682" i="2" s="1"/>
  <c r="L681" i="2"/>
  <c r="J681" i="2" s="1"/>
  <c r="L680" i="2"/>
  <c r="L679" i="2"/>
  <c r="J679" i="2" s="1"/>
  <c r="L678" i="2"/>
  <c r="J678" i="2" s="1"/>
  <c r="L677" i="2"/>
  <c r="J677" i="2" s="1"/>
  <c r="L676" i="2"/>
  <c r="L675" i="2"/>
  <c r="J675" i="2" s="1"/>
  <c r="L674" i="2"/>
  <c r="J674" i="2" s="1"/>
  <c r="L673" i="2"/>
  <c r="J673" i="2" s="1"/>
  <c r="L672" i="2"/>
  <c r="L671" i="2"/>
  <c r="J671" i="2" s="1"/>
  <c r="L670" i="2"/>
  <c r="J670" i="2" s="1"/>
  <c r="L669" i="2"/>
  <c r="J669" i="2" s="1"/>
  <c r="L668" i="2"/>
  <c r="L667" i="2"/>
  <c r="J667" i="2" s="1"/>
  <c r="L666" i="2"/>
  <c r="J666" i="2" s="1"/>
  <c r="L665" i="2"/>
  <c r="J665" i="2" s="1"/>
  <c r="L664" i="2"/>
  <c r="L663" i="2"/>
  <c r="J663" i="2" s="1"/>
  <c r="L662" i="2"/>
  <c r="J662" i="2" s="1"/>
  <c r="L661" i="2"/>
  <c r="L660" i="2"/>
  <c r="L659" i="2"/>
  <c r="J659" i="2" s="1"/>
  <c r="L658" i="2"/>
  <c r="J658" i="2" s="1"/>
  <c r="L657" i="2"/>
  <c r="J657" i="2" s="1"/>
  <c r="L656" i="2"/>
  <c r="K656" i="2" s="1"/>
  <c r="L655" i="2"/>
  <c r="J655" i="2" s="1"/>
  <c r="L654" i="2"/>
  <c r="J654" i="2" s="1"/>
  <c r="L653" i="2"/>
  <c r="L652" i="2"/>
  <c r="L651" i="2"/>
  <c r="J651" i="2" s="1"/>
  <c r="L650" i="2"/>
  <c r="J650" i="2" s="1"/>
  <c r="L649" i="2"/>
  <c r="J649" i="2" s="1"/>
  <c r="L648" i="2"/>
  <c r="J648" i="2" s="1"/>
  <c r="L647" i="2"/>
  <c r="J647" i="2" s="1"/>
  <c r="L646" i="2"/>
  <c r="L645" i="2"/>
  <c r="L644" i="2"/>
  <c r="J644" i="2" s="1"/>
  <c r="L643" i="2"/>
  <c r="J643" i="2" s="1"/>
  <c r="L642" i="2"/>
  <c r="J642" i="2" s="1"/>
  <c r="L641" i="2"/>
  <c r="J641" i="2" s="1"/>
  <c r="L640" i="2"/>
  <c r="J640" i="2" s="1"/>
  <c r="L639" i="2"/>
  <c r="J639" i="2" s="1"/>
  <c r="L638" i="2"/>
  <c r="L637" i="2"/>
  <c r="J637" i="2" s="1"/>
  <c r="L636" i="2"/>
  <c r="J636" i="2" s="1"/>
  <c r="L635" i="2"/>
  <c r="J635" i="2" s="1"/>
  <c r="L634" i="2"/>
  <c r="J634" i="2" s="1"/>
  <c r="L633" i="2"/>
  <c r="J633" i="2" s="1"/>
  <c r="L632" i="2"/>
  <c r="J632" i="2" s="1"/>
  <c r="L631" i="2"/>
  <c r="L629" i="2"/>
  <c r="L628" i="2"/>
  <c r="J628" i="2" s="1"/>
  <c r="L627" i="2"/>
  <c r="J627" i="2" s="1"/>
  <c r="L626" i="2"/>
  <c r="J626" i="2" s="1"/>
  <c r="L625" i="2"/>
  <c r="J625" i="2" s="1"/>
  <c r="L624" i="2"/>
  <c r="J624" i="2" s="1"/>
  <c r="L623" i="2"/>
  <c r="L622" i="2"/>
  <c r="J622" i="2" s="1"/>
  <c r="L621" i="2"/>
  <c r="J621" i="2" s="1"/>
  <c r="L620" i="2"/>
  <c r="J620" i="2" s="1"/>
  <c r="L619" i="2"/>
  <c r="L618" i="2"/>
  <c r="J618" i="2" s="1"/>
  <c r="L617" i="2"/>
  <c r="J617" i="2" s="1"/>
  <c r="L616" i="2"/>
  <c r="J616" i="2" s="1"/>
  <c r="L615" i="2"/>
  <c r="L614" i="2"/>
  <c r="J614" i="2" s="1"/>
  <c r="L612" i="2"/>
  <c r="J612" i="2" s="1"/>
  <c r="L611" i="2"/>
  <c r="L610" i="2"/>
  <c r="J610" i="2" s="1"/>
  <c r="L609" i="2"/>
  <c r="J609" i="2" s="1"/>
  <c r="L608" i="2"/>
  <c r="J608" i="2" s="1"/>
  <c r="L607" i="2"/>
  <c r="J607" i="2" s="1"/>
  <c r="L606" i="2"/>
  <c r="L605" i="2"/>
  <c r="J605" i="2" s="1"/>
  <c r="L604" i="2"/>
  <c r="L603" i="2"/>
  <c r="L602" i="2"/>
  <c r="J602" i="2" s="1"/>
  <c r="L601" i="2"/>
  <c r="L598" i="2"/>
  <c r="K597" i="2"/>
  <c r="L596" i="2"/>
  <c r="J595" i="2"/>
  <c r="L594" i="2"/>
  <c r="K593" i="2" s="1"/>
  <c r="L590" i="2"/>
  <c r="J590" i="2" s="1"/>
  <c r="L589" i="2"/>
  <c r="J589" i="2" s="1"/>
  <c r="L588" i="2"/>
  <c r="L586" i="2"/>
  <c r="K586" i="2" s="1"/>
  <c r="L585" i="2"/>
  <c r="J585" i="2" s="1"/>
  <c r="L584" i="2"/>
  <c r="L583" i="2"/>
  <c r="J583" i="2" s="1"/>
  <c r="L582" i="2"/>
  <c r="J582" i="2" s="1"/>
  <c r="L581" i="2"/>
  <c r="J581" i="2" s="1"/>
  <c r="L580" i="2"/>
  <c r="J580" i="2" s="1"/>
  <c r="L579" i="2"/>
  <c r="J579" i="2" s="1"/>
  <c r="L578" i="2"/>
  <c r="J578" i="2" s="1"/>
  <c r="L577" i="2"/>
  <c r="J577" i="2" s="1"/>
  <c r="L576" i="2"/>
  <c r="J576" i="2" s="1"/>
  <c r="L575" i="2"/>
  <c r="J575" i="2" s="1"/>
  <c r="L574" i="2"/>
  <c r="J574" i="2" s="1"/>
  <c r="L573" i="2"/>
  <c r="L572" i="2"/>
  <c r="L571" i="2"/>
  <c r="L570" i="2"/>
  <c r="L569" i="2"/>
  <c r="J569" i="2" s="1"/>
  <c r="L568" i="2"/>
  <c r="J568" i="2" s="1"/>
  <c r="L567" i="2"/>
  <c r="J567" i="2" s="1"/>
  <c r="L566" i="2"/>
  <c r="J566" i="2" s="1"/>
  <c r="L565" i="2"/>
  <c r="L564" i="2"/>
  <c r="J564" i="2" s="1"/>
  <c r="L563" i="2"/>
  <c r="J563" i="2" s="1"/>
  <c r="L562" i="2"/>
  <c r="K561" i="2" s="1"/>
  <c r="L560" i="2"/>
  <c r="J560" i="2" s="1"/>
  <c r="L559" i="2"/>
  <c r="J559" i="2" s="1"/>
  <c r="L558" i="2"/>
  <c r="J558" i="2" s="1"/>
  <c r="L557" i="2"/>
  <c r="J557" i="2" s="1"/>
  <c r="L556" i="2"/>
  <c r="J556" i="2" s="1"/>
  <c r="L555" i="2"/>
  <c r="J555" i="2" s="1"/>
  <c r="L554" i="2"/>
  <c r="J554" i="2" s="1"/>
  <c r="L553" i="2"/>
  <c r="L552" i="2"/>
  <c r="L551" i="2"/>
  <c r="L550" i="2"/>
  <c r="J550" i="2" s="1"/>
  <c r="L549" i="2"/>
  <c r="J549" i="2" s="1"/>
  <c r="L548" i="2"/>
  <c r="J548" i="2" s="1"/>
  <c r="L547" i="2"/>
  <c r="J547" i="2" s="1"/>
  <c r="L546" i="2"/>
  <c r="J546" i="2" s="1"/>
  <c r="L545" i="2"/>
  <c r="J545" i="2" s="1"/>
  <c r="L544" i="2"/>
  <c r="J544" i="2" s="1"/>
  <c r="L543" i="2"/>
  <c r="J543" i="2" s="1"/>
  <c r="L542" i="2"/>
  <c r="L541" i="2"/>
  <c r="J541" i="2" s="1"/>
  <c r="L540" i="2"/>
  <c r="K540" i="2" s="1"/>
  <c r="L539" i="2"/>
  <c r="L538" i="2"/>
  <c r="J538" i="2" s="1"/>
  <c r="L537" i="2"/>
  <c r="J537" i="2" s="1"/>
  <c r="L536" i="2"/>
  <c r="J536" i="2" s="1"/>
  <c r="L535" i="2"/>
  <c r="L531" i="2"/>
  <c r="J531" i="2" s="1"/>
  <c r="L530" i="2"/>
  <c r="L529" i="2"/>
  <c r="J529" i="2" s="1"/>
  <c r="L528" i="2"/>
  <c r="J528" i="2" s="1"/>
  <c r="L527" i="2"/>
  <c r="J527" i="2" s="1"/>
  <c r="L526" i="2"/>
  <c r="L525" i="2"/>
  <c r="J525" i="2" s="1"/>
  <c r="L524" i="2"/>
  <c r="J524" i="2" s="1"/>
  <c r="L523" i="2"/>
  <c r="J523" i="2" s="1"/>
  <c r="L522" i="2"/>
  <c r="L521" i="2"/>
  <c r="L520" i="2"/>
  <c r="L519" i="2"/>
  <c r="J519" i="2" s="1"/>
  <c r="L518" i="2"/>
  <c r="L517" i="2"/>
  <c r="L510" i="2"/>
  <c r="J510" i="2" s="1"/>
  <c r="L509" i="2"/>
  <c r="J509" i="2" s="1"/>
  <c r="L508" i="2"/>
  <c r="J508" i="2" s="1"/>
  <c r="L507" i="2"/>
  <c r="L506" i="2"/>
  <c r="L505" i="2"/>
  <c r="J505" i="2" s="1"/>
  <c r="L504" i="2"/>
  <c r="J504" i="2" s="1"/>
  <c r="N504" i="2" s="1"/>
  <c r="O504" i="2" s="1"/>
  <c r="L503" i="2"/>
  <c r="J503" i="2" s="1"/>
  <c r="L502" i="2"/>
  <c r="J502" i="2" s="1"/>
  <c r="L501" i="2"/>
  <c r="J501" i="2" s="1"/>
  <c r="L500" i="2"/>
  <c r="J500" i="2" s="1"/>
  <c r="L499" i="2"/>
  <c r="J499" i="2" s="1"/>
  <c r="L498" i="2"/>
  <c r="J498" i="2" s="1"/>
  <c r="L497" i="2"/>
  <c r="J497" i="2" s="1"/>
  <c r="L496" i="2"/>
  <c r="J496" i="2" s="1"/>
  <c r="L495" i="2"/>
  <c r="J495" i="2" s="1"/>
  <c r="L494" i="2"/>
  <c r="J494" i="2" s="1"/>
  <c r="L493" i="2"/>
  <c r="J493" i="2" s="1"/>
  <c r="L492" i="2"/>
  <c r="J492" i="2" s="1"/>
  <c r="L491" i="2"/>
  <c r="J491" i="2" s="1"/>
  <c r="L490" i="2"/>
  <c r="L489" i="2"/>
  <c r="J489" i="2" s="1"/>
  <c r="L488" i="2"/>
  <c r="J488" i="2" s="1"/>
  <c r="L487" i="2"/>
  <c r="J487" i="2" s="1"/>
  <c r="L486" i="2"/>
  <c r="L485" i="2"/>
  <c r="J485" i="2" s="1"/>
  <c r="L484" i="2"/>
  <c r="J484" i="2" s="1"/>
  <c r="L483" i="2"/>
  <c r="K483" i="2" s="1"/>
  <c r="L482" i="2"/>
  <c r="K482" i="2" s="1"/>
  <c r="L481" i="2"/>
  <c r="J481" i="2" s="1"/>
  <c r="L480" i="2"/>
  <c r="L479" i="2"/>
  <c r="J479" i="2" s="1"/>
  <c r="L478" i="2"/>
  <c r="L477" i="2"/>
  <c r="J477" i="2" s="1"/>
  <c r="L476" i="2"/>
  <c r="J476" i="2" s="1"/>
  <c r="L475" i="2"/>
  <c r="J475" i="2" s="1"/>
  <c r="L474" i="2"/>
  <c r="L473" i="2"/>
  <c r="J473" i="2" s="1"/>
  <c r="L472" i="2"/>
  <c r="J472" i="2" s="1"/>
  <c r="L471" i="2"/>
  <c r="J471" i="2" s="1"/>
  <c r="L470" i="2"/>
  <c r="J470" i="2" s="1"/>
  <c r="L469" i="2"/>
  <c r="J469" i="2" s="1"/>
  <c r="L468" i="2"/>
  <c r="K468" i="2" s="1"/>
  <c r="L467" i="2"/>
  <c r="J467" i="2" s="1"/>
  <c r="L466" i="2"/>
  <c r="J466" i="2" s="1"/>
  <c r="L465" i="2"/>
  <c r="J465" i="2" s="1"/>
  <c r="L464" i="2"/>
  <c r="L457" i="2"/>
  <c r="J457" i="2" s="1"/>
  <c r="L456" i="2"/>
  <c r="L455" i="2"/>
  <c r="J455" i="2" s="1"/>
  <c r="L454" i="2"/>
  <c r="J454" i="2" s="1"/>
  <c r="L453" i="2"/>
  <c r="J453" i="2" s="1"/>
  <c r="L452" i="2"/>
  <c r="J452" i="2" s="1"/>
  <c r="L451" i="2"/>
  <c r="J451" i="2" s="1"/>
  <c r="L450" i="2"/>
  <c r="L449" i="2"/>
  <c r="J449" i="2" s="1"/>
  <c r="L448" i="2"/>
  <c r="J448" i="2" s="1"/>
  <c r="L447" i="2"/>
  <c r="J447" i="2" s="1"/>
  <c r="L446" i="2"/>
  <c r="L445" i="2"/>
  <c r="L444" i="2"/>
  <c r="L443" i="2"/>
  <c r="J443" i="2" s="1"/>
  <c r="L442" i="2"/>
  <c r="K442" i="2" s="1"/>
  <c r="L441" i="2"/>
  <c r="J441" i="2" s="1"/>
  <c r="L440" i="2"/>
  <c r="J440" i="2" s="1"/>
  <c r="L439" i="2"/>
  <c r="J439" i="2" s="1"/>
  <c r="L438" i="2"/>
  <c r="L437" i="2"/>
  <c r="J437" i="2" s="1"/>
  <c r="L436" i="2"/>
  <c r="J436" i="2" s="1"/>
  <c r="L435" i="2"/>
  <c r="J435" i="2" s="1"/>
  <c r="L434" i="2"/>
  <c r="J434" i="2" s="1"/>
  <c r="L433" i="2"/>
  <c r="J433" i="2" s="1"/>
  <c r="L432" i="2"/>
  <c r="J432" i="2" s="1"/>
  <c r="L431" i="2"/>
  <c r="J431" i="2" s="1"/>
  <c r="L430" i="2"/>
  <c r="J430" i="2" s="1"/>
  <c r="L429" i="2"/>
  <c r="J429" i="2" s="1"/>
  <c r="L428" i="2"/>
  <c r="J428" i="2" s="1"/>
  <c r="L427" i="2"/>
  <c r="J427" i="2" s="1"/>
  <c r="L426" i="2"/>
  <c r="J426" i="2" s="1"/>
  <c r="L425" i="2"/>
  <c r="L424" i="2"/>
  <c r="L423" i="2"/>
  <c r="L422" i="2"/>
  <c r="J422" i="2" s="1"/>
  <c r="L421" i="2"/>
  <c r="L420" i="2"/>
  <c r="J420" i="2" s="1"/>
  <c r="L419" i="2"/>
  <c r="J419" i="2" s="1"/>
  <c r="L418" i="2"/>
  <c r="J418" i="2" s="1"/>
  <c r="L417" i="2"/>
  <c r="J417" i="2" s="1"/>
  <c r="L416" i="2"/>
  <c r="J416" i="2" s="1"/>
  <c r="L415" i="2"/>
  <c r="J415" i="2" s="1"/>
  <c r="L414" i="2"/>
  <c r="J414" i="2" s="1"/>
  <c r="L413" i="2"/>
  <c r="J413" i="2" s="1"/>
  <c r="L412" i="2"/>
  <c r="J412" i="2" s="1"/>
  <c r="L411" i="2"/>
  <c r="J411" i="2" s="1"/>
  <c r="L410" i="2"/>
  <c r="J410" i="2" s="1"/>
  <c r="L409" i="2"/>
  <c r="J409" i="2" s="1"/>
  <c r="L408" i="2"/>
  <c r="J408" i="2" s="1"/>
  <c r="L407" i="2"/>
  <c r="J407" i="2" s="1"/>
  <c r="L406" i="2"/>
  <c r="J406" i="2" s="1"/>
  <c r="L405" i="2"/>
  <c r="J405" i="2" s="1"/>
  <c r="L404" i="2"/>
  <c r="J404" i="2" s="1"/>
  <c r="L403" i="2"/>
  <c r="J403" i="2" s="1"/>
  <c r="L402" i="2"/>
  <c r="L401" i="2"/>
  <c r="L400" i="2"/>
  <c r="J400" i="2" s="1"/>
  <c r="L399" i="2"/>
  <c r="L398" i="2"/>
  <c r="J398" i="2" s="1"/>
  <c r="L397" i="2"/>
  <c r="J396" i="2"/>
  <c r="L395" i="2"/>
  <c r="L394" i="2"/>
  <c r="L393" i="2"/>
  <c r="J393" i="2" s="1"/>
  <c r="L392" i="2"/>
  <c r="J392" i="2" s="1"/>
  <c r="L391" i="2"/>
  <c r="J391" i="2" s="1"/>
  <c r="L390" i="2"/>
  <c r="J390" i="2" s="1"/>
  <c r="L389" i="2"/>
  <c r="L388" i="2"/>
  <c r="J388" i="2" s="1"/>
  <c r="L387" i="2"/>
  <c r="J387" i="2" s="1"/>
  <c r="L386" i="2"/>
  <c r="J386" i="2" s="1"/>
  <c r="L385" i="2"/>
  <c r="L384" i="2"/>
  <c r="J384" i="2" s="1"/>
  <c r="L383" i="2"/>
  <c r="J383" i="2" s="1"/>
  <c r="L382" i="2"/>
  <c r="J382" i="2" s="1"/>
  <c r="L381" i="2"/>
  <c r="J381" i="2" s="1"/>
  <c r="L380" i="2"/>
  <c r="J380" i="2" s="1"/>
  <c r="L379" i="2"/>
  <c r="J379" i="2" s="1"/>
  <c r="L378" i="2"/>
  <c r="L377" i="2"/>
  <c r="L376" i="2"/>
  <c r="J376" i="2" s="1"/>
  <c r="L375" i="2"/>
  <c r="L374" i="2"/>
  <c r="J374" i="2" s="1"/>
  <c r="L373" i="2"/>
  <c r="L372" i="2"/>
  <c r="J372" i="2" s="1"/>
  <c r="L371" i="2"/>
  <c r="L370" i="2"/>
  <c r="J370" i="2" s="1"/>
  <c r="L369" i="2"/>
  <c r="J369" i="2" s="1"/>
  <c r="L368" i="2"/>
  <c r="J368" i="2" s="1"/>
  <c r="L367" i="2"/>
  <c r="J367" i="2" s="1"/>
  <c r="L366" i="2"/>
  <c r="J366" i="2" s="1"/>
  <c r="L365" i="2"/>
  <c r="J365" i="2" s="1"/>
  <c r="L364" i="2"/>
  <c r="J364" i="2" s="1"/>
  <c r="L363" i="2"/>
  <c r="J363" i="2" s="1"/>
  <c r="L362" i="2"/>
  <c r="J362" i="2" s="1"/>
  <c r="L361" i="2"/>
  <c r="J361" i="2" s="1"/>
  <c r="L360" i="2"/>
  <c r="J360" i="2" s="1"/>
  <c r="L359" i="2"/>
  <c r="J359" i="2" s="1"/>
  <c r="L358" i="2"/>
  <c r="J358" i="2" s="1"/>
  <c r="L357" i="2"/>
  <c r="J357" i="2" s="1"/>
  <c r="L356" i="2"/>
  <c r="J356" i="2" s="1"/>
  <c r="L355" i="2"/>
  <c r="L354" i="2"/>
  <c r="K354" i="2" s="1"/>
  <c r="L353" i="2"/>
  <c r="L352" i="2"/>
  <c r="J352" i="2" s="1"/>
  <c r="L351" i="2"/>
  <c r="J351" i="2" s="1"/>
  <c r="L350" i="2"/>
  <c r="J350" i="2" s="1"/>
  <c r="K346" i="2"/>
  <c r="J344" i="2"/>
  <c r="J340" i="2"/>
  <c r="L338" i="2"/>
  <c r="L337" i="2"/>
  <c r="L336" i="2"/>
  <c r="J336" i="2" s="1"/>
  <c r="L335" i="2"/>
  <c r="L334" i="2"/>
  <c r="J334" i="2" s="1"/>
  <c r="L333" i="2"/>
  <c r="J333" i="2" s="1"/>
  <c r="L332" i="2"/>
  <c r="J332" i="2" s="1"/>
  <c r="L331" i="2"/>
  <c r="J331" i="2" s="1"/>
  <c r="L330" i="2"/>
  <c r="L329" i="2"/>
  <c r="L328" i="2"/>
  <c r="L327" i="2"/>
  <c r="J327" i="2" s="1"/>
  <c r="L326" i="2"/>
  <c r="J326" i="2" s="1"/>
  <c r="L325" i="2"/>
  <c r="J325" i="2" s="1"/>
  <c r="L324" i="2"/>
  <c r="J324" i="2" s="1"/>
  <c r="L323" i="2"/>
  <c r="J323" i="2" s="1"/>
  <c r="L322" i="2"/>
  <c r="L321" i="2"/>
  <c r="J321" i="2" s="1"/>
  <c r="L320" i="2"/>
  <c r="L319" i="2"/>
  <c r="J319" i="2" s="1"/>
  <c r="L318" i="2"/>
  <c r="J318" i="2" s="1"/>
  <c r="L317" i="2"/>
  <c r="J317" i="2" s="1"/>
  <c r="L316" i="2"/>
  <c r="J316" i="2" s="1"/>
  <c r="L315" i="2"/>
  <c r="J315" i="2" s="1"/>
  <c r="L314" i="2"/>
  <c r="J314" i="2" s="1"/>
  <c r="L313" i="2"/>
  <c r="J313" i="2" s="1"/>
  <c r="L312" i="2"/>
  <c r="L311" i="2"/>
  <c r="L310" i="2"/>
  <c r="J310" i="2" s="1"/>
  <c r="L309" i="2"/>
  <c r="J309" i="2" s="1"/>
  <c r="L308" i="2"/>
  <c r="J308" i="2" s="1"/>
  <c r="L307" i="2"/>
  <c r="J307" i="2" s="1"/>
  <c r="L306" i="2"/>
  <c r="J306" i="2" s="1"/>
  <c r="L305" i="2"/>
  <c r="L304" i="2"/>
  <c r="J304" i="2" s="1"/>
  <c r="L303" i="2"/>
  <c r="J303" i="2" s="1"/>
  <c r="L302" i="2"/>
  <c r="L301" i="2"/>
  <c r="L298" i="2"/>
  <c r="L297" i="2"/>
  <c r="J297" i="2" s="1"/>
  <c r="L296" i="2"/>
  <c r="K296" i="2" s="1"/>
  <c r="L295" i="2"/>
  <c r="K295" i="2" s="1"/>
  <c r="L294" i="2"/>
  <c r="J294" i="2" s="1"/>
  <c r="L293" i="2"/>
  <c r="J293" i="2" s="1"/>
  <c r="L292" i="2"/>
  <c r="J292" i="2" s="1"/>
  <c r="L291" i="2"/>
  <c r="J291" i="2" s="1"/>
  <c r="L290" i="2"/>
  <c r="K290" i="2" s="1"/>
  <c r="L289" i="2"/>
  <c r="J289" i="2" s="1"/>
  <c r="L288" i="2"/>
  <c r="L281" i="2"/>
  <c r="J281" i="2" s="1"/>
  <c r="L280" i="2"/>
  <c r="L279" i="2"/>
  <c r="J279" i="2" s="1"/>
  <c r="L278" i="2"/>
  <c r="J278" i="2" s="1"/>
  <c r="L277" i="2"/>
  <c r="J277" i="2" s="1"/>
  <c r="L276" i="2"/>
  <c r="J276" i="2" s="1"/>
  <c r="L275" i="2"/>
  <c r="J275" i="2" s="1"/>
  <c r="L274" i="2"/>
  <c r="J274" i="2" s="1"/>
  <c r="L273" i="2"/>
  <c r="J273" i="2" s="1"/>
  <c r="L272" i="2"/>
  <c r="L271" i="2"/>
  <c r="J271" i="2" s="1"/>
  <c r="L270" i="2"/>
  <c r="J270" i="2" s="1"/>
  <c r="L269" i="2"/>
  <c r="J269" i="2" s="1"/>
  <c r="L268" i="2"/>
  <c r="L267" i="2"/>
  <c r="J267" i="2" s="1"/>
  <c r="L266" i="2"/>
  <c r="L265" i="2"/>
  <c r="J265" i="2" s="1"/>
  <c r="L264" i="2"/>
  <c r="J264" i="2" s="1"/>
  <c r="L263" i="2"/>
  <c r="J263" i="2" s="1"/>
  <c r="L262" i="2"/>
  <c r="J262" i="2" s="1"/>
  <c r="L261" i="2"/>
  <c r="J261" i="2" s="1"/>
  <c r="L260" i="2"/>
  <c r="L259" i="2"/>
  <c r="J259" i="2" s="1"/>
  <c r="L258" i="2"/>
  <c r="J258" i="2" s="1"/>
  <c r="L257" i="2"/>
  <c r="J257" i="2" s="1"/>
  <c r="L256" i="2"/>
  <c r="J256" i="2" s="1"/>
  <c r="L255" i="2"/>
  <c r="J255" i="2" s="1"/>
  <c r="L254" i="2"/>
  <c r="J254" i="2" s="1"/>
  <c r="L253" i="2"/>
  <c r="K253" i="2" s="1"/>
  <c r="L252" i="2"/>
  <c r="J252" i="2" s="1"/>
  <c r="L251" i="2"/>
  <c r="L250" i="2"/>
  <c r="J250" i="2" s="1"/>
  <c r="L249" i="2"/>
  <c r="K249" i="2" s="1"/>
  <c r="L248" i="2"/>
  <c r="J248" i="2" s="1"/>
  <c r="L247" i="2"/>
  <c r="L246" i="2"/>
  <c r="J246" i="2" s="1"/>
  <c r="L245" i="2"/>
  <c r="J245" i="2" s="1"/>
  <c r="L244" i="2"/>
  <c r="L243" i="2"/>
  <c r="L242" i="2"/>
  <c r="J242" i="2" s="1"/>
  <c r="L241" i="2"/>
  <c r="L238" i="2"/>
  <c r="J238" i="2" s="1"/>
  <c r="L237" i="2"/>
  <c r="J237" i="2" s="1"/>
  <c r="L235" i="2"/>
  <c r="J235" i="2" s="1"/>
  <c r="K235" i="2"/>
  <c r="L234" i="2"/>
  <c r="L233" i="2"/>
  <c r="J233" i="2" s="1"/>
  <c r="L232" i="2"/>
  <c r="L231" i="2"/>
  <c r="L230" i="2"/>
  <c r="L229" i="2"/>
  <c r="J229" i="2" s="1"/>
  <c r="L228" i="2"/>
  <c r="L227" i="2"/>
  <c r="J227" i="2" s="1"/>
  <c r="L224" i="2"/>
  <c r="J224" i="2" s="1"/>
  <c r="L223" i="2"/>
  <c r="J223" i="2" s="1"/>
  <c r="L222" i="2"/>
  <c r="J222" i="2" s="1"/>
  <c r="L220" i="2"/>
  <c r="J220" i="2" s="1"/>
  <c r="L219" i="2"/>
  <c r="J219" i="2" s="1"/>
  <c r="L218" i="2"/>
  <c r="J218" i="2" s="1"/>
  <c r="L217" i="2"/>
  <c r="J217" i="2" s="1"/>
  <c r="L216" i="2"/>
  <c r="J216" i="2" s="1"/>
  <c r="L215" i="2"/>
  <c r="J215" i="2" s="1"/>
  <c r="L213" i="2"/>
  <c r="J213" i="2" s="1"/>
  <c r="L206" i="2"/>
  <c r="J206" i="2" s="1"/>
  <c r="L205" i="2"/>
  <c r="J205" i="2" s="1"/>
  <c r="L204" i="2"/>
  <c r="L203" i="2"/>
  <c r="L201" i="2"/>
  <c r="J201" i="2" s="1"/>
  <c r="L200" i="2"/>
  <c r="L199" i="2"/>
  <c r="J199" i="2" s="1"/>
  <c r="K196" i="2"/>
  <c r="L191" i="2"/>
  <c r="J191" i="2" s="1"/>
  <c r="L190" i="2"/>
  <c r="L189" i="2"/>
  <c r="L188" i="2"/>
  <c r="J188" i="2" s="1"/>
  <c r="J187" i="2"/>
  <c r="L186" i="2"/>
  <c r="J186" i="2" s="1"/>
  <c r="L185" i="2"/>
  <c r="L184" i="2"/>
  <c r="L183" i="2"/>
  <c r="J183" i="2" s="1"/>
  <c r="L182" i="2"/>
  <c r="L180" i="2"/>
  <c r="K179" i="2" s="1"/>
  <c r="N179" i="2" s="1"/>
  <c r="O179" i="2" s="1"/>
  <c r="L172" i="2"/>
  <c r="L171" i="2"/>
  <c r="K170" i="2" s="1"/>
  <c r="L169" i="2"/>
  <c r="L168" i="2"/>
  <c r="J168" i="2" s="1"/>
  <c r="L167" i="2"/>
  <c r="L166" i="2"/>
  <c r="L165" i="2"/>
  <c r="L164" i="2"/>
  <c r="J164" i="2" s="1"/>
  <c r="L163" i="2"/>
  <c r="L162" i="2"/>
  <c r="L161" i="2"/>
  <c r="L160" i="2"/>
  <c r="J160" i="2" s="1"/>
  <c r="L159" i="2"/>
  <c r="L158" i="2"/>
  <c r="L157" i="2"/>
  <c r="L156" i="2"/>
  <c r="J156" i="2" s="1"/>
  <c r="L155" i="2"/>
  <c r="L154" i="2"/>
  <c r="L153" i="2"/>
  <c r="L152" i="2"/>
  <c r="J152" i="2" s="1"/>
  <c r="L151" i="2"/>
  <c r="L150" i="2"/>
  <c r="L149" i="2"/>
  <c r="L148" i="2"/>
  <c r="J148" i="2" s="1"/>
  <c r="L147" i="2"/>
  <c r="L146" i="2"/>
  <c r="L145" i="2"/>
  <c r="L144" i="2"/>
  <c r="J144" i="2" s="1"/>
  <c r="L143" i="2"/>
  <c r="L142" i="2"/>
  <c r="J142" i="2" s="1"/>
  <c r="L141" i="2"/>
  <c r="L140" i="2"/>
  <c r="J140" i="2" s="1"/>
  <c r="L139" i="2"/>
  <c r="L138" i="2"/>
  <c r="L137" i="2"/>
  <c r="L136" i="2"/>
  <c r="J136" i="2" s="1"/>
  <c r="L135" i="2"/>
  <c r="L134" i="2"/>
  <c r="L133" i="2"/>
  <c r="L132" i="2"/>
  <c r="J132" i="2" s="1"/>
  <c r="L131" i="2"/>
  <c r="L130" i="2"/>
  <c r="L129" i="2"/>
  <c r="L128" i="2"/>
  <c r="J128" i="2" s="1"/>
  <c r="L127" i="2"/>
  <c r="L126" i="2"/>
  <c r="J126" i="2" s="1"/>
  <c r="L125" i="2"/>
  <c r="J125" i="2" s="1"/>
  <c r="L124" i="2"/>
  <c r="L122" i="2"/>
  <c r="J122" i="2" s="1"/>
  <c r="L121" i="2"/>
  <c r="J121" i="2" s="1"/>
  <c r="L120" i="2"/>
  <c r="L119" i="2"/>
  <c r="J119" i="2" s="1"/>
  <c r="L118" i="2"/>
  <c r="J118" i="2" s="1"/>
  <c r="L117" i="2"/>
  <c r="J117" i="2" s="1"/>
  <c r="L116" i="2"/>
  <c r="J116" i="2" s="1"/>
  <c r="L115" i="2"/>
  <c r="J115" i="2" s="1"/>
  <c r="L114" i="2"/>
  <c r="J114" i="2" s="1"/>
  <c r="L113" i="2"/>
  <c r="J113" i="2" s="1"/>
  <c r="L112" i="2"/>
  <c r="L110" i="2"/>
  <c r="J110" i="2" s="1"/>
  <c r="L109" i="2"/>
  <c r="L108" i="2"/>
  <c r="J108" i="2" s="1"/>
  <c r="L107" i="2"/>
  <c r="L106" i="2"/>
  <c r="L74" i="2"/>
  <c r="J74" i="2" s="1"/>
  <c r="L73" i="2"/>
  <c r="J73" i="2" s="1"/>
  <c r="L72" i="2"/>
  <c r="J72" i="2" s="1"/>
  <c r="L71" i="2"/>
  <c r="J71" i="2" s="1"/>
  <c r="L70" i="2"/>
  <c r="J70" i="2" s="1"/>
  <c r="L69" i="2"/>
  <c r="J69" i="2" s="1"/>
  <c r="L68" i="2"/>
  <c r="J68" i="2" s="1"/>
  <c r="L67" i="2"/>
  <c r="J67" i="2" s="1"/>
  <c r="L66" i="2"/>
  <c r="J66" i="2" s="1"/>
  <c r="L65" i="2"/>
  <c r="J65" i="2" s="1"/>
  <c r="L64" i="2"/>
  <c r="J64" i="2" s="1"/>
  <c r="L63" i="2"/>
  <c r="J63" i="2" s="1"/>
  <c r="L62" i="2"/>
  <c r="J62" i="2" s="1"/>
  <c r="L61" i="2"/>
  <c r="L60" i="2"/>
  <c r="J60" i="2" s="1"/>
  <c r="L59" i="2"/>
  <c r="J59" i="2" s="1"/>
  <c r="L58" i="2"/>
  <c r="L57" i="2"/>
  <c r="J57" i="2" s="1"/>
  <c r="L56" i="2"/>
  <c r="J56" i="2" s="1"/>
  <c r="L55" i="2"/>
  <c r="J55" i="2" s="1"/>
  <c r="L54" i="2"/>
  <c r="J54" i="2" s="1"/>
  <c r="L53" i="2"/>
  <c r="J53" i="2" s="1"/>
  <c r="L52" i="2"/>
  <c r="J52" i="2" s="1"/>
  <c r="L51" i="2"/>
  <c r="J51" i="2" s="1"/>
  <c r="L50" i="2"/>
  <c r="L49" i="2"/>
  <c r="J49" i="2" s="1"/>
  <c r="L48" i="2"/>
  <c r="J48" i="2" s="1"/>
  <c r="L47" i="2"/>
  <c r="J47" i="2" s="1"/>
  <c r="L46" i="2"/>
  <c r="J46" i="2" s="1"/>
  <c r="L45" i="2"/>
  <c r="J45" i="2" s="1"/>
  <c r="L44" i="2"/>
  <c r="J44" i="2" s="1"/>
  <c r="L43" i="2"/>
  <c r="J43" i="2" s="1"/>
  <c r="L42" i="2"/>
  <c r="J42" i="2" s="1"/>
  <c r="L41" i="2"/>
  <c r="J41" i="2" s="1"/>
  <c r="L40" i="2"/>
  <c r="J40" i="2" s="1"/>
  <c r="L39" i="2"/>
  <c r="J39" i="2" s="1"/>
  <c r="L38" i="2"/>
  <c r="L37" i="2"/>
  <c r="L36" i="2"/>
  <c r="J36" i="2" s="1"/>
  <c r="L35" i="2"/>
  <c r="J35" i="2" s="1"/>
  <c r="L34" i="2"/>
  <c r="L33" i="2"/>
  <c r="J33" i="2" s="1"/>
  <c r="L32" i="2"/>
  <c r="J32" i="2" s="1"/>
  <c r="L31" i="2"/>
  <c r="J31" i="2" s="1"/>
  <c r="L30" i="2"/>
  <c r="L29" i="2"/>
  <c r="J29" i="2" s="1"/>
  <c r="L28" i="2"/>
  <c r="J28" i="2" s="1"/>
  <c r="L27" i="2"/>
  <c r="J27" i="2" s="1"/>
  <c r="L26" i="2"/>
  <c r="L25" i="2"/>
  <c r="J25" i="2" s="1"/>
  <c r="L24" i="2"/>
  <c r="J24" i="2" s="1"/>
  <c r="L23" i="2"/>
  <c r="J23" i="2" s="1"/>
  <c r="L22" i="2"/>
  <c r="J22" i="2" s="1"/>
  <c r="L21" i="2"/>
  <c r="K20" i="2" s="1"/>
  <c r="L19" i="2"/>
  <c r="J19" i="2" s="1"/>
  <c r="L18" i="2"/>
  <c r="J18" i="2" s="1"/>
  <c r="L17" i="2"/>
  <c r="L16" i="2"/>
  <c r="L15" i="2"/>
  <c r="J15" i="2" s="1"/>
  <c r="L14" i="2"/>
  <c r="J14" i="2" s="1"/>
  <c r="L13" i="2"/>
  <c r="L12" i="2"/>
  <c r="K11" i="2" s="1"/>
  <c r="L10" i="2"/>
  <c r="J10" i="2" s="1"/>
  <c r="L9" i="2"/>
  <c r="J9" i="2" s="1"/>
  <c r="L8" i="2"/>
  <c r="L7" i="2"/>
  <c r="C45" i="9"/>
  <c r="O5" i="2"/>
  <c r="J288" i="2" l="1"/>
  <c r="J112" i="2"/>
  <c r="N112" i="2" s="1"/>
  <c r="O112" i="2" s="1"/>
  <c r="K111" i="2"/>
  <c r="K1246" i="2"/>
  <c r="J1254" i="2"/>
  <c r="N1254" i="2" s="1"/>
  <c r="O1254" i="2" s="1"/>
  <c r="K1245" i="2"/>
  <c r="J1234" i="2"/>
  <c r="N1234" i="2" s="1"/>
  <c r="O1234" i="2" s="1"/>
  <c r="N213" i="2"/>
  <c r="O213" i="2" s="1"/>
  <c r="K613" i="2"/>
  <c r="J601" i="2"/>
  <c r="N601" i="2" s="1"/>
  <c r="O601" i="2" s="1"/>
  <c r="J598" i="2"/>
  <c r="N598" i="2" s="1"/>
  <c r="O598" i="2" s="1"/>
  <c r="J343" i="2"/>
  <c r="N343" i="2" s="1"/>
  <c r="O343" i="2" s="1"/>
  <c r="K339" i="2"/>
  <c r="J124" i="2"/>
  <c r="N124" i="2" s="1"/>
  <c r="O124" i="2" s="1"/>
  <c r="K123" i="2"/>
  <c r="J1348" i="2"/>
  <c r="N1348" i="2" s="1"/>
  <c r="O1348" i="2" s="1"/>
  <c r="J301" i="2"/>
  <c r="N301" i="2" s="1"/>
  <c r="O301" i="2" s="1"/>
  <c r="J1371" i="2"/>
  <c r="N1371" i="2" s="1"/>
  <c r="O1371" i="2" s="1"/>
  <c r="K1370" i="2"/>
  <c r="J963" i="2"/>
  <c r="N963" i="2" s="1"/>
  <c r="O963" i="2" s="1"/>
  <c r="K962" i="2"/>
  <c r="J754" i="2"/>
  <c r="N754" i="2" s="1"/>
  <c r="O754" i="2" s="1"/>
  <c r="J732" i="2"/>
  <c r="N732" i="2" s="1"/>
  <c r="O732" i="2" s="1"/>
  <c r="J535" i="2"/>
  <c r="N535" i="2" s="1"/>
  <c r="O535" i="2" s="1"/>
  <c r="J542" i="2"/>
  <c r="N542" i="2" s="1"/>
  <c r="O542" i="2" s="1"/>
  <c r="J517" i="2"/>
  <c r="N517" i="2" s="1"/>
  <c r="O517" i="2" s="1"/>
  <c r="J594" i="2"/>
  <c r="N594" i="2" s="1"/>
  <c r="O594" i="2" s="1"/>
  <c r="J588" i="2"/>
  <c r="N588" i="2" s="1"/>
  <c r="O588" i="2" s="1"/>
  <c r="N11" i="2"/>
  <c r="O11" i="2" s="1"/>
  <c r="J106" i="2"/>
  <c r="N106" i="2" s="1"/>
  <c r="O106" i="2" s="1"/>
  <c r="K348" i="2"/>
  <c r="K349" i="2"/>
  <c r="J683" i="2"/>
  <c r="N683" i="2" s="1"/>
  <c r="O683" i="2" s="1"/>
  <c r="N348" i="2"/>
  <c r="O348" i="2" s="1"/>
  <c r="K829" i="2"/>
  <c r="N349" i="2"/>
  <c r="O349" i="2" s="1"/>
  <c r="K463" i="2"/>
  <c r="K461" i="2"/>
  <c r="J460" i="2"/>
  <c r="N460" i="2" s="1"/>
  <c r="O460" i="2" s="1"/>
  <c r="N599" i="2"/>
  <c r="O599" i="2" s="1"/>
  <c r="K458" i="2"/>
  <c r="J462" i="2"/>
  <c r="N462" i="2" s="1"/>
  <c r="O462" i="2" s="1"/>
  <c r="K459" i="2"/>
  <c r="K48" i="2"/>
  <c r="K987" i="2"/>
  <c r="K451" i="2"/>
  <c r="K538" i="2"/>
  <c r="K1314" i="2"/>
  <c r="K563" i="2"/>
  <c r="K1406" i="2"/>
  <c r="K1182" i="2"/>
  <c r="K1198" i="2"/>
  <c r="J131" i="2"/>
  <c r="N131" i="2" s="1"/>
  <c r="O131" i="2" s="1"/>
  <c r="J200" i="2"/>
  <c r="N200" i="2" s="1"/>
  <c r="O200" i="2" s="1"/>
  <c r="J58" i="2"/>
  <c r="N58" i="2" s="1"/>
  <c r="O58" i="2" s="1"/>
  <c r="J446" i="2"/>
  <c r="N446" i="2" s="1"/>
  <c r="O446" i="2" s="1"/>
  <c r="J474" i="2"/>
  <c r="N474" i="2" s="1"/>
  <c r="O474" i="2" s="1"/>
  <c r="J389" i="2"/>
  <c r="N389" i="2" s="1"/>
  <c r="O389" i="2" s="1"/>
  <c r="K389" i="2"/>
  <c r="J562" i="2"/>
  <c r="N562" i="2" s="1"/>
  <c r="O562" i="2" s="1"/>
  <c r="K562" i="2"/>
  <c r="J615" i="2"/>
  <c r="N615" i="2" s="1"/>
  <c r="O615" i="2" s="1"/>
  <c r="K139" i="2"/>
  <c r="J139" i="2"/>
  <c r="N139" i="2" s="1"/>
  <c r="O139" i="2" s="1"/>
  <c r="J260" i="2"/>
  <c r="N260" i="2" s="1"/>
  <c r="O260" i="2" s="1"/>
  <c r="J268" i="2"/>
  <c r="N268" i="2" s="1"/>
  <c r="O268" i="2" s="1"/>
  <c r="J305" i="2"/>
  <c r="N305" i="2" s="1"/>
  <c r="O305" i="2" s="1"/>
  <c r="J329" i="2"/>
  <c r="N329" i="2" s="1"/>
  <c r="O329" i="2" s="1"/>
  <c r="J337" i="2"/>
  <c r="N337" i="2" s="1"/>
  <c r="O337" i="2" s="1"/>
  <c r="J375" i="2"/>
  <c r="N375" i="2" s="1"/>
  <c r="O375" i="2" s="1"/>
  <c r="J539" i="2"/>
  <c r="N539" i="2" s="1"/>
  <c r="O539" i="2" s="1"/>
  <c r="K539" i="2"/>
  <c r="J155" i="2"/>
  <c r="N155" i="2" s="1"/>
  <c r="O155" i="2" s="1"/>
  <c r="J163" i="2"/>
  <c r="N163" i="2" s="1"/>
  <c r="O163" i="2" s="1"/>
  <c r="N222" i="2"/>
  <c r="O222" i="2" s="1"/>
  <c r="J395" i="2"/>
  <c r="N395" i="2" s="1"/>
  <c r="O395" i="2" s="1"/>
  <c r="K395" i="2"/>
  <c r="J290" i="2"/>
  <c r="N290" i="2" s="1"/>
  <c r="O290" i="2" s="1"/>
  <c r="J296" i="2"/>
  <c r="N296" i="2" s="1"/>
  <c r="O296" i="2" s="1"/>
  <c r="J322" i="2"/>
  <c r="N322" i="2" s="1"/>
  <c r="O322" i="2" s="1"/>
  <c r="J330" i="2"/>
  <c r="N330" i="2" s="1"/>
  <c r="O330" i="2" s="1"/>
  <c r="J338" i="2"/>
  <c r="N338" i="2" s="1"/>
  <c r="O338" i="2" s="1"/>
  <c r="J530" i="2"/>
  <c r="N530" i="2" s="1"/>
  <c r="O530" i="2" s="1"/>
  <c r="K530" i="2"/>
  <c r="K147" i="2"/>
  <c r="J147" i="2"/>
  <c r="N147" i="2" s="1"/>
  <c r="O147" i="2" s="1"/>
  <c r="K172" i="2"/>
  <c r="J172" i="2"/>
  <c r="N172" i="2" s="1"/>
  <c r="O172" i="2" s="1"/>
  <c r="J230" i="2"/>
  <c r="N230" i="2" s="1"/>
  <c r="O230" i="2" s="1"/>
  <c r="J253" i="2"/>
  <c r="N253" i="2" s="1"/>
  <c r="O253" i="2" s="1"/>
  <c r="J50" i="2"/>
  <c r="N50" i="2" s="1"/>
  <c r="O50" i="2" s="1"/>
  <c r="J8" i="2"/>
  <c r="N8" i="2" s="1"/>
  <c r="O8" i="2" s="1"/>
  <c r="J17" i="2"/>
  <c r="N17" i="2" s="1"/>
  <c r="O17" i="2" s="1"/>
  <c r="J26" i="2"/>
  <c r="N26" i="2" s="1"/>
  <c r="O26" i="2" s="1"/>
  <c r="J34" i="2"/>
  <c r="N34" i="2" s="1"/>
  <c r="O34" i="2" s="1"/>
  <c r="K130" i="2"/>
  <c r="J130" i="2"/>
  <c r="N130" i="2" s="1"/>
  <c r="O130" i="2" s="1"/>
  <c r="K138" i="2"/>
  <c r="J138" i="2"/>
  <c r="N138" i="2" s="1"/>
  <c r="O138" i="2" s="1"/>
  <c r="K146" i="2"/>
  <c r="J146" i="2"/>
  <c r="N146" i="2" s="1"/>
  <c r="O146" i="2" s="1"/>
  <c r="K154" i="2"/>
  <c r="J154" i="2"/>
  <c r="N154" i="2" s="1"/>
  <c r="O154" i="2" s="1"/>
  <c r="K162" i="2"/>
  <c r="J162" i="2"/>
  <c r="N162" i="2" s="1"/>
  <c r="O162" i="2" s="1"/>
  <c r="K171" i="2"/>
  <c r="J171" i="2"/>
  <c r="N171" i="2" s="1"/>
  <c r="O171" i="2" s="1"/>
  <c r="J247" i="2"/>
  <c r="N247" i="2" s="1"/>
  <c r="O247" i="2" s="1"/>
  <c r="J486" i="2"/>
  <c r="N486" i="2" s="1"/>
  <c r="O486" i="2" s="1"/>
  <c r="K486" i="2"/>
  <c r="J251" i="2"/>
  <c r="N251" i="2" s="1"/>
  <c r="O251" i="2" s="1"/>
  <c r="J520" i="2"/>
  <c r="N520" i="2" s="1"/>
  <c r="O520" i="2" s="1"/>
  <c r="J603" i="2"/>
  <c r="N603" i="2" s="1"/>
  <c r="O603" i="2" s="1"/>
  <c r="J652" i="2"/>
  <c r="N652" i="2" s="1"/>
  <c r="O652" i="2" s="1"/>
  <c r="J767" i="2"/>
  <c r="N767" i="2" s="1"/>
  <c r="O767" i="2" s="1"/>
  <c r="J807" i="2"/>
  <c r="N807" i="2" s="1"/>
  <c r="O807" i="2" s="1"/>
  <c r="J821" i="2"/>
  <c r="N821" i="2" s="1"/>
  <c r="O821" i="2" s="1"/>
  <c r="J844" i="2"/>
  <c r="N844" i="2" s="1"/>
  <c r="O844" i="2" s="1"/>
  <c r="J852" i="2"/>
  <c r="N852" i="2" s="1"/>
  <c r="O852" i="2" s="1"/>
  <c r="J973" i="2"/>
  <c r="N973" i="2" s="1"/>
  <c r="O973" i="2" s="1"/>
  <c r="J1049" i="2"/>
  <c r="N1049" i="2" s="1"/>
  <c r="O1049" i="2" s="1"/>
  <c r="J1056" i="2"/>
  <c r="N1056" i="2" s="1"/>
  <c r="O1056" i="2" s="1"/>
  <c r="J1063" i="2"/>
  <c r="N1063" i="2" s="1"/>
  <c r="O1063" i="2" s="1"/>
  <c r="J1071" i="2"/>
  <c r="N1071" i="2" s="1"/>
  <c r="O1071" i="2" s="1"/>
  <c r="J1259" i="2"/>
  <c r="N1259" i="2" s="1"/>
  <c r="O1259" i="2" s="1"/>
  <c r="J596" i="2"/>
  <c r="N596" i="2" s="1"/>
  <c r="O596" i="2" s="1"/>
  <c r="J623" i="2"/>
  <c r="N623" i="2" s="1"/>
  <c r="O623" i="2" s="1"/>
  <c r="K184" i="2"/>
  <c r="J184" i="2"/>
  <c r="N184" i="2" s="1"/>
  <c r="O184" i="2" s="1"/>
  <c r="K197" i="2"/>
  <c r="J197" i="2"/>
  <c r="N197" i="2" s="1"/>
  <c r="O197" i="2" s="1"/>
  <c r="J234" i="2"/>
  <c r="N234" i="2" s="1"/>
  <c r="O234" i="2" s="1"/>
  <c r="J244" i="2"/>
  <c r="N244" i="2" s="1"/>
  <c r="O244" i="2" s="1"/>
  <c r="J266" i="2"/>
  <c r="N266" i="2" s="1"/>
  <c r="O266" i="2" s="1"/>
  <c r="J311" i="2"/>
  <c r="N311" i="2" s="1"/>
  <c r="O311" i="2" s="1"/>
  <c r="J335" i="2"/>
  <c r="N335" i="2" s="1"/>
  <c r="O335" i="2" s="1"/>
  <c r="J394" i="2"/>
  <c r="N394" i="2" s="1"/>
  <c r="O394" i="2" s="1"/>
  <c r="J401" i="2"/>
  <c r="N401" i="2" s="1"/>
  <c r="O401" i="2" s="1"/>
  <c r="J424" i="2"/>
  <c r="N424" i="2" s="1"/>
  <c r="O424" i="2" s="1"/>
  <c r="J464" i="2"/>
  <c r="N464" i="2" s="1"/>
  <c r="O464" i="2" s="1"/>
  <c r="N463" i="2"/>
  <c r="O463" i="2" s="1"/>
  <c r="J478" i="2"/>
  <c r="N478" i="2" s="1"/>
  <c r="O478" i="2" s="1"/>
  <c r="J507" i="2"/>
  <c r="N507" i="2" s="1"/>
  <c r="O507" i="2" s="1"/>
  <c r="J551" i="2"/>
  <c r="N551" i="2" s="1"/>
  <c r="O551" i="2" s="1"/>
  <c r="J611" i="2"/>
  <c r="N611" i="2" s="1"/>
  <c r="O611" i="2" s="1"/>
  <c r="J799" i="2"/>
  <c r="N799" i="2" s="1"/>
  <c r="O799" i="2" s="1"/>
  <c r="J868" i="2"/>
  <c r="N868" i="2" s="1"/>
  <c r="O868" i="2" s="1"/>
  <c r="J914" i="2"/>
  <c r="N914" i="2" s="1"/>
  <c r="O914" i="2" s="1"/>
  <c r="J120" i="2"/>
  <c r="N120" i="2" s="1"/>
  <c r="O120" i="2" s="1"/>
  <c r="J129" i="2"/>
  <c r="N129" i="2" s="1"/>
  <c r="O129" i="2" s="1"/>
  <c r="K137" i="2"/>
  <c r="J137" i="2"/>
  <c r="N137" i="2" s="1"/>
  <c r="O137" i="2" s="1"/>
  <c r="J145" i="2"/>
  <c r="N145" i="2" s="1"/>
  <c r="O145" i="2" s="1"/>
  <c r="J153" i="2"/>
  <c r="N153" i="2" s="1"/>
  <c r="O153" i="2" s="1"/>
  <c r="J161" i="2"/>
  <c r="N161" i="2" s="1"/>
  <c r="O161" i="2" s="1"/>
  <c r="K169" i="2"/>
  <c r="J169" i="2"/>
  <c r="N169" i="2" s="1"/>
  <c r="O169" i="2" s="1"/>
  <c r="K185" i="2"/>
  <c r="J185" i="2"/>
  <c r="N185" i="2" s="1"/>
  <c r="O185" i="2" s="1"/>
  <c r="J198" i="2"/>
  <c r="N198" i="2" s="1"/>
  <c r="O198" i="2" s="1"/>
  <c r="N220" i="2"/>
  <c r="O220" i="2" s="1"/>
  <c r="J228" i="2"/>
  <c r="N228" i="2" s="1"/>
  <c r="O228" i="2" s="1"/>
  <c r="J295" i="2"/>
  <c r="N295" i="2" s="1"/>
  <c r="O295" i="2" s="1"/>
  <c r="J312" i="2"/>
  <c r="N312" i="2" s="1"/>
  <c r="O312" i="2" s="1"/>
  <c r="J320" i="2"/>
  <c r="N320" i="2" s="1"/>
  <c r="O320" i="2" s="1"/>
  <c r="J328" i="2"/>
  <c r="N328" i="2" s="1"/>
  <c r="O328" i="2" s="1"/>
  <c r="J373" i="2"/>
  <c r="N373" i="2" s="1"/>
  <c r="O373" i="2" s="1"/>
  <c r="J402" i="2"/>
  <c r="N402" i="2" s="1"/>
  <c r="O402" i="2" s="1"/>
  <c r="J444" i="2"/>
  <c r="N444" i="2" s="1"/>
  <c r="O444" i="2" s="1"/>
  <c r="J521" i="2"/>
  <c r="N521" i="2" s="1"/>
  <c r="O521" i="2" s="1"/>
  <c r="K551" i="2"/>
  <c r="J552" i="2"/>
  <c r="N552" i="2" s="1"/>
  <c r="O552" i="2" s="1"/>
  <c r="J629" i="2"/>
  <c r="N629" i="2" s="1"/>
  <c r="O629" i="2" s="1"/>
  <c r="J638" i="2"/>
  <c r="N638" i="2" s="1"/>
  <c r="O638" i="2" s="1"/>
  <c r="J646" i="2"/>
  <c r="N646" i="2" s="1"/>
  <c r="O646" i="2" s="1"/>
  <c r="J653" i="2"/>
  <c r="N653" i="2" s="1"/>
  <c r="O653" i="2" s="1"/>
  <c r="J660" i="2"/>
  <c r="N660" i="2" s="1"/>
  <c r="O660" i="2" s="1"/>
  <c r="J668" i="2"/>
  <c r="N668" i="2" s="1"/>
  <c r="O668" i="2" s="1"/>
  <c r="J676" i="2"/>
  <c r="N676" i="2" s="1"/>
  <c r="O676" i="2" s="1"/>
  <c r="J693" i="2"/>
  <c r="N693" i="2" s="1"/>
  <c r="O693" i="2" s="1"/>
  <c r="J701" i="2"/>
  <c r="N701" i="2" s="1"/>
  <c r="O701" i="2" s="1"/>
  <c r="N709" i="2"/>
  <c r="O709" i="2" s="1"/>
  <c r="J845" i="2"/>
  <c r="N845" i="2" s="1"/>
  <c r="O845" i="2" s="1"/>
  <c r="J908" i="2"/>
  <c r="N908" i="2" s="1"/>
  <c r="O908" i="2" s="1"/>
  <c r="J954" i="2"/>
  <c r="N954" i="2" s="1"/>
  <c r="O954" i="2" s="1"/>
  <c r="J989" i="2"/>
  <c r="N989" i="2" s="1"/>
  <c r="O989" i="2" s="1"/>
  <c r="J997" i="2"/>
  <c r="N997" i="2" s="1"/>
  <c r="O997" i="2" s="1"/>
  <c r="J1064" i="2"/>
  <c r="N1064" i="2" s="1"/>
  <c r="O1064" i="2" s="1"/>
  <c r="J1079" i="2"/>
  <c r="N1079" i="2" s="1"/>
  <c r="O1079" i="2" s="1"/>
  <c r="J1087" i="2"/>
  <c r="N1087" i="2" s="1"/>
  <c r="O1087" i="2" s="1"/>
  <c r="J1095" i="2"/>
  <c r="N1095" i="2" s="1"/>
  <c r="O1095" i="2" s="1"/>
  <c r="J1187" i="2"/>
  <c r="N1187" i="2" s="1"/>
  <c r="O1187" i="2" s="1"/>
  <c r="K1346" i="2"/>
  <c r="K1354" i="2"/>
  <c r="J1019" i="2"/>
  <c r="N1019" i="2" s="1"/>
  <c r="O1019" i="2" s="1"/>
  <c r="J645" i="2"/>
  <c r="N645" i="2" s="1"/>
  <c r="O645" i="2" s="1"/>
  <c r="J425" i="2"/>
  <c r="N425" i="2" s="1"/>
  <c r="O425" i="2" s="1"/>
  <c r="J438" i="2"/>
  <c r="N438" i="2" s="1"/>
  <c r="O438" i="2" s="1"/>
  <c r="J445" i="2"/>
  <c r="N445" i="2" s="1"/>
  <c r="O445" i="2" s="1"/>
  <c r="J480" i="2"/>
  <c r="N480" i="2" s="1"/>
  <c r="O480" i="2" s="1"/>
  <c r="J522" i="2"/>
  <c r="N522" i="2" s="1"/>
  <c r="O522" i="2" s="1"/>
  <c r="J553" i="2"/>
  <c r="N553" i="2" s="1"/>
  <c r="O553" i="2" s="1"/>
  <c r="J584" i="2"/>
  <c r="N584" i="2" s="1"/>
  <c r="O584" i="2" s="1"/>
  <c r="J631" i="2"/>
  <c r="N631" i="2" s="1"/>
  <c r="O631" i="2" s="1"/>
  <c r="J661" i="2"/>
  <c r="N661" i="2" s="1"/>
  <c r="O661" i="2" s="1"/>
  <c r="J761" i="2"/>
  <c r="N761" i="2" s="1"/>
  <c r="O761" i="2" s="1"/>
  <c r="J809" i="2"/>
  <c r="N809" i="2" s="1"/>
  <c r="O809" i="2" s="1"/>
  <c r="N846" i="2"/>
  <c r="O846" i="2" s="1"/>
  <c r="J916" i="2"/>
  <c r="N916" i="2" s="1"/>
  <c r="O916" i="2" s="1"/>
  <c r="J947" i="2"/>
  <c r="N947" i="2" s="1"/>
  <c r="O947" i="2" s="1"/>
  <c r="J955" i="2"/>
  <c r="N955" i="2" s="1"/>
  <c r="O955" i="2" s="1"/>
  <c r="J975" i="2"/>
  <c r="N975" i="2" s="1"/>
  <c r="O975" i="2" s="1"/>
  <c r="J983" i="2"/>
  <c r="N983" i="2" s="1"/>
  <c r="O983" i="2" s="1"/>
  <c r="J1021" i="2"/>
  <c r="N1021" i="2" s="1"/>
  <c r="O1021" i="2" s="1"/>
  <c r="J1044" i="2"/>
  <c r="N1044" i="2" s="1"/>
  <c r="O1044" i="2" s="1"/>
  <c r="J1057" i="2"/>
  <c r="N1057" i="2" s="1"/>
  <c r="O1057" i="2" s="1"/>
  <c r="J1119" i="2"/>
  <c r="N1119" i="2" s="1"/>
  <c r="O1119" i="2" s="1"/>
  <c r="J1135" i="2"/>
  <c r="N1135" i="2" s="1"/>
  <c r="O1135" i="2" s="1"/>
  <c r="J1143" i="2"/>
  <c r="N1143" i="2" s="1"/>
  <c r="O1143" i="2" s="1"/>
  <c r="J1159" i="2"/>
  <c r="N1159" i="2" s="1"/>
  <c r="O1159" i="2" s="1"/>
  <c r="J1195" i="2"/>
  <c r="N1195" i="2" s="1"/>
  <c r="O1195" i="2" s="1"/>
  <c r="J1242" i="2"/>
  <c r="N1242" i="2" s="1"/>
  <c r="O1242" i="2" s="1"/>
  <c r="J1277" i="2"/>
  <c r="N1277" i="2" s="1"/>
  <c r="O1277" i="2" s="1"/>
  <c r="J1285" i="2"/>
  <c r="N1285" i="2" s="1"/>
  <c r="O1285" i="2" s="1"/>
  <c r="J1043" i="2"/>
  <c r="N1043" i="2" s="1"/>
  <c r="O1043" i="2" s="1"/>
  <c r="J838" i="2"/>
  <c r="N838" i="2" s="1"/>
  <c r="O838" i="2" s="1"/>
  <c r="J1081" i="2"/>
  <c r="N1081" i="2" s="1"/>
  <c r="O1081" i="2" s="1"/>
  <c r="J1167" i="2"/>
  <c r="N1167" i="2" s="1"/>
  <c r="O1167" i="2" s="1"/>
  <c r="J16" i="2"/>
  <c r="N16" i="2" s="1"/>
  <c r="O16" i="2" s="1"/>
  <c r="J7" i="2"/>
  <c r="N7" i="2" s="1"/>
  <c r="O7" i="2" s="1"/>
  <c r="J1011" i="2"/>
  <c r="N1011" i="2" s="1"/>
  <c r="O1011" i="2" s="1"/>
  <c r="J878" i="2"/>
  <c r="N878" i="2" s="1"/>
  <c r="O878" i="2" s="1"/>
  <c r="J831" i="2"/>
  <c r="N831" i="2" s="1"/>
  <c r="O831" i="2" s="1"/>
  <c r="J685" i="2"/>
  <c r="N685" i="2" s="1"/>
  <c r="O685" i="2" s="1"/>
  <c r="J1255" i="2"/>
  <c r="N1255" i="2" s="1"/>
  <c r="O1255" i="2" s="1"/>
  <c r="N1317" i="2"/>
  <c r="O1317" i="2" s="1"/>
  <c r="J1301" i="2"/>
  <c r="N1301" i="2" s="1"/>
  <c r="O1301" i="2" s="1"/>
  <c r="J1141" i="2"/>
  <c r="N1141" i="2" s="1"/>
  <c r="O1141" i="2" s="1"/>
  <c r="J1035" i="2"/>
  <c r="N1035" i="2" s="1"/>
  <c r="O1035" i="2" s="1"/>
  <c r="N632" i="2"/>
  <c r="O632" i="2" s="1"/>
  <c r="J887" i="2"/>
  <c r="N887" i="2" s="1"/>
  <c r="O887" i="2" s="1"/>
  <c r="J932" i="2"/>
  <c r="N932" i="2" s="1"/>
  <c r="O932" i="2" s="1"/>
  <c r="J940" i="2"/>
  <c r="N940" i="2" s="1"/>
  <c r="O940" i="2" s="1"/>
  <c r="N19" i="2"/>
  <c r="O19" i="2" s="1"/>
  <c r="K180" i="2"/>
  <c r="J180" i="2"/>
  <c r="N180" i="2" s="1"/>
  <c r="O180" i="2" s="1"/>
  <c r="J397" i="2"/>
  <c r="N397" i="2" s="1"/>
  <c r="O397" i="2" s="1"/>
  <c r="J421" i="2"/>
  <c r="N421" i="2" s="1"/>
  <c r="O421" i="2" s="1"/>
  <c r="J570" i="2"/>
  <c r="N570" i="2" s="1"/>
  <c r="O570" i="2" s="1"/>
  <c r="N633" i="2"/>
  <c r="O633" i="2" s="1"/>
  <c r="J755" i="2"/>
  <c r="N755" i="2" s="1"/>
  <c r="O755" i="2" s="1"/>
  <c r="J763" i="2"/>
  <c r="N763" i="2" s="1"/>
  <c r="O763" i="2" s="1"/>
  <c r="J787" i="2"/>
  <c r="N787" i="2" s="1"/>
  <c r="O787" i="2" s="1"/>
  <c r="J811" i="2"/>
  <c r="N811" i="2" s="1"/>
  <c r="O811" i="2" s="1"/>
  <c r="J834" i="2"/>
  <c r="N834" i="2" s="1"/>
  <c r="O834" i="2" s="1"/>
  <c r="J864" i="2"/>
  <c r="N864" i="2" s="1"/>
  <c r="O864" i="2" s="1"/>
  <c r="J872" i="2"/>
  <c r="N872" i="2" s="1"/>
  <c r="O872" i="2" s="1"/>
  <c r="K888" i="2"/>
  <c r="J888" i="2"/>
  <c r="N888" i="2" s="1"/>
  <c r="O888" i="2" s="1"/>
  <c r="N918" i="2"/>
  <c r="O918" i="2" s="1"/>
  <c r="N949" i="2"/>
  <c r="O949" i="2" s="1"/>
  <c r="N957" i="2"/>
  <c r="O957" i="2" s="1"/>
  <c r="J985" i="2"/>
  <c r="N985" i="2" s="1"/>
  <c r="O985" i="2" s="1"/>
  <c r="K1029" i="2"/>
  <c r="J1030" i="2"/>
  <c r="N1030" i="2" s="1"/>
  <c r="O1030" i="2" s="1"/>
  <c r="J1053" i="2"/>
  <c r="N1053" i="2" s="1"/>
  <c r="O1053" i="2" s="1"/>
  <c r="J1105" i="2"/>
  <c r="N1105" i="2" s="1"/>
  <c r="O1105" i="2" s="1"/>
  <c r="J1121" i="2"/>
  <c r="N1121" i="2" s="1"/>
  <c r="O1121" i="2" s="1"/>
  <c r="N52" i="2"/>
  <c r="O52" i="2" s="1"/>
  <c r="N60" i="2"/>
  <c r="O60" i="2" s="1"/>
  <c r="J107" i="2"/>
  <c r="N107" i="2" s="1"/>
  <c r="O107" i="2" s="1"/>
  <c r="J133" i="2"/>
  <c r="N133" i="2" s="1"/>
  <c r="O133" i="2" s="1"/>
  <c r="J141" i="2"/>
  <c r="N141" i="2" s="1"/>
  <c r="O141" i="2" s="1"/>
  <c r="K149" i="2"/>
  <c r="J149" i="2"/>
  <c r="N149" i="2" s="1"/>
  <c r="O149" i="2" s="1"/>
  <c r="J157" i="2"/>
  <c r="N157" i="2" s="1"/>
  <c r="O157" i="2" s="1"/>
  <c r="K165" i="2"/>
  <c r="J165" i="2"/>
  <c r="N165" i="2" s="1"/>
  <c r="O165" i="2" s="1"/>
  <c r="K181" i="2"/>
  <c r="J181" i="2"/>
  <c r="N181" i="2" s="1"/>
  <c r="O181" i="2" s="1"/>
  <c r="J189" i="2"/>
  <c r="N189" i="2" s="1"/>
  <c r="O189" i="2" s="1"/>
  <c r="J202" i="2"/>
  <c r="N202" i="2" s="1"/>
  <c r="O202" i="2" s="1"/>
  <c r="J232" i="2"/>
  <c r="N232" i="2" s="1"/>
  <c r="O232" i="2" s="1"/>
  <c r="J241" i="2"/>
  <c r="N241" i="2" s="1"/>
  <c r="O241" i="2" s="1"/>
  <c r="J298" i="2"/>
  <c r="N298" i="2" s="1"/>
  <c r="O298" i="2" s="1"/>
  <c r="N361" i="2"/>
  <c r="O361" i="2" s="1"/>
  <c r="J377" i="2"/>
  <c r="N377" i="2" s="1"/>
  <c r="O377" i="2" s="1"/>
  <c r="J385" i="2"/>
  <c r="N385" i="2" s="1"/>
  <c r="O385" i="2" s="1"/>
  <c r="J468" i="2"/>
  <c r="N468" i="2" s="1"/>
  <c r="O468" i="2" s="1"/>
  <c r="J482" i="2"/>
  <c r="N482" i="2" s="1"/>
  <c r="O482" i="2" s="1"/>
  <c r="J518" i="2"/>
  <c r="N518" i="2" s="1"/>
  <c r="O518" i="2" s="1"/>
  <c r="J540" i="2"/>
  <c r="N540" i="2" s="1"/>
  <c r="O540" i="2" s="1"/>
  <c r="N563" i="2"/>
  <c r="O563" i="2" s="1"/>
  <c r="J571" i="2"/>
  <c r="N571" i="2" s="1"/>
  <c r="O571" i="2" s="1"/>
  <c r="J586" i="2"/>
  <c r="N586" i="2" s="1"/>
  <c r="O586" i="2" s="1"/>
  <c r="J656" i="2"/>
  <c r="N656" i="2" s="1"/>
  <c r="O656" i="2" s="1"/>
  <c r="J664" i="2"/>
  <c r="N664" i="2" s="1"/>
  <c r="O664" i="2" s="1"/>
  <c r="J680" i="2"/>
  <c r="N680" i="2" s="1"/>
  <c r="O680" i="2" s="1"/>
  <c r="J689" i="2"/>
  <c r="N689" i="2" s="1"/>
  <c r="O689" i="2" s="1"/>
  <c r="N697" i="2"/>
  <c r="O697" i="2" s="1"/>
  <c r="J705" i="2"/>
  <c r="N705" i="2" s="1"/>
  <c r="O705" i="2" s="1"/>
  <c r="J764" i="2"/>
  <c r="N764" i="2" s="1"/>
  <c r="O764" i="2" s="1"/>
  <c r="J772" i="2"/>
  <c r="N772" i="2" s="1"/>
  <c r="O772" i="2" s="1"/>
  <c r="J788" i="2"/>
  <c r="N788" i="2" s="1"/>
  <c r="O788" i="2" s="1"/>
  <c r="J819" i="2"/>
  <c r="N819" i="2" s="1"/>
  <c r="O819" i="2" s="1"/>
  <c r="J842" i="2"/>
  <c r="N842" i="2" s="1"/>
  <c r="O842" i="2" s="1"/>
  <c r="J865" i="2"/>
  <c r="N865" i="2" s="1"/>
  <c r="O865" i="2" s="1"/>
  <c r="J889" i="2"/>
  <c r="N889" i="2" s="1"/>
  <c r="O889" i="2" s="1"/>
  <c r="J896" i="2"/>
  <c r="N896" i="2" s="1"/>
  <c r="O896" i="2" s="1"/>
  <c r="J912" i="2"/>
  <c r="N912" i="2" s="1"/>
  <c r="O912" i="2" s="1"/>
  <c r="N950" i="2"/>
  <c r="O950" i="2" s="1"/>
  <c r="J1001" i="2"/>
  <c r="N1001" i="2" s="1"/>
  <c r="O1001" i="2" s="1"/>
  <c r="J1009" i="2"/>
  <c r="N1009" i="2" s="1"/>
  <c r="O1009" i="2" s="1"/>
  <c r="K1047" i="2"/>
  <c r="J1047" i="2"/>
  <c r="N1047" i="2" s="1"/>
  <c r="O1047" i="2" s="1"/>
  <c r="J1169" i="2"/>
  <c r="N1169" i="2" s="1"/>
  <c r="O1169" i="2" s="1"/>
  <c r="J1177" i="2"/>
  <c r="N1177" i="2" s="1"/>
  <c r="O1177" i="2" s="1"/>
  <c r="J1191" i="2"/>
  <c r="N1191" i="2" s="1"/>
  <c r="O1191" i="2" s="1"/>
  <c r="N1406" i="2"/>
  <c r="O1406" i="2" s="1"/>
  <c r="J1238" i="2"/>
  <c r="N1238" i="2" s="1"/>
  <c r="O1238" i="2" s="1"/>
  <c r="J971" i="2"/>
  <c r="N971" i="2" s="1"/>
  <c r="O971" i="2" s="1"/>
  <c r="J934" i="2"/>
  <c r="N934" i="2" s="1"/>
  <c r="O934" i="2" s="1"/>
  <c r="J870" i="2"/>
  <c r="N870" i="2" s="1"/>
  <c r="O870" i="2" s="1"/>
  <c r="J672" i="2"/>
  <c r="N672" i="2" s="1"/>
  <c r="O672" i="2" s="1"/>
  <c r="J606" i="2"/>
  <c r="N606" i="2" s="1"/>
  <c r="O606" i="2" s="1"/>
  <c r="J817" i="2"/>
  <c r="N817" i="2" s="1"/>
  <c r="O817" i="2" s="1"/>
  <c r="J956" i="2"/>
  <c r="N956" i="2" s="1"/>
  <c r="O956" i="2" s="1"/>
  <c r="J969" i="2"/>
  <c r="N969" i="2" s="1"/>
  <c r="O969" i="2" s="1"/>
  <c r="K983" i="2"/>
  <c r="J984" i="2"/>
  <c r="N984" i="2" s="1"/>
  <c r="O984" i="2" s="1"/>
  <c r="J991" i="2"/>
  <c r="N991" i="2" s="1"/>
  <c r="O991" i="2" s="1"/>
  <c r="J999" i="2"/>
  <c r="N999" i="2" s="1"/>
  <c r="O999" i="2" s="1"/>
  <c r="J1029" i="2"/>
  <c r="N1029" i="2" s="1"/>
  <c r="O1029" i="2" s="1"/>
  <c r="J1045" i="2"/>
  <c r="N1045" i="2" s="1"/>
  <c r="O1045" i="2" s="1"/>
  <c r="N10" i="2"/>
  <c r="O10" i="2" s="1"/>
  <c r="N36" i="2"/>
  <c r="O36" i="2" s="1"/>
  <c r="K229" i="2"/>
  <c r="J231" i="2"/>
  <c r="N231" i="2" s="1"/>
  <c r="O231" i="2" s="1"/>
  <c r="J353" i="2"/>
  <c r="N353" i="2" s="1"/>
  <c r="O353" i="2" s="1"/>
  <c r="K134" i="2"/>
  <c r="J134" i="2"/>
  <c r="N134" i="2" s="1"/>
  <c r="O134" i="2" s="1"/>
  <c r="K150" i="2"/>
  <c r="J150" i="2"/>
  <c r="N150" i="2" s="1"/>
  <c r="O150" i="2" s="1"/>
  <c r="K158" i="2"/>
  <c r="J158" i="2"/>
  <c r="N158" i="2" s="1"/>
  <c r="O158" i="2" s="1"/>
  <c r="K166" i="2"/>
  <c r="J166" i="2"/>
  <c r="N166" i="2" s="1"/>
  <c r="O166" i="2" s="1"/>
  <c r="K182" i="2"/>
  <c r="J182" i="2"/>
  <c r="N182" i="2" s="1"/>
  <c r="O182" i="2" s="1"/>
  <c r="J190" i="2"/>
  <c r="N190" i="2" s="1"/>
  <c r="O190" i="2" s="1"/>
  <c r="J203" i="2"/>
  <c r="N203" i="2" s="1"/>
  <c r="O203" i="2" s="1"/>
  <c r="N217" i="2"/>
  <c r="O217" i="2" s="1"/>
  <c r="J225" i="2"/>
  <c r="N225" i="2" s="1"/>
  <c r="K233" i="2"/>
  <c r="J249" i="2"/>
  <c r="N249" i="2" s="1"/>
  <c r="O249" i="2" s="1"/>
  <c r="J272" i="2"/>
  <c r="N272" i="2" s="1"/>
  <c r="O272" i="2" s="1"/>
  <c r="J280" i="2"/>
  <c r="N280" i="2" s="1"/>
  <c r="O280" i="2" s="1"/>
  <c r="J354" i="2"/>
  <c r="N354" i="2" s="1"/>
  <c r="O354" i="2" s="1"/>
  <c r="J378" i="2"/>
  <c r="N378" i="2" s="1"/>
  <c r="O378" i="2" s="1"/>
  <c r="J399" i="2"/>
  <c r="N399" i="2" s="1"/>
  <c r="O399" i="2" s="1"/>
  <c r="J423" i="2"/>
  <c r="N423" i="2" s="1"/>
  <c r="O423" i="2" s="1"/>
  <c r="J456" i="2"/>
  <c r="N456" i="2" s="1"/>
  <c r="O456" i="2" s="1"/>
  <c r="J526" i="2"/>
  <c r="N526" i="2" s="1"/>
  <c r="O526" i="2" s="1"/>
  <c r="J572" i="2"/>
  <c r="N572" i="2" s="1"/>
  <c r="O572" i="2" s="1"/>
  <c r="N765" i="2"/>
  <c r="O765" i="2" s="1"/>
  <c r="J812" i="2"/>
  <c r="N812" i="2" s="1"/>
  <c r="O812" i="2" s="1"/>
  <c r="J820" i="2"/>
  <c r="N820" i="2" s="1"/>
  <c r="O820" i="2" s="1"/>
  <c r="J836" i="2"/>
  <c r="N836" i="2" s="1"/>
  <c r="O836" i="2" s="1"/>
  <c r="J850" i="2"/>
  <c r="N850" i="2" s="1"/>
  <c r="O850" i="2" s="1"/>
  <c r="J874" i="2"/>
  <c r="N874" i="2" s="1"/>
  <c r="O874" i="2" s="1"/>
  <c r="K890" i="2"/>
  <c r="J890" i="2"/>
  <c r="N890" i="2" s="1"/>
  <c r="O890" i="2" s="1"/>
  <c r="J935" i="2"/>
  <c r="N935" i="2" s="1"/>
  <c r="O935" i="2" s="1"/>
  <c r="J1017" i="2"/>
  <c r="N1017" i="2" s="1"/>
  <c r="O1017" i="2" s="1"/>
  <c r="J1048" i="2"/>
  <c r="N1048" i="2" s="1"/>
  <c r="O1048" i="2" s="1"/>
  <c r="J1069" i="2"/>
  <c r="N1069" i="2" s="1"/>
  <c r="O1069" i="2" s="1"/>
  <c r="J1077" i="2"/>
  <c r="N1077" i="2" s="1"/>
  <c r="O1077" i="2" s="1"/>
  <c r="N1289" i="2"/>
  <c r="O1289" i="2" s="1"/>
  <c r="N1358" i="2"/>
  <c r="O1358" i="2" s="1"/>
  <c r="J38" i="2"/>
  <c r="N38" i="2" s="1"/>
  <c r="O38" i="2" s="1"/>
  <c r="J30" i="2"/>
  <c r="N30" i="2" s="1"/>
  <c r="O30" i="2" s="1"/>
  <c r="J13" i="2"/>
  <c r="N13" i="2" s="1"/>
  <c r="O13" i="2" s="1"/>
  <c r="J1133" i="2"/>
  <c r="N1133" i="2" s="1"/>
  <c r="O1133" i="2" s="1"/>
  <c r="J854" i="2"/>
  <c r="N854" i="2" s="1"/>
  <c r="O854" i="2" s="1"/>
  <c r="J604" i="2"/>
  <c r="N604" i="2" s="1"/>
  <c r="O604" i="2" s="1"/>
  <c r="N54" i="2"/>
  <c r="O54" i="2" s="1"/>
  <c r="N62" i="2"/>
  <c r="O62" i="2" s="1"/>
  <c r="J109" i="2"/>
  <c r="N109" i="2" s="1"/>
  <c r="O109" i="2" s="1"/>
  <c r="K127" i="2"/>
  <c r="J127" i="2"/>
  <c r="N127" i="2" s="1"/>
  <c r="O127" i="2" s="1"/>
  <c r="J135" i="2"/>
  <c r="N135" i="2" s="1"/>
  <c r="O135" i="2" s="1"/>
  <c r="K143" i="2"/>
  <c r="J143" i="2"/>
  <c r="N143" i="2" s="1"/>
  <c r="O143" i="2" s="1"/>
  <c r="K151" i="2"/>
  <c r="J151" i="2"/>
  <c r="N151" i="2" s="1"/>
  <c r="O151" i="2" s="1"/>
  <c r="K159" i="2"/>
  <c r="J159" i="2"/>
  <c r="N159" i="2" s="1"/>
  <c r="O159" i="2" s="1"/>
  <c r="K167" i="2"/>
  <c r="J167" i="2"/>
  <c r="N167" i="2" s="1"/>
  <c r="O167" i="2" s="1"/>
  <c r="J204" i="2"/>
  <c r="N204" i="2" s="1"/>
  <c r="O204" i="2" s="1"/>
  <c r="J226" i="2"/>
  <c r="N226" i="2" s="1"/>
  <c r="O226" i="2" s="1"/>
  <c r="N233" i="2"/>
  <c r="O233" i="2" s="1"/>
  <c r="J243" i="2"/>
  <c r="N243" i="2" s="1"/>
  <c r="O243" i="2" s="1"/>
  <c r="J302" i="2"/>
  <c r="N302" i="2" s="1"/>
  <c r="O302" i="2" s="1"/>
  <c r="N318" i="2"/>
  <c r="O318" i="2" s="1"/>
  <c r="J345" i="2"/>
  <c r="N345" i="2" s="1"/>
  <c r="O345" i="2" s="1"/>
  <c r="J355" i="2"/>
  <c r="N355" i="2" s="1"/>
  <c r="O355" i="2" s="1"/>
  <c r="J371" i="2"/>
  <c r="N371" i="2" s="1"/>
  <c r="O371" i="2" s="1"/>
  <c r="K394" i="2"/>
  <c r="J442" i="2"/>
  <c r="N442" i="2" s="1"/>
  <c r="O442" i="2" s="1"/>
  <c r="J450" i="2"/>
  <c r="N450" i="2" s="1"/>
  <c r="O450" i="2" s="1"/>
  <c r="K478" i="2"/>
  <c r="J483" i="2"/>
  <c r="N483" i="2" s="1"/>
  <c r="O483" i="2" s="1"/>
  <c r="J490" i="2"/>
  <c r="N490" i="2" s="1"/>
  <c r="O490" i="2" s="1"/>
  <c r="J506" i="2"/>
  <c r="N506" i="2" s="1"/>
  <c r="O506" i="2" s="1"/>
  <c r="K520" i="2"/>
  <c r="J565" i="2"/>
  <c r="N565" i="2" s="1"/>
  <c r="O565" i="2" s="1"/>
  <c r="J573" i="2"/>
  <c r="N573" i="2" s="1"/>
  <c r="O573" i="2" s="1"/>
  <c r="J619" i="2"/>
  <c r="N619" i="2" s="1"/>
  <c r="O619" i="2" s="1"/>
  <c r="K652" i="2"/>
  <c r="J736" i="2"/>
  <c r="N736" i="2" s="1"/>
  <c r="O736" i="2" s="1"/>
  <c r="N813" i="2"/>
  <c r="O813" i="2" s="1"/>
  <c r="K821" i="2"/>
  <c r="J837" i="2"/>
  <c r="N837" i="2" s="1"/>
  <c r="O837" i="2" s="1"/>
  <c r="K844" i="2"/>
  <c r="J898" i="2"/>
  <c r="N898" i="2" s="1"/>
  <c r="O898" i="2" s="1"/>
  <c r="K914" i="2"/>
  <c r="K973" i="2"/>
  <c r="N987" i="2"/>
  <c r="O987" i="2" s="1"/>
  <c r="K1011" i="2"/>
  <c r="J1025" i="2"/>
  <c r="N1025" i="2" s="1"/>
  <c r="O1025" i="2" s="1"/>
  <c r="K1049" i="2"/>
  <c r="J1055" i="2"/>
  <c r="N1055" i="2" s="1"/>
  <c r="O1055" i="2" s="1"/>
  <c r="J1085" i="2"/>
  <c r="N1085" i="2" s="1"/>
  <c r="O1085" i="2" s="1"/>
  <c r="N1093" i="2"/>
  <c r="O1093" i="2" s="1"/>
  <c r="J1163" i="2"/>
  <c r="N1163" i="2" s="1"/>
  <c r="O1163" i="2" s="1"/>
  <c r="J1199" i="2"/>
  <c r="N1199" i="2" s="1"/>
  <c r="O1199" i="2" s="1"/>
  <c r="J1240" i="2"/>
  <c r="N1240" i="2" s="1"/>
  <c r="O1240" i="2" s="1"/>
  <c r="J61" i="2"/>
  <c r="N61" i="2" s="1"/>
  <c r="O61" i="2" s="1"/>
  <c r="J37" i="2"/>
  <c r="N37" i="2" s="1"/>
  <c r="O37" i="2" s="1"/>
  <c r="J21" i="2"/>
  <c r="N21" i="2" s="1"/>
  <c r="O21" i="2" s="1"/>
  <c r="J12" i="2"/>
  <c r="N12" i="2" s="1"/>
  <c r="O12" i="2" s="1"/>
  <c r="J1273" i="2"/>
  <c r="N1273" i="2" s="1"/>
  <c r="O1273" i="2" s="1"/>
  <c r="J1027" i="2"/>
  <c r="N1027" i="2" s="1"/>
  <c r="O1027" i="2" s="1"/>
  <c r="J995" i="2"/>
  <c r="N995" i="2" s="1"/>
  <c r="O995" i="2" s="1"/>
  <c r="J894" i="2"/>
  <c r="N894" i="2" s="1"/>
  <c r="O894" i="2" s="1"/>
  <c r="N830" i="2"/>
  <c r="O830" i="2" s="1"/>
  <c r="N108" i="2"/>
  <c r="O108" i="2" s="1"/>
  <c r="N497" i="2"/>
  <c r="O497" i="2" s="1"/>
  <c r="N618" i="2"/>
  <c r="O618" i="2" s="1"/>
  <c r="N1198" i="2"/>
  <c r="O1198" i="2" s="1"/>
  <c r="N1235" i="2"/>
  <c r="O1235" i="2" s="1"/>
  <c r="N1239" i="2"/>
  <c r="O1239" i="2" s="1"/>
  <c r="N1274" i="2"/>
  <c r="O1274" i="2" s="1"/>
  <c r="N1282" i="2"/>
  <c r="O1282" i="2" s="1"/>
  <c r="N1298" i="2"/>
  <c r="O1298" i="2" s="1"/>
  <c r="N1313" i="2"/>
  <c r="O1313" i="2" s="1"/>
  <c r="N684" i="2"/>
  <c r="O684" i="2" s="1"/>
  <c r="N945" i="2"/>
  <c r="O945" i="2" s="1"/>
  <c r="N1306" i="2"/>
  <c r="O1306" i="2" s="1"/>
  <c r="N1329" i="2"/>
  <c r="O1329" i="2" s="1"/>
  <c r="N1337" i="2"/>
  <c r="O1337" i="2" s="1"/>
  <c r="N1345" i="2"/>
  <c r="O1345" i="2" s="1"/>
  <c r="N142" i="2"/>
  <c r="O142" i="2" s="1"/>
  <c r="N451" i="2"/>
  <c r="O451" i="2" s="1"/>
  <c r="N465" i="2"/>
  <c r="O465" i="2" s="1"/>
  <c r="N538" i="2"/>
  <c r="O538" i="2" s="1"/>
  <c r="N1110" i="2"/>
  <c r="O1110" i="2" s="1"/>
  <c r="N1118" i="2"/>
  <c r="O1118" i="2" s="1"/>
  <c r="N1126" i="2"/>
  <c r="O1126" i="2" s="1"/>
  <c r="N1158" i="2"/>
  <c r="O1158" i="2" s="1"/>
  <c r="N1173" i="2"/>
  <c r="O1173" i="2" s="1"/>
  <c r="N1181" i="2"/>
  <c r="O1181" i="2" s="1"/>
  <c r="N1314" i="2"/>
  <c r="O1314" i="2" s="1"/>
  <c r="N1322" i="2"/>
  <c r="O1322" i="2" s="1"/>
  <c r="N1330" i="2"/>
  <c r="O1330" i="2" s="1"/>
  <c r="N1338" i="2"/>
  <c r="O1338" i="2" s="1"/>
  <c r="N1174" i="2"/>
  <c r="O1174" i="2" s="1"/>
  <c r="N1346" i="2"/>
  <c r="O1346" i="2" s="1"/>
  <c r="N1354" i="2"/>
  <c r="O1354" i="2" s="1"/>
  <c r="N1372" i="2"/>
  <c r="O1372" i="2" s="1"/>
  <c r="N1404" i="2"/>
  <c r="O1404" i="2" s="1"/>
  <c r="N117" i="2"/>
  <c r="O117" i="2" s="1"/>
  <c r="N554" i="2"/>
  <c r="O554" i="2" s="1"/>
  <c r="N1182" i="2"/>
  <c r="O1182" i="2" s="1"/>
  <c r="N1189" i="2"/>
  <c r="O1189" i="2" s="1"/>
  <c r="N1355" i="2"/>
  <c r="O1355" i="2" s="1"/>
  <c r="N1363" i="2"/>
  <c r="O1363" i="2" s="1"/>
  <c r="N1381" i="2"/>
  <c r="O1381" i="2" s="1"/>
  <c r="N1389" i="2"/>
  <c r="O1389" i="2" s="1"/>
  <c r="N1412" i="2"/>
  <c r="O1412" i="2" s="1"/>
  <c r="N340" i="2"/>
  <c r="O340" i="2" s="1"/>
  <c r="N360" i="2"/>
  <c r="O360" i="2" s="1"/>
  <c r="N1190" i="2"/>
  <c r="O1190" i="2" s="1"/>
  <c r="N1197" i="2"/>
  <c r="O1197" i="2" s="1"/>
  <c r="N24" i="2"/>
  <c r="O24" i="2" s="1"/>
  <c r="N48" i="2"/>
  <c r="O48" i="2" s="1"/>
  <c r="N15" i="2"/>
  <c r="O15" i="2" s="1"/>
  <c r="K131" i="2"/>
  <c r="K145" i="2"/>
  <c r="K1126" i="2"/>
  <c r="K1133" i="2"/>
  <c r="K1190" i="2"/>
  <c r="K107" i="2"/>
  <c r="K266" i="2"/>
  <c r="K353" i="2"/>
  <c r="K603" i="2"/>
  <c r="K689" i="2"/>
  <c r="K846" i="2"/>
  <c r="K868" i="2"/>
  <c r="K1141" i="2"/>
  <c r="K163" i="2"/>
  <c r="K345" i="2"/>
  <c r="K596" i="2"/>
  <c r="K604" i="2"/>
  <c r="K676" i="2"/>
  <c r="K820" i="2"/>
  <c r="K864" i="2"/>
  <c r="K878" i="2"/>
  <c r="K1181" i="2"/>
  <c r="K34" i="2"/>
  <c r="K135" i="2"/>
  <c r="K322" i="2"/>
  <c r="K337" i="2"/>
  <c r="K371" i="2"/>
  <c r="K423" i="2"/>
  <c r="K807" i="2"/>
  <c r="K997" i="2"/>
  <c r="K1056" i="2"/>
  <c r="K1093" i="2"/>
  <c r="K1167" i="2"/>
  <c r="K1259" i="2"/>
  <c r="K26" i="2"/>
  <c r="K62" i="2"/>
  <c r="K251" i="2"/>
  <c r="K305" i="2"/>
  <c r="K375" i="2"/>
  <c r="K450" i="2"/>
  <c r="K456" i="2"/>
  <c r="K765" i="2"/>
  <c r="K811" i="2"/>
  <c r="K837" i="2"/>
  <c r="K918" i="2"/>
  <c r="K932" i="2"/>
  <c r="K946" i="2"/>
  <c r="K953" i="2"/>
  <c r="K991" i="2"/>
  <c r="K1019" i="2"/>
  <c r="K1048" i="2"/>
  <c r="K1110" i="2"/>
  <c r="K1240" i="2"/>
  <c r="K1306" i="2"/>
  <c r="K1313" i="2"/>
  <c r="K1338" i="2"/>
  <c r="K1345" i="2"/>
  <c r="K1358" i="2"/>
  <c r="K1381" i="2"/>
  <c r="K21" i="2"/>
  <c r="K109" i="2"/>
  <c r="K117" i="2"/>
  <c r="K189" i="2"/>
  <c r="K226" i="2"/>
  <c r="K232" i="2"/>
  <c r="K247" i="2"/>
  <c r="K272" i="2"/>
  <c r="K425" i="2"/>
  <c r="K954" i="2"/>
  <c r="K588" i="2"/>
  <c r="K653" i="2"/>
  <c r="K697" i="2"/>
  <c r="K819" i="2"/>
  <c r="K845" i="2"/>
  <c r="K865" i="2"/>
  <c r="K133" i="2"/>
  <c r="K161" i="2"/>
  <c r="K190" i="2"/>
  <c r="K222" i="2"/>
  <c r="K260" i="2"/>
  <c r="K302" i="2"/>
  <c r="K399" i="2"/>
  <c r="K521" i="2"/>
  <c r="K623" i="2"/>
  <c r="K668" i="2"/>
  <c r="K705" i="2"/>
  <c r="K763" i="2"/>
  <c r="K813" i="2"/>
  <c r="K852" i="2"/>
  <c r="K872" i="2"/>
  <c r="K908" i="2"/>
  <c r="K955" i="2"/>
  <c r="K1001" i="2"/>
  <c r="K1071" i="2"/>
  <c r="K1085" i="2"/>
  <c r="K1121" i="2"/>
  <c r="K1282" i="2"/>
  <c r="K1289" i="2"/>
  <c r="K1322" i="2"/>
  <c r="K1329" i="2"/>
  <c r="K1355" i="2"/>
  <c r="K944" i="2"/>
  <c r="K38" i="2"/>
  <c r="K129" i="2"/>
  <c r="K141" i="2"/>
  <c r="K204" i="2"/>
  <c r="K217" i="2"/>
  <c r="K244" i="2"/>
  <c r="K318" i="2"/>
  <c r="K522" i="2"/>
  <c r="K764" i="2"/>
  <c r="K836" i="2"/>
  <c r="K969" i="2"/>
  <c r="K1173" i="2"/>
  <c r="K1239" i="2"/>
  <c r="K1255" i="2"/>
  <c r="K1277" i="2"/>
  <c r="K1298" i="2"/>
  <c r="K1317" i="2"/>
  <c r="K1330" i="2"/>
  <c r="K1337" i="2"/>
  <c r="K1363" i="2"/>
  <c r="K1372" i="2"/>
  <c r="K271" i="2"/>
  <c r="N271" i="2"/>
  <c r="O271" i="2" s="1"/>
  <c r="K278" i="2"/>
  <c r="N278" i="2"/>
  <c r="O278" i="2" s="1"/>
  <c r="K304" i="2"/>
  <c r="N304" i="2"/>
  <c r="O304" i="2" s="1"/>
  <c r="K311" i="2"/>
  <c r="K317" i="2"/>
  <c r="N317" i="2"/>
  <c r="O317" i="2" s="1"/>
  <c r="K329" i="2"/>
  <c r="K335" i="2"/>
  <c r="K344" i="2"/>
  <c r="N344" i="2"/>
  <c r="O344" i="2" s="1"/>
  <c r="K360" i="2"/>
  <c r="K366" i="2"/>
  <c r="N366" i="2"/>
  <c r="O366" i="2" s="1"/>
  <c r="K373" i="2"/>
  <c r="K378" i="2"/>
  <c r="K385" i="2"/>
  <c r="K391" i="2"/>
  <c r="N391" i="2"/>
  <c r="O391" i="2" s="1"/>
  <c r="K397" i="2"/>
  <c r="K402" i="2"/>
  <c r="K409" i="2"/>
  <c r="N409" i="2"/>
  <c r="O409" i="2" s="1"/>
  <c r="K417" i="2"/>
  <c r="N417" i="2"/>
  <c r="O417" i="2" s="1"/>
  <c r="K439" i="2"/>
  <c r="N439" i="2"/>
  <c r="O439" i="2" s="1"/>
  <c r="K445" i="2"/>
  <c r="K475" i="2"/>
  <c r="N475" i="2"/>
  <c r="O475" i="2" s="1"/>
  <c r="K481" i="2"/>
  <c r="N481" i="2"/>
  <c r="O481" i="2" s="1"/>
  <c r="K493" i="2"/>
  <c r="N493" i="2"/>
  <c r="O493" i="2" s="1"/>
  <c r="K500" i="2"/>
  <c r="N500" i="2"/>
  <c r="O500" i="2" s="1"/>
  <c r="K507" i="2"/>
  <c r="K519" i="2"/>
  <c r="N519" i="2"/>
  <c r="O519" i="2" s="1"/>
  <c r="K524" i="2"/>
  <c r="N524" i="2"/>
  <c r="O524" i="2" s="1"/>
  <c r="K546" i="2"/>
  <c r="N546" i="2"/>
  <c r="O546" i="2" s="1"/>
  <c r="K553" i="2"/>
  <c r="K560" i="2"/>
  <c r="N560" i="2"/>
  <c r="O560" i="2" s="1"/>
  <c r="K566" i="2"/>
  <c r="N566" i="2"/>
  <c r="O566" i="2" s="1"/>
  <c r="K572" i="2"/>
  <c r="K578" i="2"/>
  <c r="N578" i="2"/>
  <c r="O578" i="2" s="1"/>
  <c r="K585" i="2"/>
  <c r="N585" i="2"/>
  <c r="O585" i="2" s="1"/>
  <c r="K595" i="2"/>
  <c r="N595" i="2"/>
  <c r="O595" i="2" s="1"/>
  <c r="K609" i="2"/>
  <c r="N609" i="2"/>
  <c r="O609" i="2" s="1"/>
  <c r="K616" i="2"/>
  <c r="N616" i="2"/>
  <c r="O616" i="2" s="1"/>
  <c r="K622" i="2"/>
  <c r="N622" i="2"/>
  <c r="O622" i="2" s="1"/>
  <c r="K629" i="2"/>
  <c r="K634" i="2"/>
  <c r="N634" i="2"/>
  <c r="O634" i="2" s="1"/>
  <c r="K641" i="2"/>
  <c r="N641" i="2"/>
  <c r="O641" i="2" s="1"/>
  <c r="K647" i="2"/>
  <c r="N647" i="2"/>
  <c r="O647" i="2" s="1"/>
  <c r="K660" i="2"/>
  <c r="K665" i="2"/>
  <c r="N665" i="2"/>
  <c r="O665" i="2" s="1"/>
  <c r="K672" i="2"/>
  <c r="K678" i="2"/>
  <c r="N678" i="2"/>
  <c r="O678" i="2" s="1"/>
  <c r="K685" i="2"/>
  <c r="N686" i="2"/>
  <c r="O686" i="2" s="1"/>
  <c r="K693" i="2"/>
  <c r="K699" i="2"/>
  <c r="N699" i="2"/>
  <c r="O699" i="2" s="1"/>
  <c r="K734" i="2"/>
  <c r="N734" i="2"/>
  <c r="O734" i="2" s="1"/>
  <c r="K741" i="2"/>
  <c r="N741" i="2"/>
  <c r="O741" i="2" s="1"/>
  <c r="K762" i="2"/>
  <c r="N762" i="2"/>
  <c r="O762" i="2" s="1"/>
  <c r="K767" i="2"/>
  <c r="K773" i="2"/>
  <c r="N773" i="2"/>
  <c r="O773" i="2" s="1"/>
  <c r="K781" i="2"/>
  <c r="N781" i="2"/>
  <c r="O781" i="2" s="1"/>
  <c r="K788" i="2"/>
  <c r="K795" i="2"/>
  <c r="N795" i="2"/>
  <c r="O795" i="2" s="1"/>
  <c r="K802" i="2"/>
  <c r="N802" i="2"/>
  <c r="O802" i="2" s="1"/>
  <c r="K809" i="2"/>
  <c r="K825" i="2"/>
  <c r="N825" i="2"/>
  <c r="O825" i="2" s="1"/>
  <c r="K834" i="2"/>
  <c r="K850" i="2"/>
  <c r="K855" i="2"/>
  <c r="N855" i="2"/>
  <c r="O855" i="2" s="1"/>
  <c r="K874" i="2"/>
  <c r="K880" i="2"/>
  <c r="N880" i="2"/>
  <c r="O880" i="2" s="1"/>
  <c r="K894" i="2"/>
  <c r="K899" i="2"/>
  <c r="N899" i="2"/>
  <c r="O899" i="2" s="1"/>
  <c r="K907" i="2"/>
  <c r="N907" i="2"/>
  <c r="O907" i="2" s="1"/>
  <c r="K913" i="2"/>
  <c r="N913" i="2"/>
  <c r="O913" i="2" s="1"/>
  <c r="K931" i="2"/>
  <c r="N931" i="2"/>
  <c r="O931" i="2" s="1"/>
  <c r="K937" i="2"/>
  <c r="N938" i="2"/>
  <c r="O938" i="2" s="1"/>
  <c r="K943" i="2"/>
  <c r="N944" i="2"/>
  <c r="O944" i="2" s="1"/>
  <c r="K968" i="2"/>
  <c r="N968" i="2"/>
  <c r="O968" i="2" s="1"/>
  <c r="K980" i="2"/>
  <c r="N980" i="2"/>
  <c r="O980" i="2" s="1"/>
  <c r="K986" i="2"/>
  <c r="N986" i="2"/>
  <c r="O986" i="2" s="1"/>
  <c r="K1003" i="2"/>
  <c r="N1003" i="2"/>
  <c r="O1003" i="2" s="1"/>
  <c r="K1010" i="2"/>
  <c r="N1010" i="2"/>
  <c r="O1010" i="2" s="1"/>
  <c r="K1017" i="2"/>
  <c r="K1022" i="2"/>
  <c r="N1022" i="2"/>
  <c r="O1022" i="2" s="1"/>
  <c r="K1028" i="2"/>
  <c r="N1028" i="2"/>
  <c r="O1028" i="2" s="1"/>
  <c r="K1035" i="2"/>
  <c r="K1042" i="2"/>
  <c r="N1042" i="2"/>
  <c r="O1042" i="2" s="1"/>
  <c r="K1054" i="2"/>
  <c r="N1054" i="2"/>
  <c r="O1054" i="2" s="1"/>
  <c r="K1059" i="2"/>
  <c r="N1059" i="2"/>
  <c r="O1059" i="2" s="1"/>
  <c r="K1065" i="2"/>
  <c r="N1065" i="2"/>
  <c r="O1065" i="2" s="1"/>
  <c r="K1078" i="2"/>
  <c r="N1078" i="2"/>
  <c r="K1084" i="2"/>
  <c r="N1084" i="2"/>
  <c r="O1084" i="2" s="1"/>
  <c r="K1090" i="2"/>
  <c r="N1090" i="2"/>
  <c r="O1090" i="2" s="1"/>
  <c r="K1096" i="2"/>
  <c r="N1096" i="2"/>
  <c r="O1096" i="2" s="1"/>
  <c r="K1104" i="2"/>
  <c r="N1104" i="2"/>
  <c r="O1104" i="2" s="1"/>
  <c r="K1118" i="2"/>
  <c r="K1123" i="2"/>
  <c r="N1123" i="2"/>
  <c r="O1123" i="2" s="1"/>
  <c r="K1130" i="2"/>
  <c r="N1130" i="2"/>
  <c r="O1130" i="2" s="1"/>
  <c r="K1136" i="2"/>
  <c r="N1136" i="2"/>
  <c r="O1136" i="2" s="1"/>
  <c r="K1143" i="2"/>
  <c r="K1150" i="2"/>
  <c r="N1150" i="2"/>
  <c r="O1150" i="2" s="1"/>
  <c r="K1158" i="2"/>
  <c r="K1169" i="2"/>
  <c r="N1170" i="2"/>
  <c r="O1170" i="2" s="1"/>
  <c r="K1175" i="2"/>
  <c r="N1175" i="2"/>
  <c r="O1175" i="2" s="1"/>
  <c r="K1192" i="2"/>
  <c r="N1192" i="2"/>
  <c r="O1192" i="2" s="1"/>
  <c r="K1241" i="2"/>
  <c r="N1241" i="2"/>
  <c r="O1241" i="2" s="1"/>
  <c r="K1258" i="2"/>
  <c r="N1258" i="2"/>
  <c r="O1258" i="2" s="1"/>
  <c r="K1265" i="2"/>
  <c r="N1265" i="2"/>
  <c r="O1265" i="2" s="1"/>
  <c r="K1273" i="2"/>
  <c r="K1278" i="2"/>
  <c r="N1278" i="2"/>
  <c r="O1278" i="2" s="1"/>
  <c r="K1285" i="2"/>
  <c r="K1291" i="2"/>
  <c r="N1291" i="2"/>
  <c r="O1291" i="2" s="1"/>
  <c r="K1305" i="2"/>
  <c r="N1305" i="2"/>
  <c r="O1305" i="2" s="1"/>
  <c r="K1312" i="2"/>
  <c r="N1312" i="2"/>
  <c r="O1312" i="2" s="1"/>
  <c r="K1324" i="2"/>
  <c r="N1324" i="2"/>
  <c r="O1324" i="2" s="1"/>
  <c r="K1344" i="2"/>
  <c r="N1344" i="2"/>
  <c r="O1344" i="2" s="1"/>
  <c r="N1351" i="2"/>
  <c r="O1351" i="2" s="1"/>
  <c r="K1357" i="2"/>
  <c r="N1357" i="2"/>
  <c r="O1357" i="2" s="1"/>
  <c r="K17" i="2"/>
  <c r="K6" i="2"/>
  <c r="K46" i="2"/>
  <c r="N46" i="2"/>
  <c r="O46" i="2" s="1"/>
  <c r="K52" i="2"/>
  <c r="K58" i="2"/>
  <c r="K70" i="2"/>
  <c r="N70" i="2"/>
  <c r="O70" i="2" s="1"/>
  <c r="K108" i="2"/>
  <c r="K115" i="2"/>
  <c r="N115" i="2"/>
  <c r="O115" i="2" s="1"/>
  <c r="K122" i="2"/>
  <c r="N122" i="2"/>
  <c r="O122" i="2" s="1"/>
  <c r="K142" i="2"/>
  <c r="K148" i="2"/>
  <c r="N148" i="2"/>
  <c r="O148" i="2" s="1"/>
  <c r="K155" i="2"/>
  <c r="K160" i="2"/>
  <c r="N160" i="2"/>
  <c r="O160" i="2" s="1"/>
  <c r="K200" i="2"/>
  <c r="K223" i="2"/>
  <c r="N223" i="2"/>
  <c r="O223" i="2" s="1"/>
  <c r="K243" i="2"/>
  <c r="K248" i="2"/>
  <c r="N248" i="2"/>
  <c r="O248" i="2" s="1"/>
  <c r="K259" i="2"/>
  <c r="N259" i="2"/>
  <c r="O259" i="2" s="1"/>
  <c r="K279" i="2"/>
  <c r="N279" i="2"/>
  <c r="O279" i="2" s="1"/>
  <c r="K291" i="2"/>
  <c r="N291" i="2"/>
  <c r="O291" i="2" s="1"/>
  <c r="K297" i="2"/>
  <c r="N297" i="2"/>
  <c r="O297" i="2" s="1"/>
  <c r="K323" i="2"/>
  <c r="N323" i="2"/>
  <c r="O323" i="2" s="1"/>
  <c r="K367" i="2"/>
  <c r="N367" i="2"/>
  <c r="O367" i="2" s="1"/>
  <c r="K392" i="2"/>
  <c r="N392" i="2"/>
  <c r="O392" i="2" s="1"/>
  <c r="K410" i="2"/>
  <c r="N410" i="2"/>
  <c r="O410" i="2" s="1"/>
  <c r="K418" i="2"/>
  <c r="N418" i="2"/>
  <c r="O418" i="2" s="1"/>
  <c r="K427" i="2"/>
  <c r="N427" i="2"/>
  <c r="O427" i="2" s="1"/>
  <c r="K433" i="2"/>
  <c r="N433" i="2"/>
  <c r="O433" i="2" s="1"/>
  <c r="K440" i="2"/>
  <c r="N440" i="2"/>
  <c r="O440" i="2" s="1"/>
  <c r="K457" i="2"/>
  <c r="N457" i="2"/>
  <c r="O457" i="2" s="1"/>
  <c r="K469" i="2"/>
  <c r="N469" i="2"/>
  <c r="O469" i="2" s="1"/>
  <c r="K476" i="2"/>
  <c r="N476" i="2"/>
  <c r="O476" i="2" s="1"/>
  <c r="K487" i="2"/>
  <c r="N487" i="2"/>
  <c r="O487" i="2" s="1"/>
  <c r="K494" i="2"/>
  <c r="N494" i="2"/>
  <c r="O494" i="2" s="1"/>
  <c r="K501" i="2"/>
  <c r="N501" i="2"/>
  <c r="O501" i="2" s="1"/>
  <c r="K525" i="2"/>
  <c r="N525" i="2"/>
  <c r="O525" i="2" s="1"/>
  <c r="K531" i="2"/>
  <c r="N531" i="2"/>
  <c r="O531" i="2" s="1"/>
  <c r="K547" i="2"/>
  <c r="N547" i="2"/>
  <c r="O547" i="2" s="1"/>
  <c r="K567" i="2"/>
  <c r="N567" i="2"/>
  <c r="O567" i="2" s="1"/>
  <c r="K579" i="2"/>
  <c r="N579" i="2"/>
  <c r="O579" i="2" s="1"/>
  <c r="K610" i="2"/>
  <c r="N610" i="2"/>
  <c r="O610" i="2" s="1"/>
  <c r="K617" i="2"/>
  <c r="N617" i="2"/>
  <c r="O617" i="2" s="1"/>
  <c r="K635" i="2"/>
  <c r="N635" i="2"/>
  <c r="O635" i="2" s="1"/>
  <c r="K642" i="2"/>
  <c r="N642" i="2"/>
  <c r="O642" i="2" s="1"/>
  <c r="K648" i="2"/>
  <c r="N648" i="2"/>
  <c r="O648" i="2" s="1"/>
  <c r="K654" i="2"/>
  <c r="N654" i="2"/>
  <c r="O654" i="2" s="1"/>
  <c r="K666" i="2"/>
  <c r="N666" i="2"/>
  <c r="O666" i="2" s="1"/>
  <c r="K679" i="2"/>
  <c r="N679" i="2"/>
  <c r="O679" i="2" s="1"/>
  <c r="K687" i="2"/>
  <c r="N687" i="2"/>
  <c r="O687" i="2" s="1"/>
  <c r="K700" i="2"/>
  <c r="N700" i="2"/>
  <c r="O700" i="2" s="1"/>
  <c r="K706" i="2"/>
  <c r="N706" i="2"/>
  <c r="O706" i="2" s="1"/>
  <c r="K735" i="2"/>
  <c r="N735" i="2"/>
  <c r="O735" i="2" s="1"/>
  <c r="K742" i="2"/>
  <c r="N742" i="2"/>
  <c r="O742" i="2" s="1"/>
  <c r="K756" i="2"/>
  <c r="N756" i="2"/>
  <c r="O756" i="2" s="1"/>
  <c r="K774" i="2"/>
  <c r="N774" i="2"/>
  <c r="O774" i="2" s="1"/>
  <c r="K782" i="2"/>
  <c r="N782" i="2"/>
  <c r="O782" i="2" s="1"/>
  <c r="K796" i="2"/>
  <c r="N796" i="2"/>
  <c r="O796" i="2" s="1"/>
  <c r="K803" i="2"/>
  <c r="N803" i="2"/>
  <c r="O803" i="2" s="1"/>
  <c r="K814" i="2"/>
  <c r="N814" i="2"/>
  <c r="O814" i="2" s="1"/>
  <c r="K826" i="2"/>
  <c r="N826" i="2"/>
  <c r="O826" i="2" s="1"/>
  <c r="K839" i="2"/>
  <c r="N839" i="2"/>
  <c r="O839" i="2" s="1"/>
  <c r="K856" i="2"/>
  <c r="N856" i="2"/>
  <c r="O856" i="2" s="1"/>
  <c r="K869" i="2"/>
  <c r="N869" i="2"/>
  <c r="O869" i="2" s="1"/>
  <c r="K881" i="2"/>
  <c r="N881" i="2"/>
  <c r="O881" i="2" s="1"/>
  <c r="K887" i="2"/>
  <c r="K900" i="2"/>
  <c r="N900" i="2"/>
  <c r="O900" i="2" s="1"/>
  <c r="K919" i="2"/>
  <c r="N919" i="2"/>
  <c r="O919" i="2" s="1"/>
  <c r="K939" i="2"/>
  <c r="K950" i="2"/>
  <c r="N951" i="2"/>
  <c r="O951" i="2" s="1"/>
  <c r="K974" i="2"/>
  <c r="N974" i="2"/>
  <c r="O974" i="2" s="1"/>
  <c r="K981" i="2"/>
  <c r="N981" i="2"/>
  <c r="O981" i="2" s="1"/>
  <c r="K992" i="2"/>
  <c r="N992" i="2"/>
  <c r="O992" i="2" s="1"/>
  <c r="K998" i="2"/>
  <c r="N998" i="2"/>
  <c r="O998" i="2" s="1"/>
  <c r="K1004" i="2"/>
  <c r="N1004" i="2"/>
  <c r="O1004" i="2" s="1"/>
  <c r="K1023" i="2"/>
  <c r="N1023" i="2"/>
  <c r="O1023" i="2" s="1"/>
  <c r="K1060" i="2"/>
  <c r="N1060" i="2"/>
  <c r="O1060" i="2" s="1"/>
  <c r="K1066" i="2"/>
  <c r="N1066" i="2"/>
  <c r="O1066" i="2" s="1"/>
  <c r="K1072" i="2"/>
  <c r="N1072" i="2"/>
  <c r="O1072" i="2" s="1"/>
  <c r="K1091" i="2"/>
  <c r="N1091" i="2"/>
  <c r="O1091" i="2" s="1"/>
  <c r="K1097" i="2"/>
  <c r="N1097" i="2"/>
  <c r="O1097" i="2" s="1"/>
  <c r="K1111" i="2"/>
  <c r="N1111" i="2"/>
  <c r="O1111" i="2" s="1"/>
  <c r="K1124" i="2"/>
  <c r="N1124" i="2"/>
  <c r="O1124" i="2" s="1"/>
  <c r="K1131" i="2"/>
  <c r="N1131" i="2"/>
  <c r="O1131" i="2" s="1"/>
  <c r="K1137" i="2"/>
  <c r="N1137" i="2"/>
  <c r="O1137" i="2" s="1"/>
  <c r="K1151" i="2"/>
  <c r="N1151" i="2"/>
  <c r="O1151" i="2" s="1"/>
  <c r="K1164" i="2"/>
  <c r="N1164" i="2"/>
  <c r="O1164" i="2" s="1"/>
  <c r="K1170" i="2"/>
  <c r="N1171" i="2"/>
  <c r="O1171" i="2" s="1"/>
  <c r="K1176" i="2"/>
  <c r="N1176" i="2"/>
  <c r="O1176" i="2" s="1"/>
  <c r="K1188" i="2"/>
  <c r="N1188" i="2"/>
  <c r="O1188" i="2" s="1"/>
  <c r="K1193" i="2"/>
  <c r="N1193" i="2"/>
  <c r="O1193" i="2" s="1"/>
  <c r="K1234" i="2"/>
  <c r="K1237" i="2"/>
  <c r="N1237" i="2"/>
  <c r="O1237" i="2" s="1"/>
  <c r="K1266" i="2"/>
  <c r="N1266" i="2"/>
  <c r="O1266" i="2" s="1"/>
  <c r="K1279" i="2"/>
  <c r="N1279" i="2"/>
  <c r="O1279" i="2" s="1"/>
  <c r="K1292" i="2"/>
  <c r="N1292" i="2"/>
  <c r="O1292" i="2" s="1"/>
  <c r="K1299" i="2"/>
  <c r="N1299" i="2"/>
  <c r="O1299" i="2" s="1"/>
  <c r="K1318" i="2"/>
  <c r="N1318" i="2"/>
  <c r="O1318" i="2" s="1"/>
  <c r="K1325" i="2"/>
  <c r="N1325" i="2"/>
  <c r="O1325" i="2" s="1"/>
  <c r="K1331" i="2"/>
  <c r="N1331" i="2"/>
  <c r="O1331" i="2" s="1"/>
  <c r="K1352" i="2"/>
  <c r="N1352" i="2"/>
  <c r="O1352" i="2" s="1"/>
  <c r="N1373" i="2"/>
  <c r="O1373" i="2" s="1"/>
  <c r="K1373" i="2"/>
  <c r="K1388" i="2"/>
  <c r="N1388" i="2"/>
  <c r="O1388" i="2" s="1"/>
  <c r="K1395" i="2"/>
  <c r="N1395" i="2"/>
  <c r="O1395" i="2" s="1"/>
  <c r="K1403" i="2"/>
  <c r="N1403" i="2"/>
  <c r="O1403" i="2" s="1"/>
  <c r="K1409" i="2"/>
  <c r="N1409" i="2"/>
  <c r="O1409" i="2" s="1"/>
  <c r="K16" i="2"/>
  <c r="K280" i="2"/>
  <c r="K292" i="2"/>
  <c r="N292" i="2"/>
  <c r="O292" i="2" s="1"/>
  <c r="K298" i="2"/>
  <c r="K312" i="2"/>
  <c r="K324" i="2"/>
  <c r="N324" i="2"/>
  <c r="O324" i="2" s="1"/>
  <c r="K330" i="2"/>
  <c r="K336" i="2"/>
  <c r="N336" i="2"/>
  <c r="O336" i="2" s="1"/>
  <c r="K361" i="2"/>
  <c r="K368" i="2"/>
  <c r="N368" i="2"/>
  <c r="O368" i="2" s="1"/>
  <c r="K374" i="2"/>
  <c r="N374" i="2"/>
  <c r="O374" i="2" s="1"/>
  <c r="K379" i="2"/>
  <c r="N379" i="2"/>
  <c r="O379" i="2" s="1"/>
  <c r="K386" i="2"/>
  <c r="N386" i="2"/>
  <c r="O386" i="2" s="1"/>
  <c r="K393" i="2"/>
  <c r="N393" i="2"/>
  <c r="O393" i="2" s="1"/>
  <c r="K398" i="2"/>
  <c r="N398" i="2"/>
  <c r="O398" i="2" s="1"/>
  <c r="K403" i="2"/>
  <c r="N403" i="2"/>
  <c r="O403" i="2" s="1"/>
  <c r="K411" i="2"/>
  <c r="N411" i="2"/>
  <c r="O411" i="2" s="1"/>
  <c r="K419" i="2"/>
  <c r="N419" i="2"/>
  <c r="O419" i="2" s="1"/>
  <c r="K424" i="2"/>
  <c r="K434" i="2"/>
  <c r="N434" i="2"/>
  <c r="O434" i="2" s="1"/>
  <c r="K441" i="2"/>
  <c r="N441" i="2"/>
  <c r="O441" i="2" s="1"/>
  <c r="K446" i="2"/>
  <c r="K464" i="2"/>
  <c r="K470" i="2"/>
  <c r="N470" i="2"/>
  <c r="O470" i="2" s="1"/>
  <c r="K477" i="2"/>
  <c r="N477" i="2"/>
  <c r="O477" i="2" s="1"/>
  <c r="K488" i="2"/>
  <c r="N488" i="2"/>
  <c r="O488" i="2" s="1"/>
  <c r="K495" i="2"/>
  <c r="N495" i="2"/>
  <c r="O495" i="2" s="1"/>
  <c r="K502" i="2"/>
  <c r="N502" i="2"/>
  <c r="O502" i="2" s="1"/>
  <c r="K508" i="2"/>
  <c r="N508" i="2"/>
  <c r="O508" i="2" s="1"/>
  <c r="K526" i="2"/>
  <c r="K535" i="2"/>
  <c r="K548" i="2"/>
  <c r="N548" i="2"/>
  <c r="O548" i="2" s="1"/>
  <c r="K568" i="2"/>
  <c r="N568" i="2"/>
  <c r="O568" i="2" s="1"/>
  <c r="K573" i="2"/>
  <c r="K580" i="2"/>
  <c r="N580" i="2"/>
  <c r="O580" i="2" s="1"/>
  <c r="K611" i="2"/>
  <c r="K618" i="2"/>
  <c r="K631" i="2"/>
  <c r="K636" i="2"/>
  <c r="N636" i="2"/>
  <c r="O636" i="2" s="1"/>
  <c r="K643" i="2"/>
  <c r="N643" i="2"/>
  <c r="O643" i="2" s="1"/>
  <c r="K649" i="2"/>
  <c r="N649" i="2"/>
  <c r="O649" i="2" s="1"/>
  <c r="K655" i="2"/>
  <c r="N655" i="2"/>
  <c r="O655" i="2" s="1"/>
  <c r="K661" i="2"/>
  <c r="K667" i="2"/>
  <c r="N667" i="2"/>
  <c r="O667" i="2" s="1"/>
  <c r="K673" i="2"/>
  <c r="N673" i="2"/>
  <c r="O673" i="2" s="1"/>
  <c r="K680" i="2"/>
  <c r="K688" i="2"/>
  <c r="N688" i="2"/>
  <c r="O688" i="2" s="1"/>
  <c r="K694" i="2"/>
  <c r="N694" i="2"/>
  <c r="O694" i="2" s="1"/>
  <c r="K701" i="2"/>
  <c r="K707" i="2"/>
  <c r="N707" i="2"/>
  <c r="O707" i="2" s="1"/>
  <c r="K736" i="2"/>
  <c r="K743" i="2"/>
  <c r="N743" i="2"/>
  <c r="O743" i="2" s="1"/>
  <c r="K757" i="2"/>
  <c r="N757" i="2"/>
  <c r="O757" i="2" s="1"/>
  <c r="K768" i="2"/>
  <c r="N768" i="2"/>
  <c r="O768" i="2" s="1"/>
  <c r="K775" i="2"/>
  <c r="N775" i="2"/>
  <c r="O775" i="2" s="1"/>
  <c r="K783" i="2"/>
  <c r="N783" i="2"/>
  <c r="O783" i="2" s="1"/>
  <c r="K789" i="2"/>
  <c r="N789" i="2"/>
  <c r="O789" i="2" s="1"/>
  <c r="K797" i="2"/>
  <c r="N797" i="2"/>
  <c r="O797" i="2" s="1"/>
  <c r="K804" i="2"/>
  <c r="N804" i="2"/>
  <c r="O804" i="2" s="1"/>
  <c r="K810" i="2"/>
  <c r="N810" i="2"/>
  <c r="O810" i="2" s="1"/>
  <c r="K815" i="2"/>
  <c r="N815" i="2"/>
  <c r="O815" i="2" s="1"/>
  <c r="K827" i="2"/>
  <c r="N827" i="2"/>
  <c r="O827" i="2" s="1"/>
  <c r="K835" i="2"/>
  <c r="N835" i="2"/>
  <c r="O835" i="2" s="1"/>
  <c r="K840" i="2"/>
  <c r="N840" i="2"/>
  <c r="O840" i="2" s="1"/>
  <c r="K851" i="2"/>
  <c r="N851" i="2"/>
  <c r="O851" i="2" s="1"/>
  <c r="K857" i="2"/>
  <c r="N857" i="2"/>
  <c r="O857" i="2" s="1"/>
  <c r="K870" i="2"/>
  <c r="K875" i="2"/>
  <c r="N875" i="2"/>
  <c r="O875" i="2" s="1"/>
  <c r="K882" i="2"/>
  <c r="N882" i="2"/>
  <c r="O882" i="2" s="1"/>
  <c r="K895" i="2"/>
  <c r="N895" i="2"/>
  <c r="O895" i="2" s="1"/>
  <c r="K901" i="2"/>
  <c r="N901" i="2"/>
  <c r="O901" i="2" s="1"/>
  <c r="K920" i="2"/>
  <c r="N920" i="2"/>
  <c r="O920" i="2" s="1"/>
  <c r="K938" i="2"/>
  <c r="N939" i="2"/>
  <c r="O939" i="2" s="1"/>
  <c r="K951" i="2"/>
  <c r="N952" i="2"/>
  <c r="O952" i="2" s="1"/>
  <c r="K975" i="2"/>
  <c r="K982" i="2"/>
  <c r="N982" i="2"/>
  <c r="O982" i="2" s="1"/>
  <c r="K993" i="2"/>
  <c r="N993" i="2"/>
  <c r="O993" i="2" s="1"/>
  <c r="K999" i="2"/>
  <c r="K1005" i="2"/>
  <c r="N1005" i="2"/>
  <c r="O1005" i="2" s="1"/>
  <c r="K1018" i="2"/>
  <c r="N1018" i="2"/>
  <c r="O1018" i="2" s="1"/>
  <c r="K1024" i="2"/>
  <c r="N1024" i="2"/>
  <c r="O1024" i="2" s="1"/>
  <c r="K1036" i="2"/>
  <c r="N1036" i="2"/>
  <c r="O1036" i="2" s="1"/>
  <c r="K1061" i="2"/>
  <c r="N1061" i="2"/>
  <c r="O1061" i="2" s="1"/>
  <c r="K1067" i="2"/>
  <c r="N1067" i="2"/>
  <c r="O1067" i="2" s="1"/>
  <c r="K1073" i="2"/>
  <c r="N1073" i="2"/>
  <c r="O1073" i="2" s="1"/>
  <c r="K1092" i="2"/>
  <c r="N1092" i="2"/>
  <c r="O1092" i="2" s="1"/>
  <c r="K1098" i="2"/>
  <c r="N1098" i="2"/>
  <c r="O1098" i="2" s="1"/>
  <c r="K1112" i="2"/>
  <c r="N1112" i="2"/>
  <c r="O1112" i="2" s="1"/>
  <c r="K1119" i="2"/>
  <c r="K1125" i="2"/>
  <c r="N1125" i="2"/>
  <c r="O1125" i="2" s="1"/>
  <c r="K1132" i="2"/>
  <c r="N1132" i="2"/>
  <c r="O1132" i="2" s="1"/>
  <c r="K1138" i="2"/>
  <c r="N1138" i="2"/>
  <c r="O1138" i="2" s="1"/>
  <c r="K1144" i="2"/>
  <c r="N1144" i="2"/>
  <c r="O1144" i="2" s="1"/>
  <c r="K1152" i="2"/>
  <c r="N1152" i="2"/>
  <c r="O1152" i="2" s="1"/>
  <c r="K1159" i="2"/>
  <c r="K1165" i="2"/>
  <c r="N1165" i="2"/>
  <c r="O1165" i="2" s="1"/>
  <c r="K1172" i="2"/>
  <c r="K1177" i="2"/>
  <c r="K1189" i="2"/>
  <c r="K1194" i="2"/>
  <c r="N1194" i="2"/>
  <c r="O1194" i="2" s="1"/>
  <c r="K1199" i="2"/>
  <c r="K1235" i="2"/>
  <c r="K1238" i="2"/>
  <c r="K1267" i="2"/>
  <c r="N1267" i="2"/>
  <c r="O1267" i="2" s="1"/>
  <c r="K1274" i="2"/>
  <c r="K1280" i="2"/>
  <c r="N1280" i="2"/>
  <c r="O1280" i="2" s="1"/>
  <c r="K1286" i="2"/>
  <c r="N1286" i="2"/>
  <c r="O1286" i="2" s="1"/>
  <c r="K1293" i="2"/>
  <c r="N1293" i="2"/>
  <c r="O1293" i="2" s="1"/>
  <c r="K1300" i="2"/>
  <c r="N1300" i="2"/>
  <c r="O1300" i="2" s="1"/>
  <c r="K1319" i="2"/>
  <c r="N1319" i="2"/>
  <c r="O1319" i="2" s="1"/>
  <c r="K1326" i="2"/>
  <c r="N1326" i="2"/>
  <c r="O1326" i="2" s="1"/>
  <c r="K1332" i="2"/>
  <c r="N1332" i="2"/>
  <c r="O1332" i="2" s="1"/>
  <c r="K1365" i="2"/>
  <c r="N1365" i="2"/>
  <c r="O1365" i="2" s="1"/>
  <c r="K1374" i="2"/>
  <c r="N1374" i="2"/>
  <c r="O1374" i="2" s="1"/>
  <c r="K1389" i="2"/>
  <c r="K1396" i="2"/>
  <c r="N1396" i="2"/>
  <c r="O1396" i="2" s="1"/>
  <c r="K1404" i="2"/>
  <c r="K1410" i="2"/>
  <c r="N1410" i="2"/>
  <c r="O1410" i="2" s="1"/>
  <c r="K15" i="2"/>
  <c r="K581" i="2"/>
  <c r="N581" i="2"/>
  <c r="O581" i="2" s="1"/>
  <c r="K624" i="2"/>
  <c r="N624" i="2"/>
  <c r="O624" i="2" s="1"/>
  <c r="K637" i="2"/>
  <c r="N637" i="2"/>
  <c r="O637" i="2" s="1"/>
  <c r="K644" i="2"/>
  <c r="N644" i="2"/>
  <c r="O644" i="2" s="1"/>
  <c r="K650" i="2"/>
  <c r="N650" i="2"/>
  <c r="O650" i="2" s="1"/>
  <c r="K674" i="2"/>
  <c r="N674" i="2"/>
  <c r="O674" i="2" s="1"/>
  <c r="K695" i="2"/>
  <c r="N695" i="2"/>
  <c r="O695" i="2" s="1"/>
  <c r="K708" i="2"/>
  <c r="N708" i="2"/>
  <c r="O708" i="2" s="1"/>
  <c r="K744" i="2"/>
  <c r="N744" i="2"/>
  <c r="O744" i="2" s="1"/>
  <c r="K758" i="2"/>
  <c r="N758" i="2"/>
  <c r="O758" i="2" s="1"/>
  <c r="K769" i="2"/>
  <c r="N769" i="2"/>
  <c r="O769" i="2" s="1"/>
  <c r="K776" i="2"/>
  <c r="N776" i="2"/>
  <c r="O776" i="2" s="1"/>
  <c r="K784" i="2"/>
  <c r="N784" i="2"/>
  <c r="O784" i="2" s="1"/>
  <c r="K790" i="2"/>
  <c r="N790" i="2"/>
  <c r="O790" i="2" s="1"/>
  <c r="K798" i="2"/>
  <c r="N798" i="2"/>
  <c r="O798" i="2" s="1"/>
  <c r="K805" i="2"/>
  <c r="N805" i="2"/>
  <c r="O805" i="2" s="1"/>
  <c r="K816" i="2"/>
  <c r="N816" i="2"/>
  <c r="O816" i="2" s="1"/>
  <c r="K828" i="2"/>
  <c r="N828" i="2"/>
  <c r="O828" i="2" s="1"/>
  <c r="K841" i="2"/>
  <c r="N841" i="2"/>
  <c r="O841" i="2" s="1"/>
  <c r="K858" i="2"/>
  <c r="N858" i="2"/>
  <c r="O858" i="2" s="1"/>
  <c r="K876" i="2"/>
  <c r="N876" i="2"/>
  <c r="O876" i="2" s="1"/>
  <c r="K883" i="2"/>
  <c r="N883" i="2"/>
  <c r="O883" i="2" s="1"/>
  <c r="K902" i="2"/>
  <c r="N902" i="2"/>
  <c r="O902" i="2" s="1"/>
  <c r="K909" i="2"/>
  <c r="N909" i="2"/>
  <c r="O909" i="2" s="1"/>
  <c r="K915" i="2"/>
  <c r="N915" i="2"/>
  <c r="O915" i="2" s="1"/>
  <c r="K921" i="2"/>
  <c r="N921" i="2"/>
  <c r="O921" i="2" s="1"/>
  <c r="K933" i="2"/>
  <c r="N933" i="2"/>
  <c r="O933" i="2" s="1"/>
  <c r="K945" i="2"/>
  <c r="N946" i="2"/>
  <c r="O946" i="2" s="1"/>
  <c r="K963" i="2"/>
  <c r="K970" i="2"/>
  <c r="N970" i="2"/>
  <c r="O970" i="2" s="1"/>
  <c r="K988" i="2"/>
  <c r="N988" i="2"/>
  <c r="O988" i="2" s="1"/>
  <c r="K994" i="2"/>
  <c r="N994" i="2"/>
  <c r="O994" i="2" s="1"/>
  <c r="K1006" i="2"/>
  <c r="N1006" i="2"/>
  <c r="O1006" i="2" s="1"/>
  <c r="K1012" i="2"/>
  <c r="N1012" i="2"/>
  <c r="O1012" i="2" s="1"/>
  <c r="K1030" i="2"/>
  <c r="K1037" i="2"/>
  <c r="N1037" i="2"/>
  <c r="O1037" i="2" s="1"/>
  <c r="K1050" i="2"/>
  <c r="N1050" i="2"/>
  <c r="O1050" i="2" s="1"/>
  <c r="K1062" i="2"/>
  <c r="N1062" i="2"/>
  <c r="O1062" i="2" s="1"/>
  <c r="K1068" i="2"/>
  <c r="N1068" i="2"/>
  <c r="O1068" i="2" s="1"/>
  <c r="K1074" i="2"/>
  <c r="N1074" i="2"/>
  <c r="O1074" i="2" s="1"/>
  <c r="K1080" i="2"/>
  <c r="N1080" i="2"/>
  <c r="O1080" i="2" s="1"/>
  <c r="K1086" i="2"/>
  <c r="N1086" i="2"/>
  <c r="O1086" i="2" s="1"/>
  <c r="K1099" i="2"/>
  <c r="N1099" i="2"/>
  <c r="O1099" i="2" s="1"/>
  <c r="K1106" i="2"/>
  <c r="N1106" i="2"/>
  <c r="O1106" i="2" s="1"/>
  <c r="K1113" i="2"/>
  <c r="N1113" i="2"/>
  <c r="O1113" i="2" s="1"/>
  <c r="K1139" i="2"/>
  <c r="N1139" i="2"/>
  <c r="O1139" i="2" s="1"/>
  <c r="K1145" i="2"/>
  <c r="N1145" i="2"/>
  <c r="O1145" i="2" s="1"/>
  <c r="K1153" i="2"/>
  <c r="N1153" i="2"/>
  <c r="O1153" i="2" s="1"/>
  <c r="K1166" i="2"/>
  <c r="N1166" i="2"/>
  <c r="O1166" i="2" s="1"/>
  <c r="K1171" i="2"/>
  <c r="N1172" i="2"/>
  <c r="O1172" i="2" s="1"/>
  <c r="K1183" i="2"/>
  <c r="N1183" i="2"/>
  <c r="O1183" i="2" s="1"/>
  <c r="K1254" i="2"/>
  <c r="K1260" i="2"/>
  <c r="N1260" i="2"/>
  <c r="O1260" i="2" s="1"/>
  <c r="K1268" i="2"/>
  <c r="N1268" i="2"/>
  <c r="O1268" i="2" s="1"/>
  <c r="K1281" i="2"/>
  <c r="N1281" i="2"/>
  <c r="O1281" i="2" s="1"/>
  <c r="K1287" i="2"/>
  <c r="N1287" i="2"/>
  <c r="O1287" i="2" s="1"/>
  <c r="K1294" i="2"/>
  <c r="N1294" i="2"/>
  <c r="O1294" i="2" s="1"/>
  <c r="K1307" i="2"/>
  <c r="N1307" i="2"/>
  <c r="O1307" i="2" s="1"/>
  <c r="K1320" i="2"/>
  <c r="N1320" i="2"/>
  <c r="O1320" i="2" s="1"/>
  <c r="N1333" i="2"/>
  <c r="O1333" i="2" s="1"/>
  <c r="K1333" i="2"/>
  <c r="K1339" i="2"/>
  <c r="N1339" i="2"/>
  <c r="O1339" i="2" s="1"/>
  <c r="K1359" i="2"/>
  <c r="N1359" i="2"/>
  <c r="O1359" i="2" s="1"/>
  <c r="K1366" i="2"/>
  <c r="N1366" i="2"/>
  <c r="O1366" i="2" s="1"/>
  <c r="K1375" i="2"/>
  <c r="N1375" i="2"/>
  <c r="O1375" i="2" s="1"/>
  <c r="K1382" i="2"/>
  <c r="N1382" i="2"/>
  <c r="O1382" i="2" s="1"/>
  <c r="K1397" i="2"/>
  <c r="N1397" i="2"/>
  <c r="O1397" i="2" s="1"/>
  <c r="K1411" i="2"/>
  <c r="N1411" i="2"/>
  <c r="O1411" i="2" s="1"/>
  <c r="K13" i="2"/>
  <c r="K471" i="2"/>
  <c r="N471" i="2"/>
  <c r="O471" i="2" s="1"/>
  <c r="K489" i="2"/>
  <c r="N489" i="2"/>
  <c r="O489" i="2" s="1"/>
  <c r="K496" i="2"/>
  <c r="N496" i="2"/>
  <c r="O496" i="2" s="1"/>
  <c r="K503" i="2"/>
  <c r="N503" i="2"/>
  <c r="O503" i="2" s="1"/>
  <c r="K509" i="2"/>
  <c r="N509" i="2"/>
  <c r="O509" i="2" s="1"/>
  <c r="K536" i="2"/>
  <c r="N536" i="2"/>
  <c r="O536" i="2" s="1"/>
  <c r="K541" i="2"/>
  <c r="N541" i="2"/>
  <c r="O541" i="2" s="1"/>
  <c r="K549" i="2"/>
  <c r="N549" i="2"/>
  <c r="O549" i="2" s="1"/>
  <c r="K555" i="2"/>
  <c r="N555" i="2"/>
  <c r="O555" i="2" s="1"/>
  <c r="K569" i="2"/>
  <c r="N569" i="2"/>
  <c r="O569" i="2" s="1"/>
  <c r="K605" i="2"/>
  <c r="N605" i="2"/>
  <c r="O605" i="2" s="1"/>
  <c r="K24" i="2"/>
  <c r="K30" i="2"/>
  <c r="K36" i="2"/>
  <c r="K41" i="2"/>
  <c r="N41" i="2"/>
  <c r="O41" i="2" s="1"/>
  <c r="K54" i="2"/>
  <c r="K60" i="2"/>
  <c r="K65" i="2"/>
  <c r="N65" i="2"/>
  <c r="O65" i="2" s="1"/>
  <c r="K73" i="2"/>
  <c r="N73" i="2"/>
  <c r="O73" i="2" s="1"/>
  <c r="K126" i="2"/>
  <c r="N126" i="2"/>
  <c r="O126" i="2" s="1"/>
  <c r="K132" i="2"/>
  <c r="N132" i="2"/>
  <c r="O132" i="2" s="1"/>
  <c r="K144" i="2"/>
  <c r="N144" i="2"/>
  <c r="O144" i="2" s="1"/>
  <c r="K157" i="2"/>
  <c r="K191" i="2"/>
  <c r="N191" i="2"/>
  <c r="O191" i="2" s="1"/>
  <c r="K202" i="2"/>
  <c r="K213" i="2"/>
  <c r="K220" i="2"/>
  <c r="K231" i="2"/>
  <c r="K230" i="2"/>
  <c r="K237" i="2"/>
  <c r="N237" i="2"/>
  <c r="O237" i="2" s="1"/>
  <c r="K250" i="2"/>
  <c r="N250" i="2"/>
  <c r="O250" i="2" s="1"/>
  <c r="K256" i="2"/>
  <c r="N256" i="2"/>
  <c r="O256" i="2" s="1"/>
  <c r="K261" i="2"/>
  <c r="N261" i="2"/>
  <c r="O261" i="2" s="1"/>
  <c r="K268" i="2"/>
  <c r="K274" i="2"/>
  <c r="N274" i="2"/>
  <c r="O274" i="2" s="1"/>
  <c r="K281" i="2"/>
  <c r="N281" i="2"/>
  <c r="O281" i="2" s="1"/>
  <c r="K294" i="2"/>
  <c r="N294" i="2"/>
  <c r="O294" i="2" s="1"/>
  <c r="K301" i="2"/>
  <c r="K307" i="2"/>
  <c r="N307" i="2"/>
  <c r="O307" i="2" s="1"/>
  <c r="K313" i="2"/>
  <c r="N313" i="2"/>
  <c r="O313" i="2" s="1"/>
  <c r="K320" i="2"/>
  <c r="K326" i="2"/>
  <c r="N326" i="2"/>
  <c r="O326" i="2" s="1"/>
  <c r="K331" i="2"/>
  <c r="N331" i="2"/>
  <c r="O331" i="2" s="1"/>
  <c r="K350" i="2"/>
  <c r="N350" i="2"/>
  <c r="O350" i="2" s="1"/>
  <c r="K355" i="2"/>
  <c r="N356" i="2"/>
  <c r="O356" i="2" s="1"/>
  <c r="K362" i="2"/>
  <c r="N362" i="2"/>
  <c r="O362" i="2" s="1"/>
  <c r="K370" i="2"/>
  <c r="N370" i="2"/>
  <c r="O370" i="2" s="1"/>
  <c r="K381" i="2"/>
  <c r="N381" i="2"/>
  <c r="O381" i="2" s="1"/>
  <c r="K388" i="2"/>
  <c r="N388" i="2"/>
  <c r="O388" i="2" s="1"/>
  <c r="K405" i="2"/>
  <c r="N405" i="2"/>
  <c r="O405" i="2" s="1"/>
  <c r="K413" i="2"/>
  <c r="N413" i="2"/>
  <c r="O413" i="2" s="1"/>
  <c r="K421" i="2"/>
  <c r="K429" i="2"/>
  <c r="N429" i="2"/>
  <c r="O429" i="2" s="1"/>
  <c r="K436" i="2"/>
  <c r="N436" i="2"/>
  <c r="O436" i="2" s="1"/>
  <c r="K447" i="2"/>
  <c r="N447" i="2"/>
  <c r="O447" i="2" s="1"/>
  <c r="K453" i="2"/>
  <c r="N453" i="2"/>
  <c r="O453" i="2" s="1"/>
  <c r="K472" i="2"/>
  <c r="N472" i="2"/>
  <c r="O472" i="2" s="1"/>
  <c r="K490" i="2"/>
  <c r="K497" i="2"/>
  <c r="K504" i="2"/>
  <c r="K510" i="2"/>
  <c r="N510" i="2"/>
  <c r="O510" i="2" s="1"/>
  <c r="K527" i="2"/>
  <c r="N527" i="2"/>
  <c r="O527" i="2" s="1"/>
  <c r="K537" i="2"/>
  <c r="N537" i="2"/>
  <c r="O537" i="2" s="1"/>
  <c r="K542" i="2"/>
  <c r="K550" i="2"/>
  <c r="N550" i="2"/>
  <c r="O550" i="2" s="1"/>
  <c r="K556" i="2"/>
  <c r="N556" i="2"/>
  <c r="O556" i="2" s="1"/>
  <c r="K570" i="2"/>
  <c r="K574" i="2"/>
  <c r="N574" i="2"/>
  <c r="O574" i="2" s="1"/>
  <c r="K582" i="2"/>
  <c r="N582" i="2"/>
  <c r="O582" i="2" s="1"/>
  <c r="K598" i="2"/>
  <c r="K606" i="2"/>
  <c r="K612" i="2"/>
  <c r="N612" i="2"/>
  <c r="O612" i="2" s="1"/>
  <c r="K619" i="2"/>
  <c r="K625" i="2"/>
  <c r="N625" i="2"/>
  <c r="O625" i="2" s="1"/>
  <c r="K632" i="2"/>
  <c r="K638" i="2"/>
  <c r="K645" i="2"/>
  <c r="K651" i="2"/>
  <c r="N651" i="2"/>
  <c r="O651" i="2" s="1"/>
  <c r="K662" i="2"/>
  <c r="N662" i="2"/>
  <c r="O662" i="2" s="1"/>
  <c r="K675" i="2"/>
  <c r="N675" i="2"/>
  <c r="O675" i="2" s="1"/>
  <c r="K681" i="2"/>
  <c r="N681" i="2"/>
  <c r="O681" i="2" s="1"/>
  <c r="K696" i="2"/>
  <c r="N696" i="2"/>
  <c r="O696" i="2" s="1"/>
  <c r="K702" i="2"/>
  <c r="N702" i="2"/>
  <c r="O702" i="2" s="1"/>
  <c r="K737" i="2"/>
  <c r="N737" i="2"/>
  <c r="O737" i="2" s="1"/>
  <c r="K745" i="2"/>
  <c r="N745" i="2"/>
  <c r="O745" i="2" s="1"/>
  <c r="K759" i="2"/>
  <c r="N759" i="2"/>
  <c r="O759" i="2" s="1"/>
  <c r="K770" i="2"/>
  <c r="N770" i="2"/>
  <c r="O770" i="2" s="1"/>
  <c r="K777" i="2"/>
  <c r="N777" i="2"/>
  <c r="O777" i="2" s="1"/>
  <c r="K785" i="2"/>
  <c r="N785" i="2"/>
  <c r="O785" i="2" s="1"/>
  <c r="K791" i="2"/>
  <c r="N791" i="2"/>
  <c r="O791" i="2" s="1"/>
  <c r="K799" i="2"/>
  <c r="K806" i="2"/>
  <c r="N806" i="2"/>
  <c r="O806" i="2" s="1"/>
  <c r="K817" i="2"/>
  <c r="K842" i="2"/>
  <c r="K859" i="2"/>
  <c r="N859" i="2"/>
  <c r="O859" i="2" s="1"/>
  <c r="K871" i="2"/>
  <c r="N871" i="2"/>
  <c r="O871" i="2" s="1"/>
  <c r="K877" i="2"/>
  <c r="N877" i="2"/>
  <c r="O877" i="2" s="1"/>
  <c r="K884" i="2"/>
  <c r="N884" i="2"/>
  <c r="O884" i="2" s="1"/>
  <c r="K889" i="2"/>
  <c r="K903" i="2"/>
  <c r="N903" i="2"/>
  <c r="O903" i="2" s="1"/>
  <c r="K910" i="2"/>
  <c r="N910" i="2"/>
  <c r="O910" i="2" s="1"/>
  <c r="K916" i="2"/>
  <c r="K922" i="2"/>
  <c r="N922" i="2"/>
  <c r="O922" i="2" s="1"/>
  <c r="K940" i="2"/>
  <c r="N941" i="2"/>
  <c r="O941" i="2" s="1"/>
  <c r="K952" i="2"/>
  <c r="N953" i="2"/>
  <c r="O953" i="2" s="1"/>
  <c r="K964" i="2"/>
  <c r="N964" i="2"/>
  <c r="O964" i="2" s="1"/>
  <c r="K971" i="2"/>
  <c r="K976" i="2"/>
  <c r="N976" i="2"/>
  <c r="O976" i="2" s="1"/>
  <c r="K989" i="2"/>
  <c r="K995" i="2"/>
  <c r="K1000" i="2"/>
  <c r="N1000" i="2"/>
  <c r="O1000" i="2" s="1"/>
  <c r="K1007" i="2"/>
  <c r="N1007" i="2"/>
  <c r="O1007" i="2" s="1"/>
  <c r="K1013" i="2"/>
  <c r="N1013" i="2"/>
  <c r="O1013" i="2" s="1"/>
  <c r="K1038" i="2"/>
  <c r="N1038" i="2"/>
  <c r="O1038" i="2" s="1"/>
  <c r="K1045" i="2"/>
  <c r="N1046" i="2"/>
  <c r="O1046" i="2" s="1"/>
  <c r="K1051" i="2"/>
  <c r="N1051" i="2"/>
  <c r="O1051" i="2" s="1"/>
  <c r="K1063" i="2"/>
  <c r="K1069" i="2"/>
  <c r="K1075" i="2"/>
  <c r="N1075" i="2"/>
  <c r="O1075" i="2" s="1"/>
  <c r="K1081" i="2"/>
  <c r="K1087" i="2"/>
  <c r="K1100" i="2"/>
  <c r="N1100" i="2"/>
  <c r="O1100" i="2" s="1"/>
  <c r="K1107" i="2"/>
  <c r="N1107" i="2"/>
  <c r="O1107" i="2" s="1"/>
  <c r="K1114" i="2"/>
  <c r="N1114" i="2"/>
  <c r="O1114" i="2" s="1"/>
  <c r="K1120" i="2"/>
  <c r="N1120" i="2"/>
  <c r="O1120" i="2" s="1"/>
  <c r="K1140" i="2"/>
  <c r="N1140" i="2"/>
  <c r="O1140" i="2" s="1"/>
  <c r="K1146" i="2"/>
  <c r="N1146" i="2"/>
  <c r="O1146" i="2" s="1"/>
  <c r="K1154" i="2"/>
  <c r="N1154" i="2"/>
  <c r="O1154" i="2" s="1"/>
  <c r="K1160" i="2"/>
  <c r="N1160" i="2"/>
  <c r="O1160" i="2" s="1"/>
  <c r="K1178" i="2"/>
  <c r="N1178" i="2"/>
  <c r="O1178" i="2" s="1"/>
  <c r="K1184" i="2"/>
  <c r="N1184" i="2"/>
  <c r="O1184" i="2" s="1"/>
  <c r="K1236" i="2"/>
  <c r="N1236" i="2"/>
  <c r="O1236" i="2" s="1"/>
  <c r="K1261" i="2"/>
  <c r="N1261" i="2"/>
  <c r="O1261" i="2" s="1"/>
  <c r="K1269" i="2"/>
  <c r="N1269" i="2"/>
  <c r="O1269" i="2" s="1"/>
  <c r="K1275" i="2"/>
  <c r="N1275" i="2"/>
  <c r="O1275" i="2" s="1"/>
  <c r="K1288" i="2"/>
  <c r="N1288" i="2"/>
  <c r="O1288" i="2" s="1"/>
  <c r="K1295" i="2"/>
  <c r="N1295" i="2"/>
  <c r="O1295" i="2" s="1"/>
  <c r="K1308" i="2"/>
  <c r="N1308" i="2"/>
  <c r="O1308" i="2" s="1"/>
  <c r="N1321" i="2"/>
  <c r="O1321" i="2" s="1"/>
  <c r="K1321" i="2"/>
  <c r="K1328" i="2"/>
  <c r="N1328" i="2"/>
  <c r="O1328" i="2" s="1"/>
  <c r="K1334" i="2"/>
  <c r="N1334" i="2"/>
  <c r="O1334" i="2" s="1"/>
  <c r="K1340" i="2"/>
  <c r="N1340" i="2"/>
  <c r="O1340" i="2" s="1"/>
  <c r="K1360" i="2"/>
  <c r="N1360" i="2"/>
  <c r="O1360" i="2" s="1"/>
  <c r="K1367" i="2"/>
  <c r="N1367" i="2"/>
  <c r="O1367" i="2" s="1"/>
  <c r="K12" i="2"/>
  <c r="K44" i="2"/>
  <c r="N44" i="2"/>
  <c r="O44" i="2" s="1"/>
  <c r="K68" i="2"/>
  <c r="N68" i="2"/>
  <c r="O68" i="2" s="1"/>
  <c r="K113" i="2"/>
  <c r="N113" i="2"/>
  <c r="O113" i="2" s="1"/>
  <c r="K164" i="2"/>
  <c r="N164" i="2"/>
  <c r="O164" i="2" s="1"/>
  <c r="K216" i="2"/>
  <c r="N216" i="2"/>
  <c r="O216" i="2" s="1"/>
  <c r="K252" i="2"/>
  <c r="N252" i="2"/>
  <c r="O252" i="2" s="1"/>
  <c r="K257" i="2"/>
  <c r="N257" i="2"/>
  <c r="O257" i="2" s="1"/>
  <c r="K57" i="2"/>
  <c r="N57" i="2"/>
  <c r="O57" i="2" s="1"/>
  <c r="K114" i="2"/>
  <c r="N114" i="2"/>
  <c r="O114" i="2" s="1"/>
  <c r="K121" i="2"/>
  <c r="N121" i="2"/>
  <c r="O121" i="2" s="1"/>
  <c r="K242" i="2"/>
  <c r="N242" i="2"/>
  <c r="O242" i="2" s="1"/>
  <c r="K265" i="2"/>
  <c r="N265" i="2"/>
  <c r="O265" i="2" s="1"/>
  <c r="K27" i="2"/>
  <c r="N27" i="2"/>
  <c r="O27" i="2" s="1"/>
  <c r="K22" i="2"/>
  <c r="N22" i="2"/>
  <c r="O22" i="2" s="1"/>
  <c r="K39" i="2"/>
  <c r="N39" i="2"/>
  <c r="O39" i="2" s="1"/>
  <c r="K47" i="2"/>
  <c r="N47" i="2"/>
  <c r="O47" i="2" s="1"/>
  <c r="K71" i="2"/>
  <c r="N71" i="2"/>
  <c r="O71" i="2" s="1"/>
  <c r="K218" i="2"/>
  <c r="N218" i="2"/>
  <c r="O218" i="2" s="1"/>
  <c r="K228" i="2"/>
  <c r="N229" i="2"/>
  <c r="O229" i="2" s="1"/>
  <c r="K254" i="2"/>
  <c r="N254" i="2"/>
  <c r="O254" i="2" s="1"/>
  <c r="K35" i="2"/>
  <c r="N35" i="2"/>
  <c r="O35" i="2" s="1"/>
  <c r="K53" i="2"/>
  <c r="N53" i="2"/>
  <c r="O53" i="2" s="1"/>
  <c r="K206" i="2"/>
  <c r="N206" i="2"/>
  <c r="O206" i="2" s="1"/>
  <c r="K219" i="2"/>
  <c r="N219" i="2"/>
  <c r="O219" i="2" s="1"/>
  <c r="K293" i="2"/>
  <c r="N293" i="2"/>
  <c r="O293" i="2" s="1"/>
  <c r="K319" i="2"/>
  <c r="N319" i="2"/>
  <c r="O319" i="2" s="1"/>
  <c r="K325" i="2"/>
  <c r="N325" i="2"/>
  <c r="O325" i="2" s="1"/>
  <c r="N9" i="2"/>
  <c r="O9" i="2" s="1"/>
  <c r="K9" i="2"/>
  <c r="K18" i="2"/>
  <c r="N18" i="2"/>
  <c r="O18" i="2" s="1"/>
  <c r="K42" i="2"/>
  <c r="N42" i="2"/>
  <c r="O42" i="2" s="1"/>
  <c r="K49" i="2"/>
  <c r="N49" i="2"/>
  <c r="O49" i="2" s="1"/>
  <c r="K66" i="2"/>
  <c r="N66" i="2"/>
  <c r="O66" i="2" s="1"/>
  <c r="K74" i="2"/>
  <c r="N74" i="2"/>
  <c r="O74" i="2" s="1"/>
  <c r="K110" i="2"/>
  <c r="N110" i="2"/>
  <c r="O110" i="2" s="1"/>
  <c r="K118" i="2"/>
  <c r="N118" i="2"/>
  <c r="O118" i="2" s="1"/>
  <c r="K152" i="2"/>
  <c r="N152" i="2"/>
  <c r="O152" i="2" s="1"/>
  <c r="K332" i="2"/>
  <c r="N332" i="2"/>
  <c r="O332" i="2" s="1"/>
  <c r="K351" i="2"/>
  <c r="N351" i="2"/>
  <c r="O351" i="2" s="1"/>
  <c r="K356" i="2"/>
  <c r="N357" i="2"/>
  <c r="O357" i="2" s="1"/>
  <c r="K363" i="2"/>
  <c r="N363" i="2"/>
  <c r="O363" i="2" s="1"/>
  <c r="K376" i="2"/>
  <c r="N376" i="2"/>
  <c r="O376" i="2" s="1"/>
  <c r="K382" i="2"/>
  <c r="N382" i="2"/>
  <c r="O382" i="2" s="1"/>
  <c r="K400" i="2"/>
  <c r="N400" i="2"/>
  <c r="O400" i="2" s="1"/>
  <c r="K406" i="2"/>
  <c r="N406" i="2"/>
  <c r="O406" i="2" s="1"/>
  <c r="K414" i="2"/>
  <c r="N414" i="2"/>
  <c r="O414" i="2" s="1"/>
  <c r="K430" i="2"/>
  <c r="N430" i="2"/>
  <c r="O430" i="2" s="1"/>
  <c r="K437" i="2"/>
  <c r="N437" i="2"/>
  <c r="O437" i="2" s="1"/>
  <c r="K443" i="2"/>
  <c r="N443" i="2"/>
  <c r="O443" i="2" s="1"/>
  <c r="K448" i="2"/>
  <c r="N448" i="2"/>
  <c r="O448" i="2" s="1"/>
  <c r="K454" i="2"/>
  <c r="N454" i="2"/>
  <c r="O454" i="2" s="1"/>
  <c r="K466" i="2"/>
  <c r="N466" i="2"/>
  <c r="O466" i="2" s="1"/>
  <c r="K473" i="2"/>
  <c r="N473" i="2"/>
  <c r="O473" i="2" s="1"/>
  <c r="K479" i="2"/>
  <c r="N479" i="2"/>
  <c r="O479" i="2" s="1"/>
  <c r="K484" i="2"/>
  <c r="N484" i="2"/>
  <c r="O484" i="2" s="1"/>
  <c r="K505" i="2"/>
  <c r="N505" i="2"/>
  <c r="O505" i="2" s="1"/>
  <c r="K517" i="2"/>
  <c r="K528" i="2"/>
  <c r="N528" i="2"/>
  <c r="O528" i="2" s="1"/>
  <c r="K543" i="2"/>
  <c r="N543" i="2"/>
  <c r="O543" i="2" s="1"/>
  <c r="K557" i="2"/>
  <c r="N557" i="2"/>
  <c r="O557" i="2" s="1"/>
  <c r="K564" i="2"/>
  <c r="N564" i="2"/>
  <c r="O564" i="2" s="1"/>
  <c r="K575" i="2"/>
  <c r="N575" i="2"/>
  <c r="O575" i="2" s="1"/>
  <c r="K583" i="2"/>
  <c r="N583" i="2"/>
  <c r="O583" i="2" s="1"/>
  <c r="K589" i="2"/>
  <c r="N589" i="2"/>
  <c r="O589" i="2" s="1"/>
  <c r="K601" i="2"/>
  <c r="K614" i="2"/>
  <c r="N614" i="2"/>
  <c r="O614" i="2" s="1"/>
  <c r="K626" i="2"/>
  <c r="N626" i="2"/>
  <c r="O626" i="2" s="1"/>
  <c r="K657" i="2"/>
  <c r="N657" i="2"/>
  <c r="O657" i="2" s="1"/>
  <c r="K663" i="2"/>
  <c r="N663" i="2"/>
  <c r="O663" i="2" s="1"/>
  <c r="K669" i="2"/>
  <c r="N669" i="2"/>
  <c r="O669" i="2" s="1"/>
  <c r="K682" i="2"/>
  <c r="N682" i="2"/>
  <c r="O682" i="2" s="1"/>
  <c r="K690" i="2"/>
  <c r="N690" i="2"/>
  <c r="O690" i="2" s="1"/>
  <c r="K703" i="2"/>
  <c r="N703" i="2"/>
  <c r="O703" i="2" s="1"/>
  <c r="K710" i="2"/>
  <c r="K738" i="2"/>
  <c r="N738" i="2"/>
  <c r="O738" i="2" s="1"/>
  <c r="K760" i="2"/>
  <c r="N760" i="2"/>
  <c r="O760" i="2" s="1"/>
  <c r="K771" i="2"/>
  <c r="N771" i="2"/>
  <c r="O771" i="2" s="1"/>
  <c r="K778" i="2"/>
  <c r="N778" i="2"/>
  <c r="O778" i="2" s="1"/>
  <c r="K786" i="2"/>
  <c r="N786" i="2"/>
  <c r="O786" i="2" s="1"/>
  <c r="K792" i="2"/>
  <c r="N792" i="2"/>
  <c r="O792" i="2" s="1"/>
  <c r="K822" i="2"/>
  <c r="N822" i="2"/>
  <c r="O822" i="2" s="1"/>
  <c r="K847" i="2"/>
  <c r="N847" i="2"/>
  <c r="O847" i="2" s="1"/>
  <c r="K853" i="2"/>
  <c r="N853" i="2"/>
  <c r="O853" i="2" s="1"/>
  <c r="K860" i="2"/>
  <c r="N860" i="2"/>
  <c r="O860" i="2" s="1"/>
  <c r="K885" i="2"/>
  <c r="N885" i="2"/>
  <c r="O885" i="2" s="1"/>
  <c r="K891" i="2"/>
  <c r="N891" i="2"/>
  <c r="O891" i="2" s="1"/>
  <c r="K897" i="2"/>
  <c r="N897" i="2"/>
  <c r="O897" i="2" s="1"/>
  <c r="K904" i="2"/>
  <c r="N904" i="2"/>
  <c r="O904" i="2" s="1"/>
  <c r="K911" i="2"/>
  <c r="N911" i="2"/>
  <c r="O911" i="2" s="1"/>
  <c r="K923" i="2"/>
  <c r="N923" i="2"/>
  <c r="O923" i="2" s="1"/>
  <c r="K941" i="2"/>
  <c r="N942" i="2"/>
  <c r="O942" i="2" s="1"/>
  <c r="K947" i="2"/>
  <c r="N948" i="2"/>
  <c r="O948" i="2" s="1"/>
  <c r="K965" i="2"/>
  <c r="N965" i="2"/>
  <c r="O965" i="2" s="1"/>
  <c r="K977" i="2"/>
  <c r="N977" i="2"/>
  <c r="O977" i="2" s="1"/>
  <c r="K984" i="2"/>
  <c r="K1008" i="2"/>
  <c r="N1008" i="2"/>
  <c r="O1008" i="2" s="1"/>
  <c r="K1014" i="2"/>
  <c r="N1014" i="2"/>
  <c r="O1014" i="2" s="1"/>
  <c r="K1020" i="2"/>
  <c r="N1020" i="2"/>
  <c r="O1020" i="2" s="1"/>
  <c r="K1026" i="2"/>
  <c r="N1026" i="2"/>
  <c r="O1026" i="2" s="1"/>
  <c r="K1032" i="2"/>
  <c r="N1032" i="2"/>
  <c r="O1032" i="2" s="1"/>
  <c r="K1039" i="2"/>
  <c r="N1039" i="2"/>
  <c r="O1039" i="2" s="1"/>
  <c r="K1052" i="2"/>
  <c r="N1052" i="2"/>
  <c r="O1052" i="2" s="1"/>
  <c r="K1076" i="2"/>
  <c r="N1076" i="2"/>
  <c r="O1076" i="2" s="1"/>
  <c r="K1094" i="2"/>
  <c r="N1094" i="2"/>
  <c r="O1094" i="2" s="1"/>
  <c r="K1101" i="2"/>
  <c r="N1101" i="2"/>
  <c r="O1101" i="2" s="1"/>
  <c r="K1108" i="2"/>
  <c r="N1108" i="2"/>
  <c r="O1108" i="2" s="1"/>
  <c r="K1115" i="2"/>
  <c r="N1115" i="2"/>
  <c r="O1115" i="2" s="1"/>
  <c r="K1127" i="2"/>
  <c r="N1127" i="2"/>
  <c r="O1127" i="2" s="1"/>
  <c r="K1134" i="2"/>
  <c r="N1134" i="2"/>
  <c r="O1134" i="2" s="1"/>
  <c r="K1147" i="2"/>
  <c r="N1147" i="2"/>
  <c r="O1147" i="2" s="1"/>
  <c r="K1155" i="2"/>
  <c r="N1155" i="2"/>
  <c r="O1155" i="2" s="1"/>
  <c r="K1161" i="2"/>
  <c r="N1161" i="2"/>
  <c r="O1161" i="2" s="1"/>
  <c r="K1179" i="2"/>
  <c r="N1179" i="2"/>
  <c r="O1179" i="2" s="1"/>
  <c r="K1185" i="2"/>
  <c r="N1185" i="2"/>
  <c r="O1185" i="2" s="1"/>
  <c r="K1196" i="2"/>
  <c r="N1196" i="2"/>
  <c r="O1196" i="2" s="1"/>
  <c r="K1262" i="2"/>
  <c r="N1262" i="2"/>
  <c r="O1262" i="2" s="1"/>
  <c r="K1270" i="2"/>
  <c r="N1270" i="2"/>
  <c r="O1270" i="2" s="1"/>
  <c r="K1276" i="2"/>
  <c r="N1276" i="2"/>
  <c r="O1276" i="2" s="1"/>
  <c r="K1296" i="2"/>
  <c r="N1296" i="2"/>
  <c r="O1296" i="2" s="1"/>
  <c r="N1309" i="2"/>
  <c r="O1309" i="2" s="1"/>
  <c r="K1309" i="2"/>
  <c r="K1315" i="2"/>
  <c r="N1315" i="2"/>
  <c r="O1315" i="2" s="1"/>
  <c r="K1335" i="2"/>
  <c r="N1335" i="2"/>
  <c r="O1335" i="2" s="1"/>
  <c r="K1341" i="2"/>
  <c r="N1341" i="2"/>
  <c r="O1341" i="2" s="1"/>
  <c r="K1348" i="2"/>
  <c r="K1361" i="2"/>
  <c r="N1361" i="2"/>
  <c r="O1361" i="2" s="1"/>
  <c r="K1377" i="2"/>
  <c r="N1377" i="2"/>
  <c r="O1377" i="2" s="1"/>
  <c r="K1384" i="2"/>
  <c r="N1384" i="2"/>
  <c r="O1384" i="2" s="1"/>
  <c r="K1391" i="2"/>
  <c r="N1391" i="2"/>
  <c r="O1391" i="2" s="1"/>
  <c r="K1399" i="2"/>
  <c r="N1399" i="2"/>
  <c r="O1399" i="2" s="1"/>
  <c r="K1412" i="2"/>
  <c r="N1413" i="2"/>
  <c r="O1413" i="2" s="1"/>
  <c r="K10" i="2"/>
  <c r="K32" i="2"/>
  <c r="N32" i="2"/>
  <c r="O32" i="2" s="1"/>
  <c r="K56" i="2"/>
  <c r="N56" i="2"/>
  <c r="O56" i="2" s="1"/>
  <c r="K188" i="2"/>
  <c r="N188" i="2"/>
  <c r="O188" i="2" s="1"/>
  <c r="K227" i="2"/>
  <c r="N227" i="2"/>
  <c r="O227" i="2" s="1"/>
  <c r="K264" i="2"/>
  <c r="N264" i="2"/>
  <c r="O264" i="2" s="1"/>
  <c r="K270" i="2"/>
  <c r="N270" i="2"/>
  <c r="O270" i="2" s="1"/>
  <c r="K277" i="2"/>
  <c r="N277" i="2"/>
  <c r="O277" i="2" s="1"/>
  <c r="K33" i="2"/>
  <c r="N33" i="2"/>
  <c r="O33" i="2" s="1"/>
  <c r="K45" i="2"/>
  <c r="N45" i="2"/>
  <c r="O45" i="2" s="1"/>
  <c r="K51" i="2"/>
  <c r="N51" i="2"/>
  <c r="O51" i="2" s="1"/>
  <c r="K69" i="2"/>
  <c r="N69" i="2"/>
  <c r="O69" i="2" s="1"/>
  <c r="K199" i="2"/>
  <c r="N199" i="2"/>
  <c r="O199" i="2" s="1"/>
  <c r="K258" i="2"/>
  <c r="N258" i="2"/>
  <c r="O258" i="2" s="1"/>
  <c r="N14" i="2"/>
  <c r="O14" i="2" s="1"/>
  <c r="K14" i="2"/>
  <c r="K28" i="2"/>
  <c r="N28" i="2"/>
  <c r="O28" i="2" s="1"/>
  <c r="K63" i="2"/>
  <c r="N63" i="2"/>
  <c r="O63" i="2" s="1"/>
  <c r="K116" i="2"/>
  <c r="N116" i="2"/>
  <c r="O116" i="2" s="1"/>
  <c r="K124" i="2"/>
  <c r="K136" i="2"/>
  <c r="N136" i="2"/>
  <c r="O136" i="2" s="1"/>
  <c r="K183" i="2"/>
  <c r="N183" i="2"/>
  <c r="O183" i="2" s="1"/>
  <c r="K205" i="2"/>
  <c r="N205" i="2"/>
  <c r="O205" i="2" s="1"/>
  <c r="K224" i="2"/>
  <c r="N224" i="2"/>
  <c r="O224" i="2" s="1"/>
  <c r="K23" i="2"/>
  <c r="N23" i="2"/>
  <c r="O23" i="2" s="1"/>
  <c r="K29" i="2"/>
  <c r="N29" i="2"/>
  <c r="O29" i="2" s="1"/>
  <c r="K40" i="2"/>
  <c r="N40" i="2"/>
  <c r="O40" i="2" s="1"/>
  <c r="K59" i="2"/>
  <c r="N59" i="2"/>
  <c r="O59" i="2" s="1"/>
  <c r="K64" i="2"/>
  <c r="N64" i="2"/>
  <c r="O64" i="2" s="1"/>
  <c r="K72" i="2"/>
  <c r="N72" i="2"/>
  <c r="O72" i="2" s="1"/>
  <c r="K125" i="2"/>
  <c r="N125" i="2"/>
  <c r="O125" i="2" s="1"/>
  <c r="K156" i="2"/>
  <c r="N156" i="2"/>
  <c r="O156" i="2" s="1"/>
  <c r="K168" i="2"/>
  <c r="N168" i="2"/>
  <c r="O168" i="2" s="1"/>
  <c r="K201" i="2"/>
  <c r="N201" i="2"/>
  <c r="O201" i="2" s="1"/>
  <c r="K234" i="2"/>
  <c r="N235" i="2"/>
  <c r="O235" i="2" s="1"/>
  <c r="K255" i="2"/>
  <c r="N255" i="2"/>
  <c r="O255" i="2" s="1"/>
  <c r="K267" i="2"/>
  <c r="N267" i="2"/>
  <c r="O267" i="2" s="1"/>
  <c r="K273" i="2"/>
  <c r="N273" i="2"/>
  <c r="O273" i="2" s="1"/>
  <c r="K306" i="2"/>
  <c r="N306" i="2"/>
  <c r="O306" i="2" s="1"/>
  <c r="K369" i="2"/>
  <c r="N369" i="2"/>
  <c r="O369" i="2" s="1"/>
  <c r="K380" i="2"/>
  <c r="N380" i="2"/>
  <c r="O380" i="2" s="1"/>
  <c r="K387" i="2"/>
  <c r="N387" i="2"/>
  <c r="O387" i="2" s="1"/>
  <c r="K404" i="2"/>
  <c r="N404" i="2"/>
  <c r="O404" i="2" s="1"/>
  <c r="K412" i="2"/>
  <c r="N412" i="2"/>
  <c r="O412" i="2" s="1"/>
  <c r="K420" i="2"/>
  <c r="N420" i="2"/>
  <c r="O420" i="2" s="1"/>
  <c r="K428" i="2"/>
  <c r="N428" i="2"/>
  <c r="O428" i="2" s="1"/>
  <c r="K435" i="2"/>
  <c r="N435" i="2"/>
  <c r="O435" i="2" s="1"/>
  <c r="K452" i="2"/>
  <c r="N452" i="2"/>
  <c r="O452" i="2" s="1"/>
  <c r="K186" i="2"/>
  <c r="N186" i="2"/>
  <c r="O186" i="2" s="1"/>
  <c r="K214" i="2"/>
  <c r="N214" i="2"/>
  <c r="O214" i="2" s="1"/>
  <c r="K238" i="2"/>
  <c r="N238" i="2"/>
  <c r="O238" i="2" s="1"/>
  <c r="K245" i="2"/>
  <c r="N245" i="2"/>
  <c r="O245" i="2" s="1"/>
  <c r="K262" i="2"/>
  <c r="N262" i="2"/>
  <c r="O262" i="2" s="1"/>
  <c r="K275" i="2"/>
  <c r="N275" i="2"/>
  <c r="O275" i="2" s="1"/>
  <c r="K288" i="2"/>
  <c r="N288" i="2"/>
  <c r="O288" i="2" s="1"/>
  <c r="K308" i="2"/>
  <c r="N308" i="2"/>
  <c r="O308" i="2" s="1"/>
  <c r="K314" i="2"/>
  <c r="N314" i="2"/>
  <c r="O314" i="2" s="1"/>
  <c r="K327" i="2"/>
  <c r="N327" i="2"/>
  <c r="O327" i="2" s="1"/>
  <c r="K19" i="2"/>
  <c r="K25" i="2"/>
  <c r="N25" i="2"/>
  <c r="O25" i="2" s="1"/>
  <c r="K31" i="2"/>
  <c r="N31" i="2"/>
  <c r="O31" i="2" s="1"/>
  <c r="K37" i="2"/>
  <c r="K43" i="2"/>
  <c r="N43" i="2"/>
  <c r="O43" i="2" s="1"/>
  <c r="K50" i="2"/>
  <c r="K55" i="2"/>
  <c r="N55" i="2"/>
  <c r="O55" i="2" s="1"/>
  <c r="K61" i="2"/>
  <c r="K67" i="2"/>
  <c r="N67" i="2"/>
  <c r="O67" i="2" s="1"/>
  <c r="K106" i="2"/>
  <c r="K112" i="2"/>
  <c r="K119" i="2"/>
  <c r="N119" i="2"/>
  <c r="O119" i="2" s="1"/>
  <c r="K128" i="2"/>
  <c r="N128" i="2"/>
  <c r="O128" i="2" s="1"/>
  <c r="K140" i="2"/>
  <c r="N140" i="2"/>
  <c r="O140" i="2" s="1"/>
  <c r="K153" i="2"/>
  <c r="K187" i="2"/>
  <c r="N187" i="2"/>
  <c r="O187" i="2" s="1"/>
  <c r="K198" i="2"/>
  <c r="K203" i="2"/>
  <c r="K215" i="2"/>
  <c r="N215" i="2"/>
  <c r="O215" i="2" s="1"/>
  <c r="K221" i="2"/>
  <c r="N221" i="2"/>
  <c r="O221" i="2" s="1"/>
  <c r="K241" i="2"/>
  <c r="K246" i="2"/>
  <c r="N246" i="2"/>
  <c r="O246" i="2" s="1"/>
  <c r="K263" i="2"/>
  <c r="N263" i="2"/>
  <c r="O263" i="2" s="1"/>
  <c r="K269" i="2"/>
  <c r="N269" i="2"/>
  <c r="O269" i="2" s="1"/>
  <c r="K276" i="2"/>
  <c r="N276" i="2"/>
  <c r="O276" i="2" s="1"/>
  <c r="K289" i="2"/>
  <c r="N289" i="2"/>
  <c r="O289" i="2" s="1"/>
  <c r="K309" i="2"/>
  <c r="N309" i="2"/>
  <c r="O309" i="2" s="1"/>
  <c r="K315" i="2"/>
  <c r="N315" i="2"/>
  <c r="O315" i="2" s="1"/>
  <c r="K321" i="2"/>
  <c r="N321" i="2"/>
  <c r="O321" i="2" s="1"/>
  <c r="K328" i="2"/>
  <c r="K333" i="2"/>
  <c r="N333" i="2"/>
  <c r="O333" i="2" s="1"/>
  <c r="K352" i="2"/>
  <c r="N352" i="2"/>
  <c r="O352" i="2" s="1"/>
  <c r="K357" i="2"/>
  <c r="N358" i="2"/>
  <c r="O358" i="2" s="1"/>
  <c r="K364" i="2"/>
  <c r="N364" i="2"/>
  <c r="O364" i="2" s="1"/>
  <c r="K377" i="2"/>
  <c r="K383" i="2"/>
  <c r="N383" i="2"/>
  <c r="O383" i="2" s="1"/>
  <c r="K401" i="2"/>
  <c r="K407" i="2"/>
  <c r="N407" i="2"/>
  <c r="O407" i="2" s="1"/>
  <c r="K415" i="2"/>
  <c r="N415" i="2"/>
  <c r="O415" i="2" s="1"/>
  <c r="K422" i="2"/>
  <c r="N422" i="2"/>
  <c r="O422" i="2" s="1"/>
  <c r="K431" i="2"/>
  <c r="N431" i="2"/>
  <c r="O431" i="2" s="1"/>
  <c r="K438" i="2"/>
  <c r="K444" i="2"/>
  <c r="K449" i="2"/>
  <c r="N449" i="2"/>
  <c r="O449" i="2" s="1"/>
  <c r="K455" i="2"/>
  <c r="N455" i="2"/>
  <c r="O455" i="2" s="1"/>
  <c r="K467" i="2"/>
  <c r="N467" i="2"/>
  <c r="O467" i="2" s="1"/>
  <c r="K474" i="2"/>
  <c r="K480" i="2"/>
  <c r="K485" i="2"/>
  <c r="N485" i="2"/>
  <c r="O485" i="2" s="1"/>
  <c r="K491" i="2"/>
  <c r="N491" i="2"/>
  <c r="O491" i="2" s="1"/>
  <c r="K498" i="2"/>
  <c r="N498" i="2"/>
  <c r="O498" i="2" s="1"/>
  <c r="K506" i="2"/>
  <c r="K518" i="2"/>
  <c r="K529" i="2"/>
  <c r="N529" i="2"/>
  <c r="O529" i="2" s="1"/>
  <c r="K544" i="2"/>
  <c r="N544" i="2"/>
  <c r="O544" i="2" s="1"/>
  <c r="K558" i="2"/>
  <c r="N558" i="2"/>
  <c r="O558" i="2" s="1"/>
  <c r="K565" i="2"/>
  <c r="K571" i="2"/>
  <c r="K576" i="2"/>
  <c r="N576" i="2"/>
  <c r="O576" i="2" s="1"/>
  <c r="K584" i="2"/>
  <c r="K590" i="2"/>
  <c r="N590" i="2"/>
  <c r="O590" i="2" s="1"/>
  <c r="K602" i="2"/>
  <c r="N602" i="2"/>
  <c r="O602" i="2" s="1"/>
  <c r="K607" i="2"/>
  <c r="N607" i="2"/>
  <c r="O607" i="2" s="1"/>
  <c r="K615" i="2"/>
  <c r="K620" i="2"/>
  <c r="N620" i="2"/>
  <c r="O620" i="2" s="1"/>
  <c r="K627" i="2"/>
  <c r="N627" i="2"/>
  <c r="O627" i="2" s="1"/>
  <c r="K633" i="2"/>
  <c r="K639" i="2"/>
  <c r="N639" i="2"/>
  <c r="O639" i="2" s="1"/>
  <c r="K646" i="2"/>
  <c r="K658" i="2"/>
  <c r="N658" i="2"/>
  <c r="O658" i="2" s="1"/>
  <c r="K664" i="2"/>
  <c r="K670" i="2"/>
  <c r="N670" i="2"/>
  <c r="O670" i="2" s="1"/>
  <c r="K691" i="2"/>
  <c r="N691" i="2"/>
  <c r="O691" i="2" s="1"/>
  <c r="K704" i="2"/>
  <c r="N704" i="2"/>
  <c r="O704" i="2" s="1"/>
  <c r="K732" i="2"/>
  <c r="K739" i="2"/>
  <c r="N739" i="2"/>
  <c r="O739" i="2" s="1"/>
  <c r="K754" i="2"/>
  <c r="K761" i="2"/>
  <c r="K772" i="2"/>
  <c r="K779" i="2"/>
  <c r="N779" i="2"/>
  <c r="O779" i="2" s="1"/>
  <c r="K787" i="2"/>
  <c r="K793" i="2"/>
  <c r="N793" i="2"/>
  <c r="O793" i="2" s="1"/>
  <c r="K800" i="2"/>
  <c r="N800" i="2"/>
  <c r="O800" i="2" s="1"/>
  <c r="K818" i="2"/>
  <c r="N818" i="2"/>
  <c r="O818" i="2" s="1"/>
  <c r="K823" i="2"/>
  <c r="N823" i="2"/>
  <c r="O823" i="2" s="1"/>
  <c r="K832" i="2"/>
  <c r="N832" i="2"/>
  <c r="O832" i="2" s="1"/>
  <c r="K843" i="2"/>
  <c r="N843" i="2"/>
  <c r="O843" i="2" s="1"/>
  <c r="K848" i="2"/>
  <c r="N848" i="2"/>
  <c r="O848" i="2" s="1"/>
  <c r="K854" i="2"/>
  <c r="K861" i="2"/>
  <c r="N861" i="2"/>
  <c r="O861" i="2" s="1"/>
  <c r="K867" i="2"/>
  <c r="N867" i="2"/>
  <c r="O867" i="2" s="1"/>
  <c r="K886" i="2"/>
  <c r="N886" i="2"/>
  <c r="O886" i="2" s="1"/>
  <c r="K892" i="2"/>
  <c r="N892" i="2"/>
  <c r="O892" i="2" s="1"/>
  <c r="K898" i="2"/>
  <c r="K905" i="2"/>
  <c r="N905" i="2"/>
  <c r="O905" i="2" s="1"/>
  <c r="K912" i="2"/>
  <c r="K917" i="2"/>
  <c r="N917" i="2"/>
  <c r="O917" i="2" s="1"/>
  <c r="K929" i="2"/>
  <c r="N929" i="2"/>
  <c r="O929" i="2" s="1"/>
  <c r="K935" i="2"/>
  <c r="N936" i="2"/>
  <c r="O936" i="2" s="1"/>
  <c r="K942" i="2"/>
  <c r="N943" i="2"/>
  <c r="O943" i="2" s="1"/>
  <c r="K949" i="2"/>
  <c r="K966" i="2"/>
  <c r="N966" i="2"/>
  <c r="O966" i="2" s="1"/>
  <c r="K972" i="2"/>
  <c r="N972" i="2"/>
  <c r="O972" i="2" s="1"/>
  <c r="K978" i="2"/>
  <c r="N978" i="2"/>
  <c r="O978" i="2" s="1"/>
  <c r="K985" i="2"/>
  <c r="K990" i="2"/>
  <c r="N990" i="2"/>
  <c r="O990" i="2" s="1"/>
  <c r="K996" i="2"/>
  <c r="N996" i="2"/>
  <c r="O996" i="2" s="1"/>
  <c r="K1009" i="2"/>
  <c r="K1015" i="2"/>
  <c r="N1015" i="2"/>
  <c r="O1015" i="2" s="1"/>
  <c r="K1021" i="2"/>
  <c r="K1027" i="2"/>
  <c r="K1033" i="2"/>
  <c r="N1033" i="2"/>
  <c r="O1033" i="2" s="1"/>
  <c r="K1040" i="2"/>
  <c r="N1040" i="2"/>
  <c r="O1040" i="2" s="1"/>
  <c r="K1046" i="2"/>
  <c r="K1053" i="2"/>
  <c r="K1064" i="2"/>
  <c r="K1070" i="2"/>
  <c r="N1070" i="2"/>
  <c r="O1070" i="2" s="1"/>
  <c r="K1077" i="2"/>
  <c r="K1082" i="2"/>
  <c r="N1082" i="2"/>
  <c r="O1082" i="2" s="1"/>
  <c r="K1088" i="2"/>
  <c r="N1088" i="2"/>
  <c r="O1088" i="2" s="1"/>
  <c r="K1095" i="2"/>
  <c r="K1102" i="2"/>
  <c r="N1102" i="2"/>
  <c r="O1102" i="2" s="1"/>
  <c r="K1109" i="2"/>
  <c r="N1109" i="2"/>
  <c r="O1109" i="2" s="1"/>
  <c r="K1116" i="2"/>
  <c r="N1116" i="2"/>
  <c r="O1116" i="2" s="1"/>
  <c r="K1128" i="2"/>
  <c r="N1128" i="2"/>
  <c r="O1128" i="2" s="1"/>
  <c r="K1135" i="2"/>
  <c r="K1148" i="2"/>
  <c r="N1148" i="2"/>
  <c r="O1148" i="2" s="1"/>
  <c r="K1156" i="2"/>
  <c r="N1156" i="2"/>
  <c r="O1156" i="2" s="1"/>
  <c r="K1162" i="2"/>
  <c r="N1162" i="2"/>
  <c r="O1162" i="2" s="1"/>
  <c r="K1168" i="2"/>
  <c r="N1168" i="2"/>
  <c r="O1168" i="2" s="1"/>
  <c r="K1174" i="2"/>
  <c r="K1180" i="2"/>
  <c r="N1180" i="2"/>
  <c r="O1180" i="2" s="1"/>
  <c r="K1186" i="2"/>
  <c r="N1186" i="2"/>
  <c r="O1186" i="2" s="1"/>
  <c r="K1191" i="2"/>
  <c r="K1197" i="2"/>
  <c r="K1256" i="2"/>
  <c r="N1256" i="2"/>
  <c r="O1256" i="2" s="1"/>
  <c r="K1263" i="2"/>
  <c r="N1263" i="2"/>
  <c r="O1263" i="2" s="1"/>
  <c r="K1271" i="2"/>
  <c r="N1271" i="2"/>
  <c r="O1271" i="2" s="1"/>
  <c r="K1283" i="2"/>
  <c r="N1283" i="2"/>
  <c r="O1283" i="2" s="1"/>
  <c r="N1297" i="2"/>
  <c r="O1297" i="2" s="1"/>
  <c r="K1297" i="2"/>
  <c r="K1303" i="2"/>
  <c r="N1303" i="2"/>
  <c r="O1303" i="2" s="1"/>
  <c r="K1310" i="2"/>
  <c r="N1310" i="2"/>
  <c r="O1310" i="2" s="1"/>
  <c r="K1316" i="2"/>
  <c r="N1316" i="2"/>
  <c r="O1316" i="2" s="1"/>
  <c r="K1336" i="2"/>
  <c r="N1336" i="2"/>
  <c r="O1336" i="2" s="1"/>
  <c r="N1362" i="2"/>
  <c r="O1362" i="2" s="1"/>
  <c r="K1362" i="2"/>
  <c r="K1371" i="2"/>
  <c r="K1378" i="2"/>
  <c r="N1378" i="2"/>
  <c r="O1378" i="2" s="1"/>
  <c r="K1385" i="2"/>
  <c r="N1385" i="2"/>
  <c r="O1385" i="2" s="1"/>
  <c r="K1392" i="2"/>
  <c r="N1392" i="2"/>
  <c r="O1392" i="2" s="1"/>
  <c r="K1400" i="2"/>
  <c r="N1400" i="2"/>
  <c r="O1400" i="2" s="1"/>
  <c r="K1413" i="2"/>
  <c r="K1414" i="2"/>
  <c r="N1414" i="2"/>
  <c r="O1414" i="2" s="1"/>
  <c r="K8" i="2"/>
  <c r="K303" i="2"/>
  <c r="N303" i="2"/>
  <c r="O303" i="2" s="1"/>
  <c r="K310" i="2"/>
  <c r="N310" i="2"/>
  <c r="O310" i="2" s="1"/>
  <c r="K316" i="2"/>
  <c r="N316" i="2"/>
  <c r="O316" i="2" s="1"/>
  <c r="K334" i="2"/>
  <c r="N334" i="2"/>
  <c r="O334" i="2" s="1"/>
  <c r="K343" i="2"/>
  <c r="K358" i="2"/>
  <c r="N359" i="2"/>
  <c r="O359" i="2" s="1"/>
  <c r="K365" i="2"/>
  <c r="N365" i="2"/>
  <c r="O365" i="2" s="1"/>
  <c r="K372" i="2"/>
  <c r="N372" i="2"/>
  <c r="O372" i="2" s="1"/>
  <c r="K384" i="2"/>
  <c r="N384" i="2"/>
  <c r="O384" i="2" s="1"/>
  <c r="K390" i="2"/>
  <c r="N390" i="2"/>
  <c r="O390" i="2" s="1"/>
  <c r="K396" i="2"/>
  <c r="N396" i="2"/>
  <c r="O396" i="2" s="1"/>
  <c r="K408" i="2"/>
  <c r="N408" i="2"/>
  <c r="O408" i="2" s="1"/>
  <c r="K416" i="2"/>
  <c r="N416" i="2"/>
  <c r="O416" i="2" s="1"/>
  <c r="K426" i="2"/>
  <c r="N426" i="2"/>
  <c r="O426" i="2" s="1"/>
  <c r="K432" i="2"/>
  <c r="N432" i="2"/>
  <c r="O432" i="2" s="1"/>
  <c r="K492" i="2"/>
  <c r="N492" i="2"/>
  <c r="O492" i="2" s="1"/>
  <c r="K499" i="2"/>
  <c r="N499" i="2"/>
  <c r="O499" i="2" s="1"/>
  <c r="K523" i="2"/>
  <c r="N523" i="2"/>
  <c r="O523" i="2" s="1"/>
  <c r="K545" i="2"/>
  <c r="N545" i="2"/>
  <c r="O545" i="2" s="1"/>
  <c r="K552" i="2"/>
  <c r="K559" i="2"/>
  <c r="N559" i="2"/>
  <c r="O559" i="2" s="1"/>
  <c r="K577" i="2"/>
  <c r="N577" i="2"/>
  <c r="O577" i="2" s="1"/>
  <c r="K594" i="2"/>
  <c r="K608" i="2"/>
  <c r="N608" i="2"/>
  <c r="O608" i="2" s="1"/>
  <c r="K621" i="2"/>
  <c r="N621" i="2"/>
  <c r="O621" i="2" s="1"/>
  <c r="K628" i="2"/>
  <c r="N628" i="2"/>
  <c r="O628" i="2" s="1"/>
  <c r="K640" i="2"/>
  <c r="N640" i="2"/>
  <c r="O640" i="2" s="1"/>
  <c r="K659" i="2"/>
  <c r="N659" i="2"/>
  <c r="O659" i="2" s="1"/>
  <c r="K671" i="2"/>
  <c r="N671" i="2"/>
  <c r="O671" i="2" s="1"/>
  <c r="K677" i="2"/>
  <c r="N677" i="2"/>
  <c r="O677" i="2" s="1"/>
  <c r="K692" i="2"/>
  <c r="N692" i="2"/>
  <c r="O692" i="2" s="1"/>
  <c r="K698" i="2"/>
  <c r="N698" i="2"/>
  <c r="O698" i="2" s="1"/>
  <c r="K733" i="2"/>
  <c r="N733" i="2"/>
  <c r="O733" i="2" s="1"/>
  <c r="K740" i="2"/>
  <c r="N740" i="2"/>
  <c r="O740" i="2" s="1"/>
  <c r="K766" i="2"/>
  <c r="N766" i="2"/>
  <c r="O766" i="2" s="1"/>
  <c r="K780" i="2"/>
  <c r="N780" i="2"/>
  <c r="O780" i="2" s="1"/>
  <c r="K794" i="2"/>
  <c r="N794" i="2"/>
  <c r="O794" i="2" s="1"/>
  <c r="K801" i="2"/>
  <c r="N801" i="2"/>
  <c r="O801" i="2" s="1"/>
  <c r="K808" i="2"/>
  <c r="N808" i="2"/>
  <c r="O808" i="2" s="1"/>
  <c r="K824" i="2"/>
  <c r="N824" i="2"/>
  <c r="O824" i="2" s="1"/>
  <c r="K833" i="2"/>
  <c r="N833" i="2"/>
  <c r="O833" i="2" s="1"/>
  <c r="K849" i="2"/>
  <c r="N849" i="2"/>
  <c r="O849" i="2" s="1"/>
  <c r="K862" i="2"/>
  <c r="N862" i="2"/>
  <c r="O862" i="2" s="1"/>
  <c r="K873" i="2"/>
  <c r="N873" i="2"/>
  <c r="O873" i="2" s="1"/>
  <c r="K879" i="2"/>
  <c r="N879" i="2"/>
  <c r="O879" i="2" s="1"/>
  <c r="K893" i="2"/>
  <c r="N893" i="2"/>
  <c r="O893" i="2" s="1"/>
  <c r="K906" i="2"/>
  <c r="N906" i="2"/>
  <c r="O906" i="2" s="1"/>
  <c r="K930" i="2"/>
  <c r="N930" i="2"/>
  <c r="O930" i="2" s="1"/>
  <c r="K936" i="2"/>
  <c r="N937" i="2"/>
  <c r="O937" i="2" s="1"/>
  <c r="K967" i="2"/>
  <c r="N967" i="2"/>
  <c r="O967" i="2" s="1"/>
  <c r="K979" i="2"/>
  <c r="N979" i="2"/>
  <c r="O979" i="2" s="1"/>
  <c r="K1002" i="2"/>
  <c r="N1002" i="2"/>
  <c r="O1002" i="2" s="1"/>
  <c r="K1016" i="2"/>
  <c r="N1016" i="2"/>
  <c r="O1016" i="2" s="1"/>
  <c r="K1034" i="2"/>
  <c r="N1034" i="2"/>
  <c r="O1034" i="2" s="1"/>
  <c r="K1041" i="2"/>
  <c r="N1041" i="2"/>
  <c r="O1041" i="2" s="1"/>
  <c r="K1058" i="2"/>
  <c r="N1058" i="2"/>
  <c r="O1058" i="2" s="1"/>
  <c r="K1083" i="2"/>
  <c r="N1083" i="2"/>
  <c r="O1083" i="2" s="1"/>
  <c r="K1089" i="2"/>
  <c r="N1089" i="2"/>
  <c r="O1089" i="2" s="1"/>
  <c r="K1103" i="2"/>
  <c r="N1103" i="2"/>
  <c r="O1103" i="2" s="1"/>
  <c r="K1117" i="2"/>
  <c r="N1117" i="2"/>
  <c r="O1117" i="2" s="1"/>
  <c r="K1122" i="2"/>
  <c r="N1122" i="2"/>
  <c r="O1122" i="2" s="1"/>
  <c r="K1129" i="2"/>
  <c r="N1129" i="2"/>
  <c r="O1129" i="2" s="1"/>
  <c r="K1142" i="2"/>
  <c r="N1142" i="2"/>
  <c r="O1142" i="2" s="1"/>
  <c r="K1149" i="2"/>
  <c r="N1149" i="2"/>
  <c r="O1149" i="2" s="1"/>
  <c r="K1157" i="2"/>
  <c r="N1157" i="2"/>
  <c r="O1157" i="2" s="1"/>
  <c r="N1290" i="2"/>
  <c r="O1290" i="2" s="1"/>
  <c r="K1290" i="2"/>
  <c r="K1304" i="2"/>
  <c r="N1304" i="2"/>
  <c r="O1304" i="2" s="1"/>
  <c r="K1311" i="2"/>
  <c r="N1311" i="2"/>
  <c r="O1311" i="2" s="1"/>
  <c r="K1323" i="2"/>
  <c r="N1323" i="2"/>
  <c r="O1323" i="2" s="1"/>
  <c r="K1343" i="2"/>
  <c r="N1343" i="2"/>
  <c r="O1343" i="2" s="1"/>
  <c r="K1350" i="2"/>
  <c r="N1350" i="2"/>
  <c r="O1350" i="2" s="1"/>
  <c r="K1356" i="2"/>
  <c r="N1356" i="2"/>
  <c r="O1356" i="2" s="1"/>
  <c r="K1379" i="2"/>
  <c r="N1379" i="2"/>
  <c r="O1379" i="2" s="1"/>
  <c r="K1386" i="2"/>
  <c r="N1386" i="2"/>
  <c r="O1386" i="2" s="1"/>
  <c r="K1393" i="2"/>
  <c r="N1393" i="2"/>
  <c r="O1393" i="2" s="1"/>
  <c r="K1401" i="2"/>
  <c r="N1401" i="2"/>
  <c r="O1401" i="2" s="1"/>
  <c r="K1407" i="2"/>
  <c r="N1407" i="2"/>
  <c r="O1407" i="2" s="1"/>
  <c r="K7" i="2"/>
  <c r="K1257" i="2"/>
  <c r="N1257" i="2"/>
  <c r="O1257" i="2" s="1"/>
  <c r="K1264" i="2"/>
  <c r="N1264" i="2"/>
  <c r="O1264" i="2" s="1"/>
  <c r="K1272" i="2"/>
  <c r="N1272" i="2"/>
  <c r="O1272" i="2" s="1"/>
  <c r="K1284" i="2"/>
  <c r="N1284" i="2"/>
  <c r="O1284" i="2" s="1"/>
  <c r="K1302" i="2"/>
  <c r="N1302" i="2"/>
  <c r="O1302" i="2" s="1"/>
  <c r="K1327" i="2"/>
  <c r="N1327" i="2"/>
  <c r="O1327" i="2" s="1"/>
  <c r="K1353" i="2"/>
  <c r="N1353" i="2"/>
  <c r="O1353" i="2" s="1"/>
  <c r="K1364" i="2"/>
  <c r="N1364" i="2"/>
  <c r="O1364" i="2" s="1"/>
  <c r="K1380" i="2"/>
  <c r="N1380" i="2"/>
  <c r="O1380" i="2" s="1"/>
  <c r="K1387" i="2"/>
  <c r="N1387" i="2"/>
  <c r="O1387" i="2" s="1"/>
  <c r="K1394" i="2"/>
  <c r="N1394" i="2"/>
  <c r="O1394" i="2" s="1"/>
  <c r="K1402" i="2"/>
  <c r="N1402" i="2"/>
  <c r="O1402" i="2" s="1"/>
  <c r="K1408" i="2"/>
  <c r="N1408" i="2"/>
  <c r="O1408" i="2" s="1"/>
  <c r="K1342" i="2"/>
  <c r="N1342" i="2"/>
  <c r="O1342" i="2" s="1"/>
  <c r="K1349" i="2"/>
  <c r="N1349" i="2"/>
  <c r="O1349" i="2" s="1"/>
  <c r="K1368" i="2"/>
  <c r="N1368" i="2"/>
  <c r="O1368" i="2" s="1"/>
  <c r="K1376" i="2"/>
  <c r="N1376" i="2"/>
  <c r="O1376" i="2" s="1"/>
  <c r="K1383" i="2"/>
  <c r="N1383" i="2"/>
  <c r="O1383" i="2" s="1"/>
  <c r="K1390" i="2"/>
  <c r="N1390" i="2"/>
  <c r="O1390" i="2" s="1"/>
  <c r="K1398" i="2"/>
  <c r="N1398" i="2"/>
  <c r="O1398" i="2" s="1"/>
  <c r="K1405" i="2"/>
  <c r="N1405" i="2"/>
  <c r="O1405" i="2" s="1"/>
  <c r="K934" i="2"/>
  <c r="K554" i="2"/>
  <c r="K684" i="2"/>
  <c r="K948" i="2"/>
  <c r="K359" i="2"/>
  <c r="K465" i="2"/>
  <c r="K686" i="2"/>
  <c r="K120" i="2"/>
  <c r="K340" i="2"/>
  <c r="K338" i="2"/>
  <c r="K957" i="2"/>
  <c r="K956" i="2"/>
  <c r="K831" i="2"/>
  <c r="K830" i="2"/>
  <c r="K709" i="2"/>
  <c r="K1044" i="2"/>
  <c r="K1043" i="2"/>
  <c r="O6" i="2" l="1"/>
  <c r="O1416" i="2" l="1"/>
  <c r="A18" i="9" a="1"/>
  <c r="A18" i="9" l="1"/>
  <c r="I46" i="9"/>
  <c r="I47" i="9" s="1"/>
  <c r="I48" i="9" s="1"/>
  <c r="I49" i="9" s="1"/>
  <c r="I51" i="9" s="1"/>
  <c r="L18" i="9"/>
  <c r="K18" i="9"/>
  <c r="J18" i="9"/>
  <c r="I18" i="9"/>
  <c r="H18" i="9"/>
  <c r="G18" i="9"/>
  <c r="F18" i="9"/>
  <c r="E18" i="9"/>
  <c r="D18" i="9"/>
  <c r="C18" i="9"/>
  <c r="B18" i="9"/>
</calcChain>
</file>

<file path=xl/metadata.xml><?xml version="1.0" encoding="utf-8"?>
<metadata xmlns="http://schemas.openxmlformats.org/spreadsheetml/2006/main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futureMetadata name="XLRICHVALUE" count="32">
    <bk>
      <extLst>
        <ext xmlns:xlrd="http://schemas.microsoft.com/office/spreadsheetml/2017/richdata" uri="{3e2802c4-a4d2-4d8b-9148-e3be6c30e623}">
          <xlrd:rvb i="0"/>
        </ext>
      </extLst>
    </bk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  <bk>
      <extLst>
        <ext xmlns:xlrd="http://schemas.microsoft.com/office/spreadsheetml/2017/richdata" uri="{3e2802c4-a4d2-4d8b-9148-e3be6c30e623}">
          <xlrd:rvb i="3"/>
        </ext>
      </extLst>
    </bk>
    <bk>
      <extLst>
        <ext xmlns:xlrd="http://schemas.microsoft.com/office/spreadsheetml/2017/richdata" uri="{3e2802c4-a4d2-4d8b-9148-e3be6c30e623}">
          <xlrd:rvb i="4"/>
        </ext>
      </extLst>
    </bk>
    <bk>
      <extLst>
        <ext xmlns:xlrd="http://schemas.microsoft.com/office/spreadsheetml/2017/richdata" uri="{3e2802c4-a4d2-4d8b-9148-e3be6c30e623}">
          <xlrd:rvb i="5"/>
        </ext>
      </extLst>
    </bk>
    <bk>
      <extLst>
        <ext xmlns:xlrd="http://schemas.microsoft.com/office/spreadsheetml/2017/richdata" uri="{3e2802c4-a4d2-4d8b-9148-e3be6c30e623}">
          <xlrd:rvb i="6"/>
        </ext>
      </extLst>
    </bk>
    <bk>
      <extLst>
        <ext xmlns:xlrd="http://schemas.microsoft.com/office/spreadsheetml/2017/richdata" uri="{3e2802c4-a4d2-4d8b-9148-e3be6c30e623}">
          <xlrd:rvb i="7"/>
        </ext>
      </extLst>
    </bk>
    <bk>
      <extLst>
        <ext xmlns:xlrd="http://schemas.microsoft.com/office/spreadsheetml/2017/richdata" uri="{3e2802c4-a4d2-4d8b-9148-e3be6c30e623}">
          <xlrd:rvb i="8"/>
        </ext>
      </extLst>
    </bk>
    <bk>
      <extLst>
        <ext xmlns:xlrd="http://schemas.microsoft.com/office/spreadsheetml/2017/richdata" uri="{3e2802c4-a4d2-4d8b-9148-e3be6c30e623}">
          <xlrd:rvb i="9"/>
        </ext>
      </extLst>
    </bk>
    <bk>
      <extLst>
        <ext xmlns:xlrd="http://schemas.microsoft.com/office/spreadsheetml/2017/richdata" uri="{3e2802c4-a4d2-4d8b-9148-e3be6c30e623}">
          <xlrd:rvb i="10"/>
        </ext>
      </extLst>
    </bk>
    <bk>
      <extLst>
        <ext xmlns:xlrd="http://schemas.microsoft.com/office/spreadsheetml/2017/richdata" uri="{3e2802c4-a4d2-4d8b-9148-e3be6c30e623}">
          <xlrd:rvb i="11"/>
        </ext>
      </extLst>
    </bk>
    <bk>
      <extLst>
        <ext xmlns:xlrd="http://schemas.microsoft.com/office/spreadsheetml/2017/richdata" uri="{3e2802c4-a4d2-4d8b-9148-e3be6c30e623}">
          <xlrd:rvb i="12"/>
        </ext>
      </extLst>
    </bk>
    <bk>
      <extLst>
        <ext xmlns:xlrd="http://schemas.microsoft.com/office/spreadsheetml/2017/richdata" uri="{3e2802c4-a4d2-4d8b-9148-e3be6c30e623}">
          <xlrd:rvb i="13"/>
        </ext>
      </extLst>
    </bk>
    <bk>
      <extLst>
        <ext xmlns:xlrd="http://schemas.microsoft.com/office/spreadsheetml/2017/richdata" uri="{3e2802c4-a4d2-4d8b-9148-e3be6c30e623}">
          <xlrd:rvb i="14"/>
        </ext>
      </extLst>
    </bk>
    <bk>
      <extLst>
        <ext xmlns:xlrd="http://schemas.microsoft.com/office/spreadsheetml/2017/richdata" uri="{3e2802c4-a4d2-4d8b-9148-e3be6c30e623}">
          <xlrd:rvb i="15"/>
        </ext>
      </extLst>
    </bk>
    <bk>
      <extLst>
        <ext xmlns:xlrd="http://schemas.microsoft.com/office/spreadsheetml/2017/richdata" uri="{3e2802c4-a4d2-4d8b-9148-e3be6c30e623}">
          <xlrd:rvb i="16"/>
        </ext>
      </extLst>
    </bk>
    <bk>
      <extLst>
        <ext xmlns:xlrd="http://schemas.microsoft.com/office/spreadsheetml/2017/richdata" uri="{3e2802c4-a4d2-4d8b-9148-e3be6c30e623}">
          <xlrd:rvb i="17"/>
        </ext>
      </extLst>
    </bk>
    <bk>
      <extLst>
        <ext xmlns:xlrd="http://schemas.microsoft.com/office/spreadsheetml/2017/richdata" uri="{3e2802c4-a4d2-4d8b-9148-e3be6c30e623}">
          <xlrd:rvb i="18"/>
        </ext>
      </extLst>
    </bk>
    <bk>
      <extLst>
        <ext xmlns:xlrd="http://schemas.microsoft.com/office/spreadsheetml/2017/richdata" uri="{3e2802c4-a4d2-4d8b-9148-e3be6c30e623}">
          <xlrd:rvb i="19"/>
        </ext>
      </extLst>
    </bk>
    <bk>
      <extLst>
        <ext xmlns:xlrd="http://schemas.microsoft.com/office/spreadsheetml/2017/richdata" uri="{3e2802c4-a4d2-4d8b-9148-e3be6c30e623}">
          <xlrd:rvb i="20"/>
        </ext>
      </extLst>
    </bk>
    <bk>
      <extLst>
        <ext xmlns:xlrd="http://schemas.microsoft.com/office/spreadsheetml/2017/richdata" uri="{3e2802c4-a4d2-4d8b-9148-e3be6c30e623}">
          <xlrd:rvb i="21"/>
        </ext>
      </extLst>
    </bk>
    <bk>
      <extLst>
        <ext xmlns:xlrd="http://schemas.microsoft.com/office/spreadsheetml/2017/richdata" uri="{3e2802c4-a4d2-4d8b-9148-e3be6c30e623}">
          <xlrd:rvb i="22"/>
        </ext>
      </extLst>
    </bk>
    <bk>
      <extLst>
        <ext xmlns:xlrd="http://schemas.microsoft.com/office/spreadsheetml/2017/richdata" uri="{3e2802c4-a4d2-4d8b-9148-e3be6c30e623}">
          <xlrd:rvb i="23"/>
        </ext>
      </extLst>
    </bk>
    <bk>
      <extLst>
        <ext xmlns:xlrd="http://schemas.microsoft.com/office/spreadsheetml/2017/richdata" uri="{3e2802c4-a4d2-4d8b-9148-e3be6c30e623}">
          <xlrd:rvb i="24"/>
        </ext>
      </extLst>
    </bk>
    <bk>
      <extLst>
        <ext xmlns:xlrd="http://schemas.microsoft.com/office/spreadsheetml/2017/richdata" uri="{3e2802c4-a4d2-4d8b-9148-e3be6c30e623}">
          <xlrd:rvb i="25"/>
        </ext>
      </extLst>
    </bk>
    <bk>
      <extLst>
        <ext xmlns:xlrd="http://schemas.microsoft.com/office/spreadsheetml/2017/richdata" uri="{3e2802c4-a4d2-4d8b-9148-e3be6c30e623}">
          <xlrd:rvb i="26"/>
        </ext>
      </extLst>
    </bk>
    <bk>
      <extLst>
        <ext xmlns:xlrd="http://schemas.microsoft.com/office/spreadsheetml/2017/richdata" uri="{3e2802c4-a4d2-4d8b-9148-e3be6c30e623}">
          <xlrd:rvb i="27"/>
        </ext>
      </extLst>
    </bk>
    <bk>
      <extLst>
        <ext xmlns:xlrd="http://schemas.microsoft.com/office/spreadsheetml/2017/richdata" uri="{3e2802c4-a4d2-4d8b-9148-e3be6c30e623}">
          <xlrd:rvb i="28"/>
        </ext>
      </extLst>
    </bk>
    <bk>
      <extLst>
        <ext xmlns:xlrd="http://schemas.microsoft.com/office/spreadsheetml/2017/richdata" uri="{3e2802c4-a4d2-4d8b-9148-e3be6c30e623}">
          <xlrd:rvb i="29"/>
        </ext>
      </extLst>
    </bk>
    <bk>
      <extLst>
        <ext xmlns:xlrd="http://schemas.microsoft.com/office/spreadsheetml/2017/richdata" uri="{3e2802c4-a4d2-4d8b-9148-e3be6c30e623}">
          <xlrd:rvb i="30"/>
        </ext>
      </extLst>
    </bk>
    <bk>
      <extLst>
        <ext xmlns:xlrd="http://schemas.microsoft.com/office/spreadsheetml/2017/richdata" uri="{3e2802c4-a4d2-4d8b-9148-e3be6c30e623}">
          <xlrd:rvb i="31"/>
        </ext>
      </extLst>
    </bk>
  </futureMetadata>
  <cellMetadata count="1">
    <bk>
      <rc t="1" v="0"/>
    </bk>
  </cellMetadata>
  <valueMetadata count="32">
    <bk>
      <rc t="2" v="0"/>
    </bk>
    <bk>
      <rc t="2" v="1"/>
    </bk>
    <bk>
      <rc t="2" v="2"/>
    </bk>
    <bk>
      <rc t="2" v="3"/>
    </bk>
    <bk>
      <rc t="2" v="4"/>
    </bk>
    <bk>
      <rc t="2" v="5"/>
    </bk>
    <bk>
      <rc t="2" v="6"/>
    </bk>
    <bk>
      <rc t="2" v="7"/>
    </bk>
    <bk>
      <rc t="2" v="8"/>
    </bk>
    <bk>
      <rc t="2" v="9"/>
    </bk>
    <bk>
      <rc t="2" v="10"/>
    </bk>
    <bk>
      <rc t="2" v="11"/>
    </bk>
    <bk>
      <rc t="2" v="12"/>
    </bk>
    <bk>
      <rc t="2" v="13"/>
    </bk>
    <bk>
      <rc t="2" v="14"/>
    </bk>
    <bk>
      <rc t="2" v="15"/>
    </bk>
    <bk>
      <rc t="2" v="16"/>
    </bk>
    <bk>
      <rc t="2" v="17"/>
    </bk>
    <bk>
      <rc t="2" v="18"/>
    </bk>
    <bk>
      <rc t="2" v="19"/>
    </bk>
    <bk>
      <rc t="2" v="20"/>
    </bk>
    <bk>
      <rc t="2" v="21"/>
    </bk>
    <bk>
      <rc t="2" v="22"/>
    </bk>
    <bk>
      <rc t="2" v="23"/>
    </bk>
    <bk>
      <rc t="2" v="24"/>
    </bk>
    <bk>
      <rc t="2" v="25"/>
    </bk>
    <bk>
      <rc t="2" v="26"/>
    </bk>
    <bk>
      <rc t="2" v="27"/>
    </bk>
    <bk>
      <rc t="2" v="28"/>
    </bk>
    <bk>
      <rc t="2" v="29"/>
    </bk>
    <bk>
      <rc t="2" v="30"/>
    </bk>
    <bk>
      <rc t="2" v="31"/>
    </bk>
  </valueMetadata>
</metadata>
</file>

<file path=xl/sharedStrings.xml><?xml version="1.0" encoding="utf-8"?>
<sst xmlns="http://schemas.openxmlformats.org/spreadsheetml/2006/main" count="8168" uniqueCount="4413">
  <si>
    <t>EMAIL</t>
  </si>
  <si>
    <t>E-mail</t>
  </si>
  <si>
    <t>CELO Polska sp. z o.o.</t>
  </si>
  <si>
    <t>celofixings.pl</t>
  </si>
  <si>
    <t>Small Things Matter</t>
  </si>
  <si>
    <t>Nazwa firmy</t>
  </si>
  <si>
    <t>WYCENA CELO</t>
  </si>
  <si>
    <t>Adres siedziby</t>
  </si>
  <si>
    <t>Adres korespondencyjny</t>
  </si>
  <si>
    <t>Motto</t>
  </si>
  <si>
    <t>Strona internetowa</t>
  </si>
  <si>
    <t>Telefon</t>
  </si>
  <si>
    <t>KOD PRODUKTU</t>
  </si>
  <si>
    <t>NAZWA PRODUKTU</t>
  </si>
  <si>
    <t>RABAT %</t>
  </si>
  <si>
    <t>CENA ZA OPAKOWANIE PO RABACIE</t>
  </si>
  <si>
    <t>EAN1</t>
  </si>
  <si>
    <t>EAN2</t>
  </si>
  <si>
    <t>PKWIU</t>
  </si>
  <si>
    <t>KOD CELNY</t>
  </si>
  <si>
    <t>937TG</t>
  </si>
  <si>
    <t>WKRĘT TG 4,8X32 DLA KOŁKA FX-MSD-MZK</t>
  </si>
  <si>
    <t>25.94.11.0</t>
  </si>
  <si>
    <t>940TG</t>
  </si>
  <si>
    <t>WKRĘT TG 5,5X32 DLA KOŁKA FX-MSD-MZK</t>
  </si>
  <si>
    <t>945TG</t>
  </si>
  <si>
    <t>WKRĘT TG 5,5X45 DLA KOŁKA FX-MSD-MZK</t>
  </si>
  <si>
    <t>9B630TF</t>
  </si>
  <si>
    <t>WKRĘT Z GWINTEM M6 6X30MM DLA KOŁKA FX-MSD-MZK</t>
  </si>
  <si>
    <t>8421814523899</t>
  </si>
  <si>
    <t>8421814523905</t>
  </si>
  <si>
    <t>9B644TF</t>
  </si>
  <si>
    <t>WKRĘT Z GWINTEM M6 6X44MM DLA KOŁKA FX-MSD-MZK</t>
  </si>
  <si>
    <t>8421814523912</t>
  </si>
  <si>
    <t>8421814523929</t>
  </si>
  <si>
    <t>9635TRBP</t>
  </si>
  <si>
    <t>WKRĘT TRBP 6X35MM M6 DO DREWNA ORAZ DO KOŁKA FX-MSD-MZK</t>
  </si>
  <si>
    <t>8421814430722</t>
  </si>
  <si>
    <t>8421814441247</t>
  </si>
  <si>
    <t>9845TRBP</t>
  </si>
  <si>
    <t>WKRĘT TRBP 8X45MM M8 DO DREWNA ORAZ DO KOŁKA FX-MSD-MZK</t>
  </si>
  <si>
    <t>8421814430739</t>
  </si>
  <si>
    <t>8421814441254</t>
  </si>
  <si>
    <t xml:space="preserve">9B860MSD </t>
  </si>
  <si>
    <t xml:space="preserve">TULEJA/KOŁEK METALOWY 8X60MM MSD </t>
  </si>
  <si>
    <t>4001990536155</t>
  </si>
  <si>
    <t>4250438906672</t>
  </si>
  <si>
    <t>25.99.29.0</t>
  </si>
  <si>
    <t>9B838MSD</t>
  </si>
  <si>
    <t xml:space="preserve">TULEJA/KOŁEK METALOWY 8X38MM MSD </t>
  </si>
  <si>
    <t>4001990536100</t>
  </si>
  <si>
    <t>4250438906665</t>
  </si>
  <si>
    <t xml:space="preserve">9B632MSD </t>
  </si>
  <si>
    <t xml:space="preserve">TULEJA/KOŁEK METALOWY 6X32MM MSD </t>
  </si>
  <si>
    <t>4001990536056</t>
  </si>
  <si>
    <t>4250438906658</t>
  </si>
  <si>
    <t>9645BAP</t>
  </si>
  <si>
    <t xml:space="preserve">KOTWA BAP 6X45 </t>
  </si>
  <si>
    <t>73181900</t>
  </si>
  <si>
    <t>937GKDZPZ50</t>
  </si>
  <si>
    <t>ŚLIMAK DO KARTON-GIPS 37mm Z WKRĘTEM 4,5X40MM</t>
  </si>
  <si>
    <t>9845DA</t>
  </si>
  <si>
    <t xml:space="preserve">KOTWA TULEJOWA Z OCZKIEM 8X45MM </t>
  </si>
  <si>
    <t>73170080</t>
  </si>
  <si>
    <t>9845DG</t>
  </si>
  <si>
    <t xml:space="preserve">KOTWA TULEJOWA Z HAKIEM 8X45MM </t>
  </si>
  <si>
    <t>96F</t>
  </si>
  <si>
    <t>UCHWYT POJEDYŃCZY DF 6MM</t>
  </si>
  <si>
    <t>8421814013345</t>
  </si>
  <si>
    <t>8421814477635</t>
  </si>
  <si>
    <t>25.11.23.0</t>
  </si>
  <si>
    <t>73269098</t>
  </si>
  <si>
    <t>97F</t>
  </si>
  <si>
    <t>UCHWYT POJEDYŃCZY DF 7MM</t>
  </si>
  <si>
    <t>8421814559355</t>
  </si>
  <si>
    <t>8421814559362</t>
  </si>
  <si>
    <t>98F</t>
  </si>
  <si>
    <t>UCHWYT POJEDYŃCZY F 8MM</t>
  </si>
  <si>
    <t>8421814013352</t>
  </si>
  <si>
    <t>8421814446884</t>
  </si>
  <si>
    <t>910F</t>
  </si>
  <si>
    <t>UCHWYT POJEDYŃCZY F 10MM</t>
  </si>
  <si>
    <t>8421814013369</t>
  </si>
  <si>
    <t>8421814442596</t>
  </si>
  <si>
    <t>912F</t>
  </si>
  <si>
    <t xml:space="preserve">UCHWYT POJEDYŃCZY F 12MM </t>
  </si>
  <si>
    <t>8421814013376</t>
  </si>
  <si>
    <t>8421814442978</t>
  </si>
  <si>
    <t>914F</t>
  </si>
  <si>
    <t xml:space="preserve">UCHWYT POJEDYŃCZY F 14MM </t>
  </si>
  <si>
    <t>8421814013383</t>
  </si>
  <si>
    <t>8421814466523</t>
  </si>
  <si>
    <t>916F</t>
  </si>
  <si>
    <t xml:space="preserve">UCHWYT POJEDYŃCZY F 16MM </t>
  </si>
  <si>
    <t>8421814013390</t>
  </si>
  <si>
    <t>8421814442985</t>
  </si>
  <si>
    <t>918F</t>
  </si>
  <si>
    <t xml:space="preserve">UCHWYT POJEDYŃCZY F 18MM </t>
  </si>
  <si>
    <t>8421814013406</t>
  </si>
  <si>
    <t>8421814468695</t>
  </si>
  <si>
    <t>920F</t>
  </si>
  <si>
    <t xml:space="preserve">UCHWYT POJEDYŃCZY F 20MM </t>
  </si>
  <si>
    <t>8421814013413</t>
  </si>
  <si>
    <t>8421814442992</t>
  </si>
  <si>
    <t>922F</t>
  </si>
  <si>
    <t xml:space="preserve">UCHWYT POJEDYŃCZY F 22MM </t>
  </si>
  <si>
    <t>8421814013420</t>
  </si>
  <si>
    <t>8421814469852</t>
  </si>
  <si>
    <t>925F</t>
  </si>
  <si>
    <t xml:space="preserve">UCHWYT POJEDYŃCZY F 25MM </t>
  </si>
  <si>
    <t>8421814101783</t>
  </si>
  <si>
    <t>8421814443005</t>
  </si>
  <si>
    <t>926F</t>
  </si>
  <si>
    <t xml:space="preserve">UCHWYT POJEDYŃCZY F 26MM </t>
  </si>
  <si>
    <t>8421814013444</t>
  </si>
  <si>
    <t>8421814468404</t>
  </si>
  <si>
    <t>928F</t>
  </si>
  <si>
    <t xml:space="preserve">UCHWYT POJEDYŃCZY F 28MM </t>
  </si>
  <si>
    <t>8421814013451</t>
  </si>
  <si>
    <t>8421814464772</t>
  </si>
  <si>
    <t>932F</t>
  </si>
  <si>
    <t>UCHWYT POJEDYŃCZY F 32MM</t>
  </si>
  <si>
    <t>8421814013475</t>
  </si>
  <si>
    <t>8421814469555</t>
  </si>
  <si>
    <t>940F</t>
  </si>
  <si>
    <t>UCHWYT POJEDYŃCZY F 40MM</t>
  </si>
  <si>
    <t>8421814102551</t>
  </si>
  <si>
    <t>8421814443012</t>
  </si>
  <si>
    <t>96DF</t>
  </si>
  <si>
    <t>UCHWYT PODWÓJNY DF 6MM</t>
  </si>
  <si>
    <t>8421814527569</t>
  </si>
  <si>
    <t>8421814527576</t>
  </si>
  <si>
    <t xml:space="preserve">97DF </t>
  </si>
  <si>
    <t>UCHWYT PODWÓJNY DF 7MM</t>
  </si>
  <si>
    <t>8421814559379</t>
  </si>
  <si>
    <t>8421814559386</t>
  </si>
  <si>
    <t>98DF</t>
  </si>
  <si>
    <t>UCHWYT PODWÓJNY DF 8MM</t>
  </si>
  <si>
    <t>8421814527583</t>
  </si>
  <si>
    <t>8421814527590</t>
  </si>
  <si>
    <t>912DF</t>
  </si>
  <si>
    <t>UCHWYT PODWÓJNY DF 12MM</t>
  </si>
  <si>
    <t>8421814527620</t>
  </si>
  <si>
    <t>8421814527637</t>
  </si>
  <si>
    <t>910DF</t>
  </si>
  <si>
    <t>UCHWYT PODWÓJNY DF 10MM</t>
  </si>
  <si>
    <t>8421814527606</t>
  </si>
  <si>
    <t>8421814527613</t>
  </si>
  <si>
    <t>916U</t>
  </si>
  <si>
    <t xml:space="preserve">Uchwyt zamknięty U 16mm </t>
  </si>
  <si>
    <t>920U</t>
  </si>
  <si>
    <t xml:space="preserve">Uchwyt zamknięty U 20mm </t>
  </si>
  <si>
    <t>8421814013864</t>
  </si>
  <si>
    <t>8421814443036</t>
  </si>
  <si>
    <t>922U</t>
  </si>
  <si>
    <t xml:space="preserve">Uchwyt zamknięty U 22mm </t>
  </si>
  <si>
    <t>925U</t>
  </si>
  <si>
    <t xml:space="preserve">Uchwyt zamknięty U 25mm </t>
  </si>
  <si>
    <t>8421814013888</t>
  </si>
  <si>
    <t>8421814443043</t>
  </si>
  <si>
    <t>928U</t>
  </si>
  <si>
    <t xml:space="preserve">Uchwyt zamknięty U 28mm </t>
  </si>
  <si>
    <t>8421814013895</t>
  </si>
  <si>
    <t>8421814469647</t>
  </si>
  <si>
    <t>932U</t>
  </si>
  <si>
    <t xml:space="preserve">Uchwyt zamknięty U 32mm </t>
  </si>
  <si>
    <t>8421814102568</t>
  </si>
  <si>
    <t>8421814468190</t>
  </si>
  <si>
    <t>940U</t>
  </si>
  <si>
    <t xml:space="preserve">Uchwyt zamknięty U 40mm </t>
  </si>
  <si>
    <t>8421814102575</t>
  </si>
  <si>
    <t>8421814443050</t>
  </si>
  <si>
    <t xml:space="preserve">Uchwyt zamknięty U 50mm </t>
  </si>
  <si>
    <t>8421814104029</t>
  </si>
  <si>
    <t>8421814443067</t>
  </si>
  <si>
    <t>963U</t>
  </si>
  <si>
    <t xml:space="preserve">Uchwyt zamknięty U 63mm </t>
  </si>
  <si>
    <t>8421814102582</t>
  </si>
  <si>
    <t>8421814474344</t>
  </si>
  <si>
    <t>94055CH</t>
  </si>
  <si>
    <t>OBEJMA KABLOWA CH MAŁA 63X40MM</t>
  </si>
  <si>
    <t>8421814542487</t>
  </si>
  <si>
    <t xml:space="preserve">95580CH </t>
  </si>
  <si>
    <t>OBEJMA KABLOWA CH DUŻA 85X55MM</t>
  </si>
  <si>
    <t>8421814542500</t>
  </si>
  <si>
    <t>9115AN</t>
  </si>
  <si>
    <t xml:space="preserve">UCHWYT  MULTIWYMIAROWY ABRANYL AN 15-16MM BIAŁY </t>
  </si>
  <si>
    <t>8421814010573</t>
  </si>
  <si>
    <t>8421814520133</t>
  </si>
  <si>
    <t>22.23.19.0</t>
  </si>
  <si>
    <t>39259080</t>
  </si>
  <si>
    <t>9118AN</t>
  </si>
  <si>
    <t>UCHWYT  MULTIWYMIAROWY ABRANYL AN 18-20MM BIAŁY</t>
  </si>
  <si>
    <t>8421814010580</t>
  </si>
  <si>
    <t>8421814520140</t>
  </si>
  <si>
    <t>9122AN</t>
  </si>
  <si>
    <t>UCHWYT  MULTIWYMIAROWY ABRANYL AN 22-25MM BIAŁY</t>
  </si>
  <si>
    <t>8421814395007</t>
  </si>
  <si>
    <t>8421814520157</t>
  </si>
  <si>
    <t>9126AN</t>
  </si>
  <si>
    <t>UCHWYT  MULTIWYMIAROWY ABRANYL AN 26-28MM BIAŁY</t>
  </si>
  <si>
    <t>8421814395014</t>
  </si>
  <si>
    <t>8421814520232</t>
  </si>
  <si>
    <t>9415AN</t>
  </si>
  <si>
    <t>UCHWYT  MULTIWYMIAROWY ABRANYL AN 15-16MM CZARNY</t>
  </si>
  <si>
    <t>9418AN</t>
  </si>
  <si>
    <t>UCHWYT  MULTIWYMIAROWY ABRANYL AN 18-20MM CZARNY</t>
  </si>
  <si>
    <t>9422AN</t>
  </si>
  <si>
    <t>UCHWYT  MULTIWYMIAROWY ABRANYL AN 22-25MM CZARNY</t>
  </si>
  <si>
    <t>8421814394956</t>
  </si>
  <si>
    <t>8421814520393</t>
  </si>
  <si>
    <t>9426AN</t>
  </si>
  <si>
    <t>UCHWYT  MULTIWYMIAROWY ABRANYL AN 26-28MM CZARNY</t>
  </si>
  <si>
    <t>912AN</t>
  </si>
  <si>
    <t>UCHWYT  MULTIWYMIAROWY ABRANYL AN 12MM SZARY</t>
  </si>
  <si>
    <t>8421814010351</t>
  </si>
  <si>
    <t>8421814520201</t>
  </si>
  <si>
    <t>915AN</t>
  </si>
  <si>
    <t>UCHWYT  MULTIWYMIAROWY ABRANYL AN 15-16MM SZARY</t>
  </si>
  <si>
    <t>8421814010375</t>
  </si>
  <si>
    <t>8421814520188</t>
  </si>
  <si>
    <t>918AN</t>
  </si>
  <si>
    <t>UCHWYT  MULTIWYMIAROWY ABRANYL AN 18-20MM SZARY</t>
  </si>
  <si>
    <t>8421814010382</t>
  </si>
  <si>
    <t>8421814520263</t>
  </si>
  <si>
    <t>922AN</t>
  </si>
  <si>
    <t>UCHWYT  MULTIWYMIAROWY ABRANYL AN 22-25MM SZARY</t>
  </si>
  <si>
    <t>8421814394901</t>
  </si>
  <si>
    <t>8421814520317</t>
  </si>
  <si>
    <t>926AN</t>
  </si>
  <si>
    <t>UCHWYT  MULTIWYMIAROWY ABRANYL AN 26-28MM SZARY</t>
  </si>
  <si>
    <t>PROMOTPIF</t>
  </si>
  <si>
    <t xml:space="preserve">Pakiet uchwytów podtynkówych 1TPIF (2500sztuk) + 1TPIFD (2500sztuk) + plecak CELO </t>
  </si>
  <si>
    <t>39259010</t>
  </si>
  <si>
    <t>Uchwyt wciskany podtynkowy dla kabli od 3x1,5 do 4x2,5 pojedyńczy - nylon bez halogenu</t>
  </si>
  <si>
    <t xml:space="preserve">Uchwyt wciskany podtynkowy dla kabli od 3x1,5 do 4x2,5 podwójny - nylon bez halogenu </t>
  </si>
  <si>
    <t>913TCB</t>
  </si>
  <si>
    <t>UCHWYT WCISKANY DO KABLI OKRAGŁYCH 3-13MM</t>
  </si>
  <si>
    <t>8421814419871</t>
  </si>
  <si>
    <t>8421814564618</t>
  </si>
  <si>
    <t>928TCB</t>
  </si>
  <si>
    <t>UCHWYT WCISKANY DO KABLI OKRAGŁYCH 8-28MM</t>
  </si>
  <si>
    <t>8421814419888</t>
  </si>
  <si>
    <t>8421814563963</t>
  </si>
  <si>
    <t>96319M6TRB</t>
  </si>
  <si>
    <t>WKRĘT SAMOWIERCĄCY DO STALI/BLACHY TRB Z GWINTEM M6</t>
  </si>
  <si>
    <t>8421814443548</t>
  </si>
  <si>
    <t>8421814443555</t>
  </si>
  <si>
    <t>73181499</t>
  </si>
  <si>
    <t>96320M810TRB</t>
  </si>
  <si>
    <t>WKRĘT SAMOWIERCĄCY DO STALI/BLACHY TRB Z GWINTEM M8x10</t>
  </si>
  <si>
    <t>8421814389464</t>
  </si>
  <si>
    <t>8421814520539</t>
  </si>
  <si>
    <t>96320M815TRB</t>
  </si>
  <si>
    <t>WKRĘT SAMOWIERCĄCY DO STALI/BLACHY TRB Z GWINTEM M8x15</t>
  </si>
  <si>
    <t>8421814389488</t>
  </si>
  <si>
    <t>8421814520546</t>
  </si>
  <si>
    <t>910M6LLTRB</t>
  </si>
  <si>
    <t>Klucz dla wkręta TRB z gwintem M6</t>
  </si>
  <si>
    <t>913M8LLTRB</t>
  </si>
  <si>
    <t xml:space="preserve">913AGRP </t>
  </si>
  <si>
    <t>WKRĘT SAMOWIERCĄCY DO BLACHY/STALI AGRP 4,2X13MM</t>
  </si>
  <si>
    <t>8421814422406</t>
  </si>
  <si>
    <t>8421814521819</t>
  </si>
  <si>
    <t xml:space="preserve">924AGRP </t>
  </si>
  <si>
    <t>WKRĘT SAMOWIERCĄCY DO BLACHY/STALI AGRP 4,8X16MM</t>
  </si>
  <si>
    <t>8421814422413</t>
  </si>
  <si>
    <t>8421814521833</t>
  </si>
  <si>
    <t>935257504N</t>
  </si>
  <si>
    <t>WKRĘT SAMOWIERCĄCY DO BLACHY/STALI AGRP 7504N 3,5X25MM</t>
  </si>
  <si>
    <t>942137504N</t>
  </si>
  <si>
    <t>WKRĘT SAMOWIERCĄCY DO BLACHY/STALI AGRP 7504N 4,2X13MM</t>
  </si>
  <si>
    <t>8425586103068</t>
  </si>
  <si>
    <t>8421814587433</t>
  </si>
  <si>
    <t>942167504N</t>
  </si>
  <si>
    <t>WKRĘT SAMOWIERCĄCY DO BLACHY/STALI AGRP 7504N 4,8X16MM</t>
  </si>
  <si>
    <t>8425586102023</t>
  </si>
  <si>
    <t>8421814583756</t>
  </si>
  <si>
    <t>935167504K</t>
  </si>
  <si>
    <t>WKRĘT SAMOWIERCĄCY DO BLACHY/STALI z łbem sześciokątnym 3,5X16MM</t>
  </si>
  <si>
    <t>8425586107059</t>
  </si>
  <si>
    <t>8421814583541</t>
  </si>
  <si>
    <t>942137504K</t>
  </si>
  <si>
    <t>WKRĘT SAMOWIERCĄCY DO BLACHY/STALI z łbem sześciokątnym 4,2X13MM</t>
  </si>
  <si>
    <t>8425586109459</t>
  </si>
  <si>
    <t>8421814584869</t>
  </si>
  <si>
    <t>942167504K</t>
  </si>
  <si>
    <t>WKRĘT SAMOWIERCĄCY DO BLACHY/STALI z łbem sześciokątnym 4,2x16MM</t>
  </si>
  <si>
    <t>8425586105130</t>
  </si>
  <si>
    <t>8421814583459</t>
  </si>
  <si>
    <t>948167504K</t>
  </si>
  <si>
    <t>WKRĘT SAMOWIERCĄCY DO BLACHY/STALI z łbem sześciokątnym 4,8x16MM</t>
  </si>
  <si>
    <t>948197504K</t>
  </si>
  <si>
    <t>WKRĘT SAMOWIERCĄCY DO BLACHY/STALI z łbem sześciokątnym 4,8x19MM</t>
  </si>
  <si>
    <t>8425586102320</t>
  </si>
  <si>
    <t>8421814585361</t>
  </si>
  <si>
    <t>9ZG560BTSPT</t>
  </si>
  <si>
    <t xml:space="preserve">WKRĘT DO BETONU 5X60MM GNIAZDO TX </t>
  </si>
  <si>
    <t>4250438921453</t>
  </si>
  <si>
    <t>4250438921460</t>
  </si>
  <si>
    <t>9ZG530BTSPT</t>
  </si>
  <si>
    <t xml:space="preserve">WKRĘT DO BETONU 5X30MM GNIAZDO TX </t>
  </si>
  <si>
    <t>4250438921378</t>
  </si>
  <si>
    <t>4250438921385</t>
  </si>
  <si>
    <t>9ZG545BTSPT</t>
  </si>
  <si>
    <t xml:space="preserve">WKRĘT DO BETONU 5X45MM GNIAZDO TX </t>
  </si>
  <si>
    <t>4250438921415</t>
  </si>
  <si>
    <t>4250438921422</t>
  </si>
  <si>
    <t>9ZG545BTSB</t>
  </si>
  <si>
    <t xml:space="preserve">WKRĘT DO BETONU 5X45MM ŁEB SZEŚCIOKĄTNY </t>
  </si>
  <si>
    <t>4250438921392</t>
  </si>
  <si>
    <t>4250438921408</t>
  </si>
  <si>
    <t>9ZG560BTSB</t>
  </si>
  <si>
    <t xml:space="preserve">WKRĘT DO BETONU 5X60MM ŁEB SZEŚCIOKĄTNY </t>
  </si>
  <si>
    <t>4250438921439</t>
  </si>
  <si>
    <t>4250438921446</t>
  </si>
  <si>
    <t>9ZG530BTSB</t>
  </si>
  <si>
    <t xml:space="preserve">WKRĘT DO BETONU 5X30MM ŁEB SZEŚCIOKĄTNY </t>
  </si>
  <si>
    <t>4250438921354</t>
  </si>
  <si>
    <t>4250438921361</t>
  </si>
  <si>
    <t>9635DA</t>
  </si>
  <si>
    <t>KOTWA GWOŹDZIOWA DA 6x60mm</t>
  </si>
  <si>
    <t>4250438917135</t>
  </si>
  <si>
    <t>4250438917142</t>
  </si>
  <si>
    <t>25.94.12.0</t>
  </si>
  <si>
    <t>965DA</t>
  </si>
  <si>
    <t>KOTWA GWOŹDZIOWA DA 6x30mm</t>
  </si>
  <si>
    <t>4250438917111</t>
  </si>
  <si>
    <t>4250438917128</t>
  </si>
  <si>
    <t xml:space="preserve">98100NP         </t>
  </si>
  <si>
    <t>KOŁEK SZYBKIEGO MONTAŻU NP. 8x100MM</t>
  </si>
  <si>
    <t>4001990515136</t>
  </si>
  <si>
    <t>4001990505984</t>
  </si>
  <si>
    <t>73181558</t>
  </si>
  <si>
    <t xml:space="preserve">98100NP100   </t>
  </si>
  <si>
    <t>KOŁEK SZYBKIEGO MONTAŻU NP. 8x100MM opakowanie 100szt</t>
  </si>
  <si>
    <t>4250438914561</t>
  </si>
  <si>
    <t>4250438914639</t>
  </si>
  <si>
    <t xml:space="preserve">98120NP         </t>
  </si>
  <si>
    <t xml:space="preserve">KOŁEK SZYBKIEGO MONTAŻU NP. 8x120MM </t>
  </si>
  <si>
    <t>4001990515150</t>
  </si>
  <si>
    <t>4001990505991</t>
  </si>
  <si>
    <t xml:space="preserve">98120NP100   </t>
  </si>
  <si>
    <t>KOŁEK SZYBKIEGO MONTAŻU NP. 8x120MM opakowanie 100szt</t>
  </si>
  <si>
    <t>4250438914578</t>
  </si>
  <si>
    <t>4250438914646</t>
  </si>
  <si>
    <t xml:space="preserve">98135NP         </t>
  </si>
  <si>
    <t>KOŁEK SZYBKIEGO MONTAŻU NP. 8x135MM</t>
  </si>
  <si>
    <t>4001990515174</t>
  </si>
  <si>
    <t>4001990506004</t>
  </si>
  <si>
    <t xml:space="preserve">9X860NP        </t>
  </si>
  <si>
    <t>KOŁEK SZYBKIEGO MONTAŻU NP. 8x60MM stal nierdzewna A2</t>
  </si>
  <si>
    <t>4001990597323</t>
  </si>
  <si>
    <t>4001990509975</t>
  </si>
  <si>
    <t xml:space="preserve">9860NP           </t>
  </si>
  <si>
    <t>KOŁEK SZYBKIEGO MONTAŻU NP. 8X60MM</t>
  </si>
  <si>
    <t>4001990515099</t>
  </si>
  <si>
    <t>4001990506776</t>
  </si>
  <si>
    <t xml:space="preserve">9860NP100     </t>
  </si>
  <si>
    <t>KOŁEK SZYBKIEGO MONTAŻU NP. 8X60MM opakowanie 100szt</t>
  </si>
  <si>
    <t>4250438914547</t>
  </si>
  <si>
    <t>4250438914615</t>
  </si>
  <si>
    <t xml:space="preserve">9X880NP        </t>
  </si>
  <si>
    <t>KOŁEK SZYBKIEGO MONTAŻU NP. 8x80MM stal nierdzewna A2</t>
  </si>
  <si>
    <t>4001990516706</t>
  </si>
  <si>
    <t>4001990509982</t>
  </si>
  <si>
    <t xml:space="preserve">9880NP           </t>
  </si>
  <si>
    <t xml:space="preserve">KOŁEK SZYBKIEGO MONTAŻU NP. 8X80MM </t>
  </si>
  <si>
    <t>4001990515112</t>
  </si>
  <si>
    <t>4001990505977</t>
  </si>
  <si>
    <t xml:space="preserve">9880NP100     </t>
  </si>
  <si>
    <t>KOŁEK SZYBKIEGO MONTAŻU NP. 8X80MM opakowanie 100szt</t>
  </si>
  <si>
    <t>4250438914554</t>
  </si>
  <si>
    <t>4250438914622</t>
  </si>
  <si>
    <t xml:space="preserve">9535NPC        </t>
  </si>
  <si>
    <t>KOŁEK SZYBKIEGO MONTAŻU NP. 5x35MM koszulka z kołnierzem</t>
  </si>
  <si>
    <t>4250438909468</t>
  </si>
  <si>
    <t>4250438909543</t>
  </si>
  <si>
    <t xml:space="preserve">9550NPC        </t>
  </si>
  <si>
    <t>KOŁEK SZYBKIEGO MONTAŻU NP. 5x50MM koszulka z kołnierzem</t>
  </si>
  <si>
    <t>4250438909475</t>
  </si>
  <si>
    <t>4250438909710</t>
  </si>
  <si>
    <t xml:space="preserve">9635NPC        </t>
  </si>
  <si>
    <t xml:space="preserve">KOŁEK SZYBKIEGO MONTAŻU NP. 6X35MM koszulka z kołnierzem </t>
  </si>
  <si>
    <t>4250438909482</t>
  </si>
  <si>
    <t>4250438909727</t>
  </si>
  <si>
    <t xml:space="preserve">9640NPC        </t>
  </si>
  <si>
    <t>KOŁEK SZYBKIEGO MONTAŻU NP. 6X40MM koszulka z kołnierzem</t>
  </si>
  <si>
    <t>4250438909499</t>
  </si>
  <si>
    <t>4250438909734</t>
  </si>
  <si>
    <t xml:space="preserve">9650NPC        </t>
  </si>
  <si>
    <t>KOŁEK SZYBKIEGO MONTAŻU NP. 6X50MM koszulka z kołnierzem</t>
  </si>
  <si>
    <t>4250438909505</t>
  </si>
  <si>
    <t>4250438909741</t>
  </si>
  <si>
    <t xml:space="preserve">9660NPC        </t>
  </si>
  <si>
    <t>KOŁEK SZYBKIEGO MONTAŻU NP. 6X60MM koszulka z kołnierzem</t>
  </si>
  <si>
    <t>4250438909512</t>
  </si>
  <si>
    <t>4250438909758</t>
  </si>
  <si>
    <t xml:space="preserve">9680NPC        </t>
  </si>
  <si>
    <t>KOŁEK SZYBKIEGO MONTAŻU NP. 6X80MM koszulka z kołnierzem</t>
  </si>
  <si>
    <t>4250438909529</t>
  </si>
  <si>
    <t>4250438909765</t>
  </si>
  <si>
    <t xml:space="preserve">9535NP           </t>
  </si>
  <si>
    <t>KOŁEK SZYBKIEGO MONTAŻU NP. 5x35MM</t>
  </si>
  <si>
    <t>4001990515013</t>
  </si>
  <si>
    <t>4001990506707</t>
  </si>
  <si>
    <t xml:space="preserve">9X535NP        </t>
  </si>
  <si>
    <t>KOŁEK SZYBKIEGO MONTAŻU NP. 5X35MM stal nierdzewna A2</t>
  </si>
  <si>
    <t>4001990597279</t>
  </si>
  <si>
    <t>4001990506813</t>
  </si>
  <si>
    <t xml:space="preserve">9550NP           </t>
  </si>
  <si>
    <t>KOŁEK SZYBKIEGO MONTAŻU NP. 5X50MM</t>
  </si>
  <si>
    <t>4001990515037</t>
  </si>
  <si>
    <t>4001990506721</t>
  </si>
  <si>
    <t xml:space="preserve">9X550NP        </t>
  </si>
  <si>
    <t>KOŁEK SZYBKIEGO MONTAŻU NP. 5x50MM stal nierdzewna A2</t>
  </si>
  <si>
    <t>4001990597286</t>
  </si>
  <si>
    <t>4250438912338</t>
  </si>
  <si>
    <t xml:space="preserve">9635NP           </t>
  </si>
  <si>
    <t>KOŁEK SZYBKIEGO MONTAŻU NP. 6X35MM</t>
  </si>
  <si>
    <t>4001990515044</t>
  </si>
  <si>
    <t>4001990506738</t>
  </si>
  <si>
    <t xml:space="preserve">9640NP           </t>
  </si>
  <si>
    <t>KOŁEK SZYBKIEGO MONTAŻU NP. 6X40MM</t>
  </si>
  <si>
    <t>4001990515051</t>
  </si>
  <si>
    <t>4001990506745</t>
  </si>
  <si>
    <t xml:space="preserve">9640NP300     </t>
  </si>
  <si>
    <t>KOŁEK SZYBKIEGO MONTAŻU NP. 6X40MM opakowanie 300szt</t>
  </si>
  <si>
    <t>4250438914516</t>
  </si>
  <si>
    <t>4250438914585</t>
  </si>
  <si>
    <t xml:space="preserve">9X640NP        </t>
  </si>
  <si>
    <t>KOŁEK SZYBKIEGO MONTAŻU NP. 6X40MM stal nierdzewna A2</t>
  </si>
  <si>
    <t>4001990516300</t>
  </si>
  <si>
    <t>4001990506820</t>
  </si>
  <si>
    <t xml:space="preserve">9650NP           </t>
  </si>
  <si>
    <t>KOŁEK SZYBKIEGO MONTAŻU NP. 6X50MM</t>
  </si>
  <si>
    <t>4001990515020</t>
  </si>
  <si>
    <t>4001990506714</t>
  </si>
  <si>
    <t xml:space="preserve">9660NP           </t>
  </si>
  <si>
    <t>KOŁEK SZYBKIEGO MONTAŻU NP. 6X60MM</t>
  </si>
  <si>
    <t>4001990515075</t>
  </si>
  <si>
    <t>4001990506752</t>
  </si>
  <si>
    <t xml:space="preserve">9660NP250     </t>
  </si>
  <si>
    <t>KOŁEK SZYBKIEGO MONTAŻU NP. 6X60MM opakowanie 250szt</t>
  </si>
  <si>
    <t>4250438914523</t>
  </si>
  <si>
    <t>4250438914592</t>
  </si>
  <si>
    <t xml:space="preserve">9X660NP        </t>
  </si>
  <si>
    <t>KOŁEK SZYBKIEGO MONTAŻU NP. 6X60MM stal nierdzewna A2</t>
  </si>
  <si>
    <t>4001990516409</t>
  </si>
  <si>
    <t>4001990509968</t>
  </si>
  <si>
    <t xml:space="preserve">9670NP           </t>
  </si>
  <si>
    <t>KOŁEK SZYBKIEGO MONTAŻU NP. 6X70MM</t>
  </si>
  <si>
    <t>4001990515082</t>
  </si>
  <si>
    <t>4001990506769</t>
  </si>
  <si>
    <t xml:space="preserve">9680NP           </t>
  </si>
  <si>
    <t>KOŁEK SZYBKIEGO MONTAŻU NP. 6X80MM</t>
  </si>
  <si>
    <t>4001990515068</t>
  </si>
  <si>
    <t>4001990505960</t>
  </si>
  <si>
    <t xml:space="preserve">9680NP200     </t>
  </si>
  <si>
    <t>KOŁEK SZYBKIEGO MONTAŻU NP. 6X80MM opakowanie 200szt</t>
  </si>
  <si>
    <t>4250438914530</t>
  </si>
  <si>
    <t>4250438914608</t>
  </si>
  <si>
    <t>995IPL</t>
  </si>
  <si>
    <t>4250438906603</t>
  </si>
  <si>
    <t>4250438906610</t>
  </si>
  <si>
    <t>39269097</t>
  </si>
  <si>
    <t xml:space="preserve">WKRĘT STALOWY DLA IPL 95 rozmiar 8x80mm gniazdo HEX </t>
  </si>
  <si>
    <t>960IPL</t>
  </si>
  <si>
    <t>4250438906580</t>
  </si>
  <si>
    <t>4250438906597</t>
  </si>
  <si>
    <t>9B4540VLOX200</t>
  </si>
  <si>
    <t>73181290</t>
  </si>
  <si>
    <t>9B4540VLOXP200</t>
  </si>
  <si>
    <t>9271000XHA</t>
  </si>
  <si>
    <t>8421814426442</t>
  </si>
  <si>
    <t>8421814436489</t>
  </si>
  <si>
    <t>25.93.14.0</t>
  </si>
  <si>
    <t>73170020</t>
  </si>
  <si>
    <t>9221000XHA</t>
  </si>
  <si>
    <t>8421814426435</t>
  </si>
  <si>
    <t>8421814588799</t>
  </si>
  <si>
    <t>9131000XHA</t>
  </si>
  <si>
    <t>8421814426411</t>
  </si>
  <si>
    <t>8421814579797</t>
  </si>
  <si>
    <t>9321000XHA</t>
  </si>
  <si>
    <t>8421814434430</t>
  </si>
  <si>
    <t>8421814436496</t>
  </si>
  <si>
    <t>9171000XHA</t>
  </si>
  <si>
    <t>8421814426428</t>
  </si>
  <si>
    <t>8421814436465</t>
  </si>
  <si>
    <t>9381000XHA</t>
  </si>
  <si>
    <t>8421814434447</t>
  </si>
  <si>
    <t>8421814438803</t>
  </si>
  <si>
    <t>G131000XHA</t>
  </si>
  <si>
    <t>8421814436458</t>
  </si>
  <si>
    <t>8421814575829</t>
  </si>
  <si>
    <t>G171000XHA</t>
  </si>
  <si>
    <t>8421814436464</t>
  </si>
  <si>
    <t>G221000XHA</t>
  </si>
  <si>
    <t>8421814436471</t>
  </si>
  <si>
    <t>8421814436472</t>
  </si>
  <si>
    <t>G271000XHA</t>
  </si>
  <si>
    <t>8421814436480</t>
  </si>
  <si>
    <t>8421814575904</t>
  </si>
  <si>
    <t>G321000XHA</t>
  </si>
  <si>
    <t>8421814436495</t>
  </si>
  <si>
    <t>8421814575928</t>
  </si>
  <si>
    <t>G381000XHA</t>
  </si>
  <si>
    <t>8421814438802</t>
  </si>
  <si>
    <t>8421814575942</t>
  </si>
  <si>
    <t>9151000TKA</t>
  </si>
  <si>
    <t>8421814576666</t>
  </si>
  <si>
    <t>8421814576673</t>
  </si>
  <si>
    <t>9191000TKA</t>
  </si>
  <si>
    <t>8421814434393</t>
  </si>
  <si>
    <t>8421814438780</t>
  </si>
  <si>
    <t>9251000TKA</t>
  </si>
  <si>
    <t>8421814434409</t>
  </si>
  <si>
    <t>8421814438797</t>
  </si>
  <si>
    <t>9301000TKA</t>
  </si>
  <si>
    <t>8421814576680</t>
  </si>
  <si>
    <t>8421814576697</t>
  </si>
  <si>
    <t>9401000TKA</t>
  </si>
  <si>
    <t>8421814576703</t>
  </si>
  <si>
    <t>8421814576710</t>
  </si>
  <si>
    <t>G151000TKA</t>
  </si>
  <si>
    <t>8421814590990</t>
  </si>
  <si>
    <t>8421814591003</t>
  </si>
  <si>
    <t>G191000TKA</t>
  </si>
  <si>
    <t>58421814434398</t>
  </si>
  <si>
    <t>8421814575966</t>
  </si>
  <si>
    <t>G251000TKA</t>
  </si>
  <si>
    <t>58421814434404</t>
  </si>
  <si>
    <t>8421814575980</t>
  </si>
  <si>
    <t>G301000TKA</t>
  </si>
  <si>
    <t>8421814591010</t>
  </si>
  <si>
    <t>8421814591027</t>
  </si>
  <si>
    <t>G401000TKA</t>
  </si>
  <si>
    <t>8421814591034</t>
  </si>
  <si>
    <t>8421814591041</t>
  </si>
  <si>
    <t>917800XHA</t>
  </si>
  <si>
    <t>8421814558464</t>
  </si>
  <si>
    <t>8421814558471</t>
  </si>
  <si>
    <t>922800XHA</t>
  </si>
  <si>
    <t>8421814558501</t>
  </si>
  <si>
    <t>8421814558518</t>
  </si>
  <si>
    <t>927800XHA</t>
  </si>
  <si>
    <t>8421814558525</t>
  </si>
  <si>
    <t>8421814558532</t>
  </si>
  <si>
    <t>913800XHA</t>
  </si>
  <si>
    <t>8421814558426</t>
  </si>
  <si>
    <t>8421814558433</t>
  </si>
  <si>
    <t>932800XHA</t>
  </si>
  <si>
    <t>8421814558549</t>
  </si>
  <si>
    <t>8421814558556</t>
  </si>
  <si>
    <t>938800XHA</t>
  </si>
  <si>
    <t>8421814558587</t>
  </si>
  <si>
    <t>8421814558594</t>
  </si>
  <si>
    <t>G13800XHA</t>
  </si>
  <si>
    <t>8421814566551</t>
  </si>
  <si>
    <t>G17800XHA</t>
  </si>
  <si>
    <t>8421814558470</t>
  </si>
  <si>
    <t>8421814566575</t>
  </si>
  <si>
    <t>G22800XHA</t>
  </si>
  <si>
    <t>8421814566599</t>
  </si>
  <si>
    <t>G27800XHA</t>
  </si>
  <si>
    <t>8421814566612</t>
  </si>
  <si>
    <t>G32800XHA</t>
  </si>
  <si>
    <t>8421814566650</t>
  </si>
  <si>
    <t>G38800XHA</t>
  </si>
  <si>
    <t>8421814566698</t>
  </si>
  <si>
    <t>919800TKA</t>
  </si>
  <si>
    <t>8421814558600</t>
  </si>
  <si>
    <t>8421814581523</t>
  </si>
  <si>
    <t>925800TKA</t>
  </si>
  <si>
    <t>8421814558624</t>
  </si>
  <si>
    <t>8421814581547</t>
  </si>
  <si>
    <t>G19800TKA</t>
  </si>
  <si>
    <t>8421814558617</t>
  </si>
  <si>
    <t>8421814576000</t>
  </si>
  <si>
    <t>G25800TKA</t>
  </si>
  <si>
    <t>8421814558631</t>
  </si>
  <si>
    <t>8421814576024</t>
  </si>
  <si>
    <t>94741CHS</t>
  </si>
  <si>
    <t xml:space="preserve">OBEJMA ZBIORCZA DO OSADZAKA CHS 15 KABLI </t>
  </si>
  <si>
    <t>8421814569507</t>
  </si>
  <si>
    <t>93587CHS</t>
  </si>
  <si>
    <t xml:space="preserve">OBEJMA ZBIORCZA DO OSADZAKA CHS 30 KABLI </t>
  </si>
  <si>
    <t>8421814569521</t>
  </si>
  <si>
    <t>95PFT</t>
  </si>
  <si>
    <t>UCHWYT PFT DO OSADZAKA 5MM POJEDYŃCZY</t>
  </si>
  <si>
    <t>8421814542685</t>
  </si>
  <si>
    <t>8421814542692</t>
  </si>
  <si>
    <t>96PFT</t>
  </si>
  <si>
    <t>UCHWYT PFT DO OSADZAKA 6MM POJEDYŃCZY</t>
  </si>
  <si>
    <t>8421814435901</t>
  </si>
  <si>
    <t>8421814444132</t>
  </si>
  <si>
    <t>97PFT</t>
  </si>
  <si>
    <t>UCHWYT PFT DO OSADZAKA 7MM POJEDYŃCZY</t>
  </si>
  <si>
    <t>8421814550482</t>
  </si>
  <si>
    <t>8421814550499</t>
  </si>
  <si>
    <t>98PFT</t>
  </si>
  <si>
    <t>UCHWYT PFT DO OSADZAKA 8MM POJEDYŃCZY</t>
  </si>
  <si>
    <t>8421814435918</t>
  </si>
  <si>
    <t>8421814444125</t>
  </si>
  <si>
    <t>910PFT</t>
  </si>
  <si>
    <t>UCHWYT PFT DO OSADZAKA 10MM POJEDYŃCZY</t>
  </si>
  <si>
    <t>8421814435925</t>
  </si>
  <si>
    <t>8421814445320</t>
  </si>
  <si>
    <t>912PFT</t>
  </si>
  <si>
    <t>UCHWYT PFT DO OSADZAKA 12MM POJEDYŃCZY</t>
  </si>
  <si>
    <t>8421814528016</t>
  </si>
  <si>
    <t>8421814528023</t>
  </si>
  <si>
    <t>914PFT</t>
  </si>
  <si>
    <t>UCHWYT PFT DO OSADZAKA 14MM POJEDYŃCZY</t>
  </si>
  <si>
    <t>8421814542708</t>
  </si>
  <si>
    <t>8421814542715</t>
  </si>
  <si>
    <t>916PFT</t>
  </si>
  <si>
    <t>UCHWYT PFT DO OSADZAKA 16MM POJEDYŃCZY</t>
  </si>
  <si>
    <t>918PFT</t>
  </si>
  <si>
    <t>UCHWYT PFT DO OSADZAKA 18MM POJEDYŃCZY</t>
  </si>
  <si>
    <t>920PFT</t>
  </si>
  <si>
    <t>UCHWYT PFT DO OSADZAKA 20MM POJEDYŃCZY</t>
  </si>
  <si>
    <t>922PFT</t>
  </si>
  <si>
    <t>UCHWYT PFT DO OSADZAKA 22MM POJEDYŃCZY</t>
  </si>
  <si>
    <t>925PFT</t>
  </si>
  <si>
    <t>UCHWYT PFT DO OSADZAKA 25MM POJEDYŃCZY</t>
  </si>
  <si>
    <t>928PFT</t>
  </si>
  <si>
    <t>UCHWYT PFT DO OSADZAKA 28MM POJEDYŃCZY</t>
  </si>
  <si>
    <t>932PFT</t>
  </si>
  <si>
    <t>UCHWYT PFT DO OSADZAKA 32MM POJEDYŃCZY</t>
  </si>
  <si>
    <t>940PFT</t>
  </si>
  <si>
    <t>UCHWYT PFT DO OSADZAKA 40MM POJEDYŃCZY</t>
  </si>
  <si>
    <t>73181595</t>
  </si>
  <si>
    <t>95DFT</t>
  </si>
  <si>
    <t xml:space="preserve">UCHWYT DFT DO OSADZAKA 5MM PODWÓJNY </t>
  </si>
  <si>
    <t>8421814542722</t>
  </si>
  <si>
    <t>8421814542739</t>
  </si>
  <si>
    <t>96DFT</t>
  </si>
  <si>
    <t xml:space="preserve">UCHWYT DFT DO OSADZAKA 6MM PODWÓJNY </t>
  </si>
  <si>
    <t>8421814435871</t>
  </si>
  <si>
    <t>8421814516709</t>
  </si>
  <si>
    <t>97DFT</t>
  </si>
  <si>
    <t xml:space="preserve">UCHWYT DFT DO OSADZAKA 7MM PODWÓJNY </t>
  </si>
  <si>
    <t>8421814550529</t>
  </si>
  <si>
    <t>8421814550536</t>
  </si>
  <si>
    <t>98DFT</t>
  </si>
  <si>
    <t xml:space="preserve">UCHWYT DFT DO OSADZAKA 8MM PODWÓJNY </t>
  </si>
  <si>
    <t>8421814435888</t>
  </si>
  <si>
    <t>8421814445313</t>
  </si>
  <si>
    <t>910DFT</t>
  </si>
  <si>
    <t xml:space="preserve">UCHWYT DFT DO OSADZAKA 10MM PODWÓJNY </t>
  </si>
  <si>
    <t>8421814435895</t>
  </si>
  <si>
    <t>8421814516846</t>
  </si>
  <si>
    <t>912DFT</t>
  </si>
  <si>
    <t xml:space="preserve">UCHWYT DFT DO OSADZAKA 12MM PODWÓJNY </t>
  </si>
  <si>
    <t>8421814542142</t>
  </si>
  <si>
    <t>8421814542159</t>
  </si>
  <si>
    <t>916DFT</t>
  </si>
  <si>
    <t xml:space="preserve">UCHWYT DFT DO OSADZAKA 16MM PODWÓJNY </t>
  </si>
  <si>
    <t>918DFT</t>
  </si>
  <si>
    <t xml:space="preserve">UCHWYT DFT DO OSADZAKA 18MM PODWÓJNY </t>
  </si>
  <si>
    <t>920DFT</t>
  </si>
  <si>
    <t xml:space="preserve">UCHWYT DFT DO OSADZAKA 20MM PODWÓJNY </t>
  </si>
  <si>
    <t>922DFT</t>
  </si>
  <si>
    <t xml:space="preserve">UCHWYT DFT DO OSADZAKA 22MM PODWÓJNY </t>
  </si>
  <si>
    <t>925DFT</t>
  </si>
  <si>
    <t xml:space="preserve">UCHWYT DFT DO OSADZAKA 25MM PODWÓJNY </t>
  </si>
  <si>
    <t>928DFT</t>
  </si>
  <si>
    <t xml:space="preserve">UCHWYT DFT DO OSADZAKA 28MM PODWÓJNY </t>
  </si>
  <si>
    <t>932DFT</t>
  </si>
  <si>
    <t xml:space="preserve">UCHWYT DFT DO OSADZAKA 32MM PODWÓJNY </t>
  </si>
  <si>
    <t>9418ABT</t>
  </si>
  <si>
    <t>8421814412575</t>
  </si>
  <si>
    <t>8421814473798</t>
  </si>
  <si>
    <t>9425ABT</t>
  </si>
  <si>
    <t>8421814412582</t>
  </si>
  <si>
    <t>8421814568180</t>
  </si>
  <si>
    <t>9432ABT</t>
  </si>
  <si>
    <t>8421814412599</t>
  </si>
  <si>
    <t>8421814476263</t>
  </si>
  <si>
    <t>9442ABT</t>
  </si>
  <si>
    <t>8421814420310</t>
  </si>
  <si>
    <t>8421814512510</t>
  </si>
  <si>
    <t>918ABT</t>
  </si>
  <si>
    <t>8421814412544</t>
  </si>
  <si>
    <t>8421814436533</t>
  </si>
  <si>
    <t>925ABT</t>
  </si>
  <si>
    <t>8421814412551</t>
  </si>
  <si>
    <t>8421814436540</t>
  </si>
  <si>
    <t>932ABT</t>
  </si>
  <si>
    <t>8421814412568</t>
  </si>
  <si>
    <t>8421814436557</t>
  </si>
  <si>
    <t>942ABT</t>
  </si>
  <si>
    <t>8421814417099</t>
  </si>
  <si>
    <t>8421814436564</t>
  </si>
  <si>
    <t>9118ABT</t>
  </si>
  <si>
    <t>8421814412605</t>
  </si>
  <si>
    <t>8421814474177</t>
  </si>
  <si>
    <t>9125ABT</t>
  </si>
  <si>
    <t>8421814412612</t>
  </si>
  <si>
    <t>8421814474184</t>
  </si>
  <si>
    <t>9132ABT</t>
  </si>
  <si>
    <t>8421814412629</t>
  </si>
  <si>
    <t>8421814474191</t>
  </si>
  <si>
    <t>9142ABT</t>
  </si>
  <si>
    <t>8421814420303</t>
  </si>
  <si>
    <t>8421814512503</t>
  </si>
  <si>
    <t>916UT</t>
  </si>
  <si>
    <t>UCHWYT UT OTWARTY 16MM</t>
  </si>
  <si>
    <t>8421814419994</t>
  </si>
  <si>
    <t>8421814520638</t>
  </si>
  <si>
    <t>920UT</t>
  </si>
  <si>
    <t>UCHWYT OTWARTY UT 20MM</t>
  </si>
  <si>
    <t>8421814420006</t>
  </si>
  <si>
    <t>8421814436502</t>
  </si>
  <si>
    <t>925UT</t>
  </si>
  <si>
    <t>UCHWYT OTWARTY UT 25MM</t>
  </si>
  <si>
    <t>8421814420013</t>
  </si>
  <si>
    <t>8421814436519</t>
  </si>
  <si>
    <t>932UT</t>
  </si>
  <si>
    <t>UCHWYT OTWARTY UT 32MM</t>
  </si>
  <si>
    <t>8421814420020</t>
  </si>
  <si>
    <t>8421814520621</t>
  </si>
  <si>
    <t>940UT</t>
  </si>
  <si>
    <t xml:space="preserve">UCHWYT UT OTWARTY 40MM </t>
  </si>
  <si>
    <t>8421814420037</t>
  </si>
  <si>
    <t>8421814436526</t>
  </si>
  <si>
    <t>9TV8</t>
  </si>
  <si>
    <t>UCHWYT POD PRĘT GWINTOWANY M8 TV Z REGULACJĄ</t>
  </si>
  <si>
    <t>8421814420723</t>
  </si>
  <si>
    <t>8421814470643</t>
  </si>
  <si>
    <t>9TVS8</t>
  </si>
  <si>
    <t>UCHWYT POD PRĘT GWINTOWANY M8 TV BEZ REGULACJI</t>
  </si>
  <si>
    <t>8421814424226</t>
  </si>
  <si>
    <t>8421814471787</t>
  </si>
  <si>
    <t>9TV6</t>
  </si>
  <si>
    <t>UCHWYT POD PRĘT GWINTOWANY M6 TV</t>
  </si>
  <si>
    <t>8421814417075</t>
  </si>
  <si>
    <t>8421814458061</t>
  </si>
  <si>
    <t>9TR8L</t>
  </si>
  <si>
    <t>UCHWYT Z GWINTEM TR M8X10MM</t>
  </si>
  <si>
    <t>8421814418591</t>
  </si>
  <si>
    <t>8421814453387</t>
  </si>
  <si>
    <t>9TR8C</t>
  </si>
  <si>
    <t>UCHWYT Z GWINTEM TR M8X16MM</t>
  </si>
  <si>
    <t>8421814418584</t>
  </si>
  <si>
    <t>8421814453370</t>
  </si>
  <si>
    <t>9TR6</t>
  </si>
  <si>
    <t xml:space="preserve">UCHWYT Z GWINTEM M6 TR </t>
  </si>
  <si>
    <t>8421814417082</t>
  </si>
  <si>
    <t>8421814564687</t>
  </si>
  <si>
    <t>9AAT</t>
  </si>
  <si>
    <t>UCHWYT AAT SUFITOWY DO LINKI</t>
  </si>
  <si>
    <t>8421814430647</t>
  </si>
  <si>
    <t>8421814564779</t>
  </si>
  <si>
    <t xml:space="preserve">915AW </t>
  </si>
  <si>
    <t xml:space="preserve">PODKŁADKA AW 15MM </t>
  </si>
  <si>
    <t>8421814430685</t>
  </si>
  <si>
    <t>8421814436779</t>
  </si>
  <si>
    <t>925AW</t>
  </si>
  <si>
    <t>PODKŁADKA AW 25MM</t>
  </si>
  <si>
    <t>8421814430692</t>
  </si>
  <si>
    <t>8421814436786</t>
  </si>
  <si>
    <t>30AP</t>
  </si>
  <si>
    <t xml:space="preserve">PODKŁADKA AP 30MM Z TWORZYWA </t>
  </si>
  <si>
    <t>16AP</t>
  </si>
  <si>
    <t xml:space="preserve">PODKŁADKA AP 16MM Z TWORZYWA </t>
  </si>
  <si>
    <t>1TPCS</t>
  </si>
  <si>
    <t>UCHWYT PODTYNKOWY TPCS DO KABLI PŁASKICH (3x1,5, 3x1,5, 4x1,5)</t>
  </si>
  <si>
    <t>8421814576864</t>
  </si>
  <si>
    <t>8421814576871</t>
  </si>
  <si>
    <t>1TPCD</t>
  </si>
  <si>
    <t>UCHWYT PODTYNKOWY TPCD PODWÓJNY DO KABLI PŁASKICH (3x1,5, 3x1,5, 4x1,5)</t>
  </si>
  <si>
    <t>8421814576888</t>
  </si>
  <si>
    <t>8421814576895</t>
  </si>
  <si>
    <t>9TPC</t>
  </si>
  <si>
    <t>UCHWYT PODTYNKOWY TPC DO KABLI PŁASKICH (4x1,5, 4x2,5, 5x1,5)</t>
  </si>
  <si>
    <t>8421814406765</t>
  </si>
  <si>
    <t>8421814480338</t>
  </si>
  <si>
    <t>9TPLC</t>
  </si>
  <si>
    <t xml:space="preserve">UCHWYT PODTYNKOWY TPLC DO KABLI PŁASKICH TPC (5x2,5, 5x4, 5x7) </t>
  </si>
  <si>
    <t>8421814412735</t>
  </si>
  <si>
    <t>8421814442916</t>
  </si>
  <si>
    <t>916FPD</t>
  </si>
  <si>
    <t>UCHWYT NYLONOWY PODWÓJNY FPD 16-18MM</t>
  </si>
  <si>
    <t>8421814416696</t>
  </si>
  <si>
    <t>8421814436649</t>
  </si>
  <si>
    <t>920FPD</t>
  </si>
  <si>
    <t>UCHWYT NYLONOWY PODWÓJNY FPD 20-23MMMM</t>
  </si>
  <si>
    <t>8421814416078</t>
  </si>
  <si>
    <t>8421814436656</t>
  </si>
  <si>
    <t>925FPD</t>
  </si>
  <si>
    <t>UCHWYT NYLONOWY PODWÓJNY FPD 25-30MM</t>
  </si>
  <si>
    <t>8421814416702</t>
  </si>
  <si>
    <t>8421814564144</t>
  </si>
  <si>
    <t>932FPD</t>
  </si>
  <si>
    <t>UCHWYT NYLONOWY PODWÓJNY FPD 32-35MM</t>
  </si>
  <si>
    <t>8421814575553</t>
  </si>
  <si>
    <t>8421814575560</t>
  </si>
  <si>
    <t>916FP</t>
  </si>
  <si>
    <t xml:space="preserve">UCHWYT NYLONOWY FP 16-18MM </t>
  </si>
  <si>
    <t>8421814406260</t>
  </si>
  <si>
    <t>8421814436571</t>
  </si>
  <si>
    <t>918FP</t>
  </si>
  <si>
    <t xml:space="preserve">UCHWYT NYLONOWY FP 18-20MM </t>
  </si>
  <si>
    <t>8421814406277</t>
  </si>
  <si>
    <t>8421814436588</t>
  </si>
  <si>
    <t>920FP</t>
  </si>
  <si>
    <t>UCHWYT NYLONOWY FP 20-22MM</t>
  </si>
  <si>
    <t>8421814406284</t>
  </si>
  <si>
    <t>8421814436595</t>
  </si>
  <si>
    <t>922FP</t>
  </si>
  <si>
    <t>UCHWYT NYLONOWY FP 22-25MM</t>
  </si>
  <si>
    <t>8421814406291</t>
  </si>
  <si>
    <t>8421814436601</t>
  </si>
  <si>
    <t xml:space="preserve">925FP </t>
  </si>
  <si>
    <t>UCHWYT NYLONOWY FP 25-28MM</t>
  </si>
  <si>
    <t>8421814406307</t>
  </si>
  <si>
    <t>8421814436618</t>
  </si>
  <si>
    <t>928FP</t>
  </si>
  <si>
    <t>UCHWYT NYLONOWY FP 28-30MM</t>
  </si>
  <si>
    <t>8421814406314</t>
  </si>
  <si>
    <t>8421814436625</t>
  </si>
  <si>
    <t>932FP</t>
  </si>
  <si>
    <t>UCHWYT NYLONOWY FP 32-35MM</t>
  </si>
  <si>
    <t>8421814406321</t>
  </si>
  <si>
    <t>8421814436632</t>
  </si>
  <si>
    <t>9419TXS</t>
  </si>
  <si>
    <t>TAŚMA TEKSTYLNA TXS 20MM DŁUGOŚC 10 METRÓW MATERIAŁ POLISTYREN PS 8sztuk</t>
  </si>
  <si>
    <t>8421814577694</t>
  </si>
  <si>
    <t>58062000</t>
  </si>
  <si>
    <t>915TXS</t>
  </si>
  <si>
    <t>TAŚMA TEKSTYLNA TXS 15MM DŁUGOŚC 10 METRÓW MATERIAŁ POLIPROPYLEN PP 10sztuk</t>
  </si>
  <si>
    <t>8421814577069</t>
  </si>
  <si>
    <t>12CA</t>
  </si>
  <si>
    <t>TAŚMA CA 10METRÓW szerokość 12mm</t>
  </si>
  <si>
    <t>8421814446518</t>
  </si>
  <si>
    <t>8421814446525</t>
  </si>
  <si>
    <t>72122000</t>
  </si>
  <si>
    <t>CA</t>
  </si>
  <si>
    <t>TAŚMA CA 10METRÓW szerokość 17mm</t>
  </si>
  <si>
    <t>8421814016292</t>
  </si>
  <si>
    <t>8421814520614</t>
  </si>
  <si>
    <t>9TBBD</t>
  </si>
  <si>
    <t xml:space="preserve">UCHWYT TBB POD OPASKĘ ZACISKOWĄ  PODWÓJNY </t>
  </si>
  <si>
    <t>8421814416061</t>
  </si>
  <si>
    <t>8421814436793</t>
  </si>
  <si>
    <t>9TBBL</t>
  </si>
  <si>
    <t>UCHWYT TBBL Z OPASKĄ ZACISKOWĄ SZARY</t>
  </si>
  <si>
    <t>8421814423076</t>
  </si>
  <si>
    <t>8421814461306</t>
  </si>
  <si>
    <t xml:space="preserve">94TBBL </t>
  </si>
  <si>
    <t>UCHWYT TBBL Z OPASKĄ ZACISKOWĄ CZARNY</t>
  </si>
  <si>
    <t>8421814417044</t>
  </si>
  <si>
    <t>8421814436816</t>
  </si>
  <si>
    <t>432TBT</t>
  </si>
  <si>
    <t xml:space="preserve">UCHWYT TBT 16-32mm ZE ZINTEGROWANĄ OPASKĄ ZACISKOWĄ CZARNY </t>
  </si>
  <si>
    <t>32TBT</t>
  </si>
  <si>
    <t>UCHWYT TBT 16-32mm ZE ZINTEGROWANĄ OPASKĄ ZACISKOWĄ SZARY</t>
  </si>
  <si>
    <t>94NTBBX</t>
  </si>
  <si>
    <t>UCHWYT TBB POD OPASKĘ ZACISKOWĄ CZARNY dla AG/C5/FOX</t>
  </si>
  <si>
    <t>8421814434867</t>
  </si>
  <si>
    <t>8421814520683</t>
  </si>
  <si>
    <t>9NTBB</t>
  </si>
  <si>
    <t>UCHWYT TBB POD OPASKĘ ZACISKOWĄ SZARY dla AG/C5/FOX</t>
  </si>
  <si>
    <t>8421814580755</t>
  </si>
  <si>
    <t>8421814580762</t>
  </si>
  <si>
    <t>94NTBB</t>
  </si>
  <si>
    <t>8421814580793</t>
  </si>
  <si>
    <t>8421814580809</t>
  </si>
  <si>
    <t>9TBB</t>
  </si>
  <si>
    <t>UCHWYT TBB POD OPASKĘ ZACISKOWĄ CZARNY dla FORCE ONE/FOX</t>
  </si>
  <si>
    <t>8421814580779</t>
  </si>
  <si>
    <t>8421814580786</t>
  </si>
  <si>
    <t>OSADZAK GAZOWY FORCE ONE</t>
  </si>
  <si>
    <t>8421814559164</t>
  </si>
  <si>
    <t>25.73.60.0</t>
  </si>
  <si>
    <t>84671190</t>
  </si>
  <si>
    <t>FOX20</t>
  </si>
  <si>
    <t>OSADZAK GAZOWY FOX 20</t>
  </si>
  <si>
    <t>8421814566483</t>
  </si>
  <si>
    <t>9GASFONE</t>
  </si>
  <si>
    <t xml:space="preserve">GAZ DO OSADZAKA FORCE ONE </t>
  </si>
  <si>
    <t>8421814559300</t>
  </si>
  <si>
    <t>8421814576789</t>
  </si>
  <si>
    <t>27111400</t>
  </si>
  <si>
    <t>91GASA</t>
  </si>
  <si>
    <t>GAZ DO OSADZAKA AG20II</t>
  </si>
  <si>
    <t>8421814429474</t>
  </si>
  <si>
    <t>8421814450966</t>
  </si>
  <si>
    <t>DESFONE</t>
  </si>
  <si>
    <t xml:space="preserve">KOD PROMOCYJNY </t>
  </si>
  <si>
    <t>96IFS</t>
  </si>
  <si>
    <t>UCHWYT DO OPASKI KABLOWEJ WCISKANY IFS 6X30 łeb 4,8mm szary</t>
  </si>
  <si>
    <t>4250438927059</t>
  </si>
  <si>
    <t>4250438927066</t>
  </si>
  <si>
    <t>946IFS</t>
  </si>
  <si>
    <t>UCHWYT DO OPASKI KABLOWEJ WCISKANY IFS 6X30 łeb 4,8mm czarny</t>
  </si>
  <si>
    <t>4250438927097</t>
  </si>
  <si>
    <t>4250438927103</t>
  </si>
  <si>
    <t>96IFB</t>
  </si>
  <si>
    <t>UCHWYT DO OPASKI KABLOWEJ WCISKANY IFS 6X30 łeb 9mm szary</t>
  </si>
  <si>
    <t>4250438927035</t>
  </si>
  <si>
    <t>4250438927042</t>
  </si>
  <si>
    <t>946IFB</t>
  </si>
  <si>
    <t>UCHWYT DO OPASKI KABLOWEJ WCISKANY IFS 6X30 łeb 9mm czarny</t>
  </si>
  <si>
    <t>4250438927073</t>
  </si>
  <si>
    <t>4250438927080</t>
  </si>
  <si>
    <t>425100CCT</t>
  </si>
  <si>
    <t>4250438928490</t>
  </si>
  <si>
    <t>4250438928933</t>
  </si>
  <si>
    <t>425150CCT</t>
  </si>
  <si>
    <t>4250438928506</t>
  </si>
  <si>
    <t>4250438928940</t>
  </si>
  <si>
    <t>425200CCT</t>
  </si>
  <si>
    <t>4250438928513</t>
  </si>
  <si>
    <t>4250438928957</t>
  </si>
  <si>
    <t>436140CCT</t>
  </si>
  <si>
    <t>4250438928520</t>
  </si>
  <si>
    <t>4250438928964</t>
  </si>
  <si>
    <t>436200CCT</t>
  </si>
  <si>
    <t>4250438928537</t>
  </si>
  <si>
    <t>4250438928971</t>
  </si>
  <si>
    <t>436300CCT</t>
  </si>
  <si>
    <t>4250438928544</t>
  </si>
  <si>
    <t>4250438928988</t>
  </si>
  <si>
    <t>436370CCT</t>
  </si>
  <si>
    <t>4250438928551</t>
  </si>
  <si>
    <t>4250438928995</t>
  </si>
  <si>
    <t>448200CCT</t>
  </si>
  <si>
    <t>4250438928568</t>
  </si>
  <si>
    <t>4250438929008</t>
  </si>
  <si>
    <t>448250CCT</t>
  </si>
  <si>
    <t xml:space="preserve">OPASKA KABLOWA CZARNA 4,8X250MM standard </t>
  </si>
  <si>
    <t>4250438928575</t>
  </si>
  <si>
    <t>4250438929015</t>
  </si>
  <si>
    <t>448300CCT</t>
  </si>
  <si>
    <t xml:space="preserve">OPASKA KABLOWA CZARNA 4,8X300MM standard </t>
  </si>
  <si>
    <t>4250438928582</t>
  </si>
  <si>
    <t>4250438929022</t>
  </si>
  <si>
    <t>448370CCT</t>
  </si>
  <si>
    <t xml:space="preserve">OPASKA KABLOWA CZARNA 4,8X370MM standard </t>
  </si>
  <si>
    <t>4250438928599</t>
  </si>
  <si>
    <t>4250438929039</t>
  </si>
  <si>
    <t>448430CCT</t>
  </si>
  <si>
    <t xml:space="preserve">OPASKA KABLOWA CZARNA 4,8X430MM standard </t>
  </si>
  <si>
    <t>4250438928605</t>
  </si>
  <si>
    <t>4250438929046</t>
  </si>
  <si>
    <t>476150CCT</t>
  </si>
  <si>
    <t xml:space="preserve">OPASKA KABLOWA CZARNA 7,6X150MM standard </t>
  </si>
  <si>
    <t>4250438928612</t>
  </si>
  <si>
    <t>4250438929053</t>
  </si>
  <si>
    <t>476200CCT</t>
  </si>
  <si>
    <t xml:space="preserve">OPASKA KABLOWA CZARNA 7,6X200MM standard </t>
  </si>
  <si>
    <t>4250438928629</t>
  </si>
  <si>
    <t>4250438929060</t>
  </si>
  <si>
    <t>476300CCT</t>
  </si>
  <si>
    <t xml:space="preserve">OPASKA KABLOWA CZARNA 7,6X300MM standard </t>
  </si>
  <si>
    <t>4250438928636</t>
  </si>
  <si>
    <t>4250438929077</t>
  </si>
  <si>
    <t>476365CCT</t>
  </si>
  <si>
    <t xml:space="preserve">OPASKA KABLOWA CZARNA 7,6X365MM standard </t>
  </si>
  <si>
    <t>4250438928643</t>
  </si>
  <si>
    <t>4250438929084</t>
  </si>
  <si>
    <t>476450CCT</t>
  </si>
  <si>
    <t xml:space="preserve">OPASKA KABLOWA CZARNA 7,6X450MM standard </t>
  </si>
  <si>
    <t>4250438928650</t>
  </si>
  <si>
    <t>4250438929091</t>
  </si>
  <si>
    <t>476550CCT</t>
  </si>
  <si>
    <t xml:space="preserve">OPASKA KABLOWA CZARNA 7,6X550MM standard </t>
  </si>
  <si>
    <t>4250438928667</t>
  </si>
  <si>
    <t>4250438929107</t>
  </si>
  <si>
    <t>488760CCT</t>
  </si>
  <si>
    <t xml:space="preserve">OPASKA KABLOWA CZARNA 8,8X760MM standard </t>
  </si>
  <si>
    <t>4250438928674</t>
  </si>
  <si>
    <t>4250438929114</t>
  </si>
  <si>
    <t>490810CCT</t>
  </si>
  <si>
    <t xml:space="preserve">OPASKA KABLOWA CZARNA 9,0X810MM standard </t>
  </si>
  <si>
    <t>4250438928681</t>
  </si>
  <si>
    <t>4250438929121</t>
  </si>
  <si>
    <t>4126530CCT</t>
  </si>
  <si>
    <t xml:space="preserve">OPASKA KABLOWA CZARNA 12,6X530MM standard </t>
  </si>
  <si>
    <t>4250438928698</t>
  </si>
  <si>
    <t>4250438929138</t>
  </si>
  <si>
    <t>41261030CCT</t>
  </si>
  <si>
    <t xml:space="preserve">OPASKA KABLOWA CZARNA 12,6X1030MM standard </t>
  </si>
  <si>
    <t>4250438928704</t>
  </si>
  <si>
    <t>4250438929145</t>
  </si>
  <si>
    <t>125100CCT</t>
  </si>
  <si>
    <t xml:space="preserve">OPASKA KABLOWA BIAŁA 2,5X100MM standard </t>
  </si>
  <si>
    <t>4250438928711</t>
  </si>
  <si>
    <t>4250438929152</t>
  </si>
  <si>
    <t>125150CCT</t>
  </si>
  <si>
    <t xml:space="preserve">OPASKA KABLOWA BIAŁA 2,5X150MM standard </t>
  </si>
  <si>
    <t>4250438928728</t>
  </si>
  <si>
    <t>4250438929169</t>
  </si>
  <si>
    <t>125200CCT</t>
  </si>
  <si>
    <t xml:space="preserve">OPASKA KABLOWA BIAŁA 2,5X200MM standard </t>
  </si>
  <si>
    <t>4250438928735</t>
  </si>
  <si>
    <t>4250438929176</t>
  </si>
  <si>
    <t>136140CCT</t>
  </si>
  <si>
    <t xml:space="preserve">OPASKA KABLOWA BIAŁA 3,6X140MM standard </t>
  </si>
  <si>
    <t>4250438928742</t>
  </si>
  <si>
    <t>4250438929183</t>
  </si>
  <si>
    <t>136200CCT</t>
  </si>
  <si>
    <t xml:space="preserve">OPASKA KABLOWA BIAŁA 3,6X200MM standard </t>
  </si>
  <si>
    <t>4250438928759</t>
  </si>
  <si>
    <t>4250438929190</t>
  </si>
  <si>
    <t>136300CCT</t>
  </si>
  <si>
    <t xml:space="preserve">OPASKA KABLOWA BIAŁA 3,6X300MM standard </t>
  </si>
  <si>
    <t>4250438928766</t>
  </si>
  <si>
    <t>4250438929206</t>
  </si>
  <si>
    <t>136370CCT</t>
  </si>
  <si>
    <t xml:space="preserve">OPASKA KABLOWA BIAŁA 3,6X370MM standard </t>
  </si>
  <si>
    <t>4250438928773</t>
  </si>
  <si>
    <t>4250438929213</t>
  </si>
  <si>
    <t>148200CCT</t>
  </si>
  <si>
    <t xml:space="preserve">OPASKA KABLOWA BIAŁA 4,8X200MM standard </t>
  </si>
  <si>
    <t>4250438928780</t>
  </si>
  <si>
    <t>4250438929220</t>
  </si>
  <si>
    <t>148250CCT</t>
  </si>
  <si>
    <t xml:space="preserve">OPASKA KABLOWA BIAŁA 4,8X250MM standard </t>
  </si>
  <si>
    <t>4250438928797</t>
  </si>
  <si>
    <t>4250438929237</t>
  </si>
  <si>
    <t>148300CCT</t>
  </si>
  <si>
    <t xml:space="preserve">OPASKA KABLOWA BIAŁA 4,8X300MM standard </t>
  </si>
  <si>
    <t>4250438928803</t>
  </si>
  <si>
    <t>4250438929244</t>
  </si>
  <si>
    <t>148370CCT</t>
  </si>
  <si>
    <t xml:space="preserve">OPASKA KABLOWA BIAŁA 4,8X370MM standard </t>
  </si>
  <si>
    <t>4250438928810</t>
  </si>
  <si>
    <t>4250438929251</t>
  </si>
  <si>
    <t>148430CCT</t>
  </si>
  <si>
    <t xml:space="preserve">OPASKA KABLOWA BIAŁA 4,8X430MM standard </t>
  </si>
  <si>
    <t>4250438928827</t>
  </si>
  <si>
    <t>4250438929268</t>
  </si>
  <si>
    <t>176150CCT</t>
  </si>
  <si>
    <t xml:space="preserve">OPASKA KABLOWA BIAŁA 7,6X150MM standard </t>
  </si>
  <si>
    <t>4250438928834</t>
  </si>
  <si>
    <t>4250438929275</t>
  </si>
  <si>
    <t>176200CCT</t>
  </si>
  <si>
    <t xml:space="preserve">OPASKA KABLOWA BIAŁA 7,6X200MM standard </t>
  </si>
  <si>
    <t>4250438928841</t>
  </si>
  <si>
    <t>4250438929282</t>
  </si>
  <si>
    <t>176300CCT</t>
  </si>
  <si>
    <t xml:space="preserve">OPASKA KABLOWA BIAŁA 7,6X300MM standard </t>
  </si>
  <si>
    <t>4250438928858</t>
  </si>
  <si>
    <t>4250438929299</t>
  </si>
  <si>
    <t>176365CCT</t>
  </si>
  <si>
    <t xml:space="preserve">OPASKA KABLOWA BIAŁA 7,6X365MM standard </t>
  </si>
  <si>
    <t>4250438928865</t>
  </si>
  <si>
    <t>4250438929305</t>
  </si>
  <si>
    <t>176450CCT</t>
  </si>
  <si>
    <t xml:space="preserve">OPASKA KABLOWA BIAŁA 7,6X450MM standard </t>
  </si>
  <si>
    <t>4250438928872</t>
  </si>
  <si>
    <t>4250438929312</t>
  </si>
  <si>
    <t>176550CCT</t>
  </si>
  <si>
    <t xml:space="preserve">OPASKA KABLOWA BIAŁA 7,6X550MM standard </t>
  </si>
  <si>
    <t>4250438928889</t>
  </si>
  <si>
    <t>4250438929329</t>
  </si>
  <si>
    <t>188760CCT</t>
  </si>
  <si>
    <t xml:space="preserve">OPASKA KABLOWA BIAŁA 8,8X760MM standard </t>
  </si>
  <si>
    <t>4250438928896</t>
  </si>
  <si>
    <t>4250438929336</t>
  </si>
  <si>
    <t>190810CCT</t>
  </si>
  <si>
    <t xml:space="preserve">OPASKA KABLOWA BIAŁA 9,0X810MM standard </t>
  </si>
  <si>
    <t>4250438928902</t>
  </si>
  <si>
    <t>4250438929343</t>
  </si>
  <si>
    <t>1126530CCT</t>
  </si>
  <si>
    <t xml:space="preserve">OPASKA KABLOWA BIAŁA 12,6X530MM standard </t>
  </si>
  <si>
    <t>4250438928919</t>
  </si>
  <si>
    <t>4250438929350</t>
  </si>
  <si>
    <t>11261030CCT</t>
  </si>
  <si>
    <t xml:space="preserve">OPASKA KABLOWA BIAŁA 12,6X1030MM standard </t>
  </si>
  <si>
    <t>4250438928926</t>
  </si>
  <si>
    <t>4250438929367</t>
  </si>
  <si>
    <t>96L</t>
  </si>
  <si>
    <t>Obejma L  6 srebrny ocynk</t>
  </si>
  <si>
    <t>8421814424288</t>
  </si>
  <si>
    <t>8421814439732</t>
  </si>
  <si>
    <t>98L</t>
  </si>
  <si>
    <t>Obejma L  8 srebrny ocynk</t>
  </si>
  <si>
    <t>8421814424066</t>
  </si>
  <si>
    <t>8421814465892</t>
  </si>
  <si>
    <t>910L</t>
  </si>
  <si>
    <t>Obejma L 10 srebrny ocynk</t>
  </si>
  <si>
    <t>8421814423991</t>
  </si>
  <si>
    <t>8421814442602</t>
  </si>
  <si>
    <t>912L</t>
  </si>
  <si>
    <t>Obejma L 12 srebrny ocynk</t>
  </si>
  <si>
    <t>8421814424004</t>
  </si>
  <si>
    <t>8421814463898</t>
  </si>
  <si>
    <t>914L</t>
  </si>
  <si>
    <t>Obejma L 14 srebrny ocynk</t>
  </si>
  <si>
    <t>8421814424011</t>
  </si>
  <si>
    <t>8421814442800</t>
  </si>
  <si>
    <t>916L</t>
  </si>
  <si>
    <t>Obejma L 16 srebrny ocynk</t>
  </si>
  <si>
    <t>8421814424073</t>
  </si>
  <si>
    <t>8421814463812</t>
  </si>
  <si>
    <t>920L</t>
  </si>
  <si>
    <t>Obejma L 20 srebrny ocynk</t>
  </si>
  <si>
    <t>8421814424080</t>
  </si>
  <si>
    <t>8421814463911</t>
  </si>
  <si>
    <t>925L</t>
  </si>
  <si>
    <t>Obejma L 25 srebrny ocynk</t>
  </si>
  <si>
    <t>8421814424059</t>
  </si>
  <si>
    <t>8421814447706</t>
  </si>
  <si>
    <t>926L</t>
  </si>
  <si>
    <t>Obejma L 26 srebrny ocynk</t>
  </si>
  <si>
    <t>8421814432740</t>
  </si>
  <si>
    <t>8421814515801</t>
  </si>
  <si>
    <t>932L</t>
  </si>
  <si>
    <t>Obejma L 32 srebrny ocynk</t>
  </si>
  <si>
    <t>8421814424103</t>
  </si>
  <si>
    <t>8425586525075</t>
  </si>
  <si>
    <t>940L</t>
  </si>
  <si>
    <t>Obejma L 40 srebrny ocynk</t>
  </si>
  <si>
    <t>8421814424127</t>
  </si>
  <si>
    <t>8421814463829</t>
  </si>
  <si>
    <t>942L</t>
  </si>
  <si>
    <t>Obejma L 42 srebrny ocynk</t>
  </si>
  <si>
    <t>950L</t>
  </si>
  <si>
    <t>Obejma L 50 srebrny ocynk</t>
  </si>
  <si>
    <t>8421814427913</t>
  </si>
  <si>
    <t>8421814440493</t>
  </si>
  <si>
    <t>960L</t>
  </si>
  <si>
    <t>Obejma L 55 srebrny ocynk</t>
  </si>
  <si>
    <t>8421814432733</t>
  </si>
  <si>
    <t>8421814515795</t>
  </si>
  <si>
    <t>963L</t>
  </si>
  <si>
    <t>Obejma L 60 srebrny ocynk</t>
  </si>
  <si>
    <t>8421814428590</t>
  </si>
  <si>
    <t>8421814463362</t>
  </si>
  <si>
    <t>9B8L</t>
  </si>
  <si>
    <t>Obejma L  8</t>
  </si>
  <si>
    <t>9B10L</t>
  </si>
  <si>
    <t>Obejma L 10</t>
  </si>
  <si>
    <t>8421814007177</t>
  </si>
  <si>
    <t>8421814476195</t>
  </si>
  <si>
    <t>9B12L</t>
  </si>
  <si>
    <t>Obejma L 12</t>
  </si>
  <si>
    <t>8421814007184</t>
  </si>
  <si>
    <t>8421814474313</t>
  </si>
  <si>
    <t>9B14L</t>
  </si>
  <si>
    <t>Obejma L 14</t>
  </si>
  <si>
    <t>8421814007191</t>
  </si>
  <si>
    <t>8421814475365</t>
  </si>
  <si>
    <t>9B15L</t>
  </si>
  <si>
    <t>Obejma L 15</t>
  </si>
  <si>
    <t>8421814007207</t>
  </si>
  <si>
    <t>8421814475419</t>
  </si>
  <si>
    <t>9B16L</t>
  </si>
  <si>
    <t>Obejma L 16</t>
  </si>
  <si>
    <t>9B18L</t>
  </si>
  <si>
    <t>Obejma L 18</t>
  </si>
  <si>
    <t>8421814007221</t>
  </si>
  <si>
    <t>8421814476331</t>
  </si>
  <si>
    <t>9B20L</t>
  </si>
  <si>
    <t>Obejma L 20</t>
  </si>
  <si>
    <t>9B22L</t>
  </si>
  <si>
    <t>Obejma L 22</t>
  </si>
  <si>
    <t>8421814007245</t>
  </si>
  <si>
    <t>8421814475228</t>
  </si>
  <si>
    <t>9B25L</t>
  </si>
  <si>
    <t>Obejma L 25</t>
  </si>
  <si>
    <t>9B26L</t>
  </si>
  <si>
    <t>Obejma L 26</t>
  </si>
  <si>
    <t>9B28L</t>
  </si>
  <si>
    <t>Obejma L 28</t>
  </si>
  <si>
    <t>8421814007276</t>
  </si>
  <si>
    <t>8421814476577</t>
  </si>
  <si>
    <t>9B32L</t>
  </si>
  <si>
    <t>Obejma L 32</t>
  </si>
  <si>
    <t>9B35L</t>
  </si>
  <si>
    <t>Obejma L 35</t>
  </si>
  <si>
    <t>8421814007313</t>
  </si>
  <si>
    <t>8421814478090</t>
  </si>
  <si>
    <t>9B40L</t>
  </si>
  <si>
    <t>Obejma L 40</t>
  </si>
  <si>
    <t>9B42L</t>
  </si>
  <si>
    <t>Obejma L 42</t>
  </si>
  <si>
    <t>8421814007351</t>
  </si>
  <si>
    <t>8421814478588</t>
  </si>
  <si>
    <t>9B50L</t>
  </si>
  <si>
    <t>Obejma L 50</t>
  </si>
  <si>
    <t>9B55L</t>
  </si>
  <si>
    <t>Obejma L 55</t>
  </si>
  <si>
    <t>8421814007405</t>
  </si>
  <si>
    <t>8421814479080</t>
  </si>
  <si>
    <t>9B60L</t>
  </si>
  <si>
    <t>Obejma L 60</t>
  </si>
  <si>
    <t>9B63L</t>
  </si>
  <si>
    <t>Obejma L 63</t>
  </si>
  <si>
    <t>8421814007436</t>
  </si>
  <si>
    <t>8421814478977</t>
  </si>
  <si>
    <t>9B12AD</t>
  </si>
  <si>
    <t>Obejma podwójna AD L 12</t>
  </si>
  <si>
    <t>8421814009539</t>
  </si>
  <si>
    <t>8421814474290</t>
  </si>
  <si>
    <t>9B15AD</t>
  </si>
  <si>
    <t>Obejma podwójna AD L 15</t>
  </si>
  <si>
    <t>8421814009553</t>
  </si>
  <si>
    <t>8421814475389</t>
  </si>
  <si>
    <t>9B18AD</t>
  </si>
  <si>
    <t>Obejma podwójna AD L 18</t>
  </si>
  <si>
    <t>8421814009560</t>
  </si>
  <si>
    <t>8425586524771</t>
  </si>
  <si>
    <t>9B22AD</t>
  </si>
  <si>
    <t>Obejma podwójna AD L 22</t>
  </si>
  <si>
    <t>8421814009577</t>
  </si>
  <si>
    <t>8425586524788</t>
  </si>
  <si>
    <t>9B28AD</t>
  </si>
  <si>
    <t>Obejma podwójna AD L 28</t>
  </si>
  <si>
    <t>8421814009584</t>
  </si>
  <si>
    <t>8421814476560</t>
  </si>
  <si>
    <t>9620ECT</t>
  </si>
  <si>
    <t xml:space="preserve">PRĘT GWINTOWANY ŁĄCZENIOWY ECT 6X20MM </t>
  </si>
  <si>
    <t>73072210</t>
  </si>
  <si>
    <t xml:space="preserve">9620ESP </t>
  </si>
  <si>
    <t xml:space="preserve">PRĘT GWINTOWANY ŁĄCZENIOWY 6X20MM </t>
  </si>
  <si>
    <t>8421814016384</t>
  </si>
  <si>
    <t>8421814472739</t>
  </si>
  <si>
    <t>941063CAL</t>
  </si>
  <si>
    <t>zacisk metalowy CAL z oczkiem grubość belki stalowej 4-10mm</t>
  </si>
  <si>
    <t>8421814543521</t>
  </si>
  <si>
    <t>8421814543538</t>
  </si>
  <si>
    <t>9101563CAL</t>
  </si>
  <si>
    <t>zacisk metalowy CAL z oczkiem grubość belki stalowej 10-15mm</t>
  </si>
  <si>
    <t>8421814543620</t>
  </si>
  <si>
    <t>8421814543637</t>
  </si>
  <si>
    <t>zacisk metalowy CAL z oczkiem grubość belki stalowej 15-20mm</t>
  </si>
  <si>
    <t>8421814543842</t>
  </si>
  <si>
    <t>8421814543859</t>
  </si>
  <si>
    <t>915463CAL</t>
  </si>
  <si>
    <t>zacisk metalowy CAL z oczkiem grubość belki stalowej 1,5-4,0mm</t>
  </si>
  <si>
    <t>8421814543484</t>
  </si>
  <si>
    <t>8421814543491</t>
  </si>
  <si>
    <t>9154CBR</t>
  </si>
  <si>
    <t>zacisk metalowy CBR pod opaskę grubość belki stalowej 1,5-4,0mm</t>
  </si>
  <si>
    <t>8421814543866</t>
  </si>
  <si>
    <t>8421814543873</t>
  </si>
  <si>
    <t>9410CBR</t>
  </si>
  <si>
    <t>zacisk metalowy CBR pod opaskę grubość belki stalowej 4,0-10mm</t>
  </si>
  <si>
    <t>8421814543965</t>
  </si>
  <si>
    <t>8421814543972</t>
  </si>
  <si>
    <t>91015CBR</t>
  </si>
  <si>
    <t>zacisk metalowy CBR pod opaskę grubość belki stalowej 10-15mm</t>
  </si>
  <si>
    <t>8421814543989</t>
  </si>
  <si>
    <t>8421814543996</t>
  </si>
  <si>
    <t>91520CBR</t>
  </si>
  <si>
    <t>zacisk metalowy CBR pod opaskę grubość belki stalowej 15-20mm</t>
  </si>
  <si>
    <t>8421814544009</t>
  </si>
  <si>
    <t>8421814544016</t>
  </si>
  <si>
    <t>91546CVA</t>
  </si>
  <si>
    <t>zacisk metalowy CVA pod pręt gw.6mm  grubość belki stalowej 1,5-4mm</t>
  </si>
  <si>
    <t>8421814544047</t>
  </si>
  <si>
    <t>8421814544054</t>
  </si>
  <si>
    <t>94106CVA</t>
  </si>
  <si>
    <t>zacisk metalowy CVA pod pręt gw.6mm  grubość belki stalowej 4-10mm</t>
  </si>
  <si>
    <t>8421814544467</t>
  </si>
  <si>
    <t>8421814544474</t>
  </si>
  <si>
    <t>910156CVA</t>
  </si>
  <si>
    <t>zacisk metalowy CVA pod pręt gw.6mm  grubość belki stalowej 10-15mm</t>
  </si>
  <si>
    <t>8421814544481</t>
  </si>
  <si>
    <t>8421814544498</t>
  </si>
  <si>
    <t>915206CVA</t>
  </si>
  <si>
    <t>zacisk metalowy CVA pod pręt gw.6mm  grubość belki stalowej 15-20mm</t>
  </si>
  <si>
    <t>8421814544504</t>
  </si>
  <si>
    <t>8421814544511</t>
  </si>
  <si>
    <t>91548CVA</t>
  </si>
  <si>
    <t>zacisk metalowy CVA pod pręt gw.8mm  grubość belki stalowej 1,5-4mm</t>
  </si>
  <si>
    <t>8421814544603</t>
  </si>
  <si>
    <t>8421814544610</t>
  </si>
  <si>
    <t>94108CVA</t>
  </si>
  <si>
    <t>zacisk metalowy CVA pod pręt gw.8mm  grubość belki stalowej 4-10mm</t>
  </si>
  <si>
    <t>8421814544627</t>
  </si>
  <si>
    <t>8421814544634</t>
  </si>
  <si>
    <t>910158CVA</t>
  </si>
  <si>
    <t>zacisk metalowy CVA pod pręt gw.8mm  grubość belki stalowej 10-15mm</t>
  </si>
  <si>
    <t>8421814544641</t>
  </si>
  <si>
    <t>8421814544658</t>
  </si>
  <si>
    <t>915208CVA</t>
  </si>
  <si>
    <t>zacisk metalowy CVA pod pręt gw.8mm  grubość belki stalowej 15-20mm</t>
  </si>
  <si>
    <t>8421814544665</t>
  </si>
  <si>
    <t>8421814544672</t>
  </si>
  <si>
    <t>9376CAB</t>
  </si>
  <si>
    <t>zacisk metalowy CAB z gwintem 6mm grubość belki stalowej 3-7mm</t>
  </si>
  <si>
    <t>8421814544764</t>
  </si>
  <si>
    <t>8421814544771</t>
  </si>
  <si>
    <t>zacisk metalowy CAB z gwintem 6mm grubość belki stalowej 7-13mm</t>
  </si>
  <si>
    <t>8421814544962</t>
  </si>
  <si>
    <t>8421814544979</t>
  </si>
  <si>
    <t>zacisk metalowy CAB z gwintem 6mm grubość belki stalowej 14-20mm</t>
  </si>
  <si>
    <t>96CMV</t>
  </si>
  <si>
    <t>zacisk metalowy CMV z gwintami M6 i otworami 6,3mm grubośc belki &lt;16</t>
  </si>
  <si>
    <t>8421814545044</t>
  </si>
  <si>
    <t>8421814545051</t>
  </si>
  <si>
    <t>98PMV</t>
  </si>
  <si>
    <t xml:space="preserve">zacisk żeliwny PMV z gwintem M8 </t>
  </si>
  <si>
    <t>8421814427548</t>
  </si>
  <si>
    <t>8421814439817</t>
  </si>
  <si>
    <t>910PMV</t>
  </si>
  <si>
    <t>zacisk żeliwny PMV z gwintem M10</t>
  </si>
  <si>
    <t>912PMV</t>
  </si>
  <si>
    <t>zacisk żeliwny PMV z gwintem M12</t>
  </si>
  <si>
    <t>947CC</t>
  </si>
  <si>
    <t>zacisk na kabel 6-7mm grubość belki 1-4mm</t>
  </si>
  <si>
    <t>8421814545082</t>
  </si>
  <si>
    <t>8421814545099</t>
  </si>
  <si>
    <t>9757CC</t>
  </si>
  <si>
    <t>zacisk na kabel 6-7mm grubość belki 4-7,5mm</t>
  </si>
  <si>
    <t>8421814546041</t>
  </si>
  <si>
    <t>8421814546058</t>
  </si>
  <si>
    <t>9127CC</t>
  </si>
  <si>
    <t>zacisk na kabel 6-7mm grubość belki 7,2-12mm</t>
  </si>
  <si>
    <t>8421814546140</t>
  </si>
  <si>
    <t>8421814546157</t>
  </si>
  <si>
    <t>949CC</t>
  </si>
  <si>
    <t>zacisk na kabel 8-9mm grubość belki 1-4mm</t>
  </si>
  <si>
    <t>8421814545969</t>
  </si>
  <si>
    <t>8421814545976</t>
  </si>
  <si>
    <t>9759CC</t>
  </si>
  <si>
    <t>zacisk na kabel 8-9mm grubość belki 4-7,5mm</t>
  </si>
  <si>
    <t>8421814546065</t>
  </si>
  <si>
    <t>8421814546072</t>
  </si>
  <si>
    <t>9129CC</t>
  </si>
  <si>
    <t>zacisk na kabel 8-9mm grubość belki 7,2-12mm</t>
  </si>
  <si>
    <t>8421814546126</t>
  </si>
  <si>
    <t>8421814546133</t>
  </si>
  <si>
    <t>9411CC</t>
  </si>
  <si>
    <t>zacisk na kabel 10-11mm grubość belki 1-4mm</t>
  </si>
  <si>
    <t>8421814545983</t>
  </si>
  <si>
    <t>8421814545990</t>
  </si>
  <si>
    <t>97511CC</t>
  </si>
  <si>
    <t>zacisk na kabel 10-11mm grubość belki 4-7,5mm</t>
  </si>
  <si>
    <t>8421814546089</t>
  </si>
  <si>
    <t>8421814546096</t>
  </si>
  <si>
    <t>91211CC</t>
  </si>
  <si>
    <t>zacisk na kabel 10-11mm grubość belki 7,2-12mm</t>
  </si>
  <si>
    <t>8421814563857</t>
  </si>
  <si>
    <t>8421814546171</t>
  </si>
  <si>
    <t>9414CC</t>
  </si>
  <si>
    <t>zacisk na kabel 12-14mm grubość belki 1-4mm</t>
  </si>
  <si>
    <t>8421814546003</t>
  </si>
  <si>
    <t>8421814546010</t>
  </si>
  <si>
    <t>97514CC</t>
  </si>
  <si>
    <t>zacisk na kabel 12-14mm grubość belki 4-7,5mm</t>
  </si>
  <si>
    <t>8421814546102</t>
  </si>
  <si>
    <t>8421814546119</t>
  </si>
  <si>
    <t>91214CC</t>
  </si>
  <si>
    <t>zacisk na kabel 12-14mm grubość belki 7,2-12mm</t>
  </si>
  <si>
    <t>8421814546188</t>
  </si>
  <si>
    <t>8421814546195</t>
  </si>
  <si>
    <t>9418CC</t>
  </si>
  <si>
    <t>zacisk na kabel 15-18mm grubość belki 1-4mm</t>
  </si>
  <si>
    <t>8421814546027</t>
  </si>
  <si>
    <t>8421814546034</t>
  </si>
  <si>
    <t>97518CC</t>
  </si>
  <si>
    <t>zacisk na kabel 15-18mm grubość belki 4-7,5mm</t>
  </si>
  <si>
    <t>8421814546461</t>
  </si>
  <si>
    <t>8421814546478</t>
  </si>
  <si>
    <t>91218CC</t>
  </si>
  <si>
    <t>zacisk na kabel 15-18mm grubość belki 7,2-12mm</t>
  </si>
  <si>
    <t>8421814546508</t>
  </si>
  <si>
    <t>8421814546515</t>
  </si>
  <si>
    <t>9424CC</t>
  </si>
  <si>
    <t>zacisk na kabel 19-24mm grubość belki 1-4mm</t>
  </si>
  <si>
    <t>8421814546546</t>
  </si>
  <si>
    <t>8421814546553</t>
  </si>
  <si>
    <t>97524CC</t>
  </si>
  <si>
    <t>zacisk na kabel 19-24mm grubość belki 4-7,5mm</t>
  </si>
  <si>
    <t>8421814546485</t>
  </si>
  <si>
    <t>8421814546492</t>
  </si>
  <si>
    <t>91224CC</t>
  </si>
  <si>
    <t>zacisk na kabel 19-24mm grubość belki 7,2-12mm</t>
  </si>
  <si>
    <t>8421814546522</t>
  </si>
  <si>
    <t>8421814546539</t>
  </si>
  <si>
    <t>9430CC</t>
  </si>
  <si>
    <t>zacisk na kabel 25-30mm grubość belki 1-4mm</t>
  </si>
  <si>
    <t>8421814546560</t>
  </si>
  <si>
    <t>8421814546577</t>
  </si>
  <si>
    <t>97530CC</t>
  </si>
  <si>
    <t>zacisk na kabel 25-30mm grubość belki 4-7,5mm</t>
  </si>
  <si>
    <t>8421814546706</t>
  </si>
  <si>
    <t>8421814546713</t>
  </si>
  <si>
    <t>91230CC</t>
  </si>
  <si>
    <t>zacisk na kabel 25-30mm grubość belki 7,2-12mm</t>
  </si>
  <si>
    <t>8421814546720</t>
  </si>
  <si>
    <t>8421814546737</t>
  </si>
  <si>
    <t>98TPZF</t>
  </si>
  <si>
    <t xml:space="preserve">Uchwyt trapezowy 8mm </t>
  </si>
  <si>
    <t>72166190</t>
  </si>
  <si>
    <t>910GB</t>
  </si>
  <si>
    <t xml:space="preserve">kołek GB 10X55mm do betonu komórkowego typu Ytong </t>
  </si>
  <si>
    <t>4001990520109</t>
  </si>
  <si>
    <t>4001990506837</t>
  </si>
  <si>
    <t>912GB</t>
  </si>
  <si>
    <t xml:space="preserve">kołek GB 12X60mm do betonu komórkowego typu Ytong </t>
  </si>
  <si>
    <t>4001990520123</t>
  </si>
  <si>
    <t>4001990506844</t>
  </si>
  <si>
    <t>914GB</t>
  </si>
  <si>
    <t xml:space="preserve">kołek GB 14X75mm do betonu komórkowego typu Ytong </t>
  </si>
  <si>
    <t>4001990520147</t>
  </si>
  <si>
    <t>4001990506851</t>
  </si>
  <si>
    <t>96NF</t>
  </si>
  <si>
    <t xml:space="preserve">kołek standardowy NF 6x30 </t>
  </si>
  <si>
    <t>4001990501061</t>
  </si>
  <si>
    <t>4001990506417</t>
  </si>
  <si>
    <t>98NF</t>
  </si>
  <si>
    <t xml:space="preserve">kołek standardowy NF 8x40 </t>
  </si>
  <si>
    <t>4001990501085</t>
  </si>
  <si>
    <t>4001990506424</t>
  </si>
  <si>
    <t>910NF</t>
  </si>
  <si>
    <t>kołek standardowy NF 10x50</t>
  </si>
  <si>
    <t>4001990509807</t>
  </si>
  <si>
    <t>912NF</t>
  </si>
  <si>
    <t>kołek standardowy NF 12x60</t>
  </si>
  <si>
    <t>4001990501122</t>
  </si>
  <si>
    <t>4001990506448</t>
  </si>
  <si>
    <t>914NF</t>
  </si>
  <si>
    <t>kołek standardowy NF 14x70</t>
  </si>
  <si>
    <t>4001990501146</t>
  </si>
  <si>
    <t>4001990506455</t>
  </si>
  <si>
    <t>9660FL</t>
  </si>
  <si>
    <t>kołek przedłużany FL 6x60mm</t>
  </si>
  <si>
    <t>4001990502372</t>
  </si>
  <si>
    <t>4001990598030</t>
  </si>
  <si>
    <t>9880FL</t>
  </si>
  <si>
    <t>kołek przedłużany FL 8x80mm</t>
  </si>
  <si>
    <t>4001990502389</t>
  </si>
  <si>
    <t>4001990598047</t>
  </si>
  <si>
    <t>98100FL</t>
  </si>
  <si>
    <t>kołek przedłużany FL 8x100mm</t>
  </si>
  <si>
    <t>4250438915254</t>
  </si>
  <si>
    <t>4250438915261</t>
  </si>
  <si>
    <t>98120FL</t>
  </si>
  <si>
    <t>kołek przedłużany FL 8x120mm</t>
  </si>
  <si>
    <t>4250438915278</t>
  </si>
  <si>
    <t>4250438915285</t>
  </si>
  <si>
    <t>91090FL</t>
  </si>
  <si>
    <t>kołek przedłużany FL 10x90mm</t>
  </si>
  <si>
    <t>96FX</t>
  </si>
  <si>
    <t>kołek FX 6x30 z kołnierzem</t>
  </si>
  <si>
    <t>4250438900014</t>
  </si>
  <si>
    <t>4250438900069</t>
  </si>
  <si>
    <t>96FXSZ</t>
  </si>
  <si>
    <t>kołek FX 6x30 z kołnierzem z wkrętem 4,5x45mm</t>
  </si>
  <si>
    <t>4250438901882</t>
  </si>
  <si>
    <t>4250438901950</t>
  </si>
  <si>
    <t>98FXSZ</t>
  </si>
  <si>
    <t>kołek FX 8x40 z kołneirzem z wkrętem 5x60mm</t>
  </si>
  <si>
    <t>4250438901899</t>
  </si>
  <si>
    <t>4250438901967</t>
  </si>
  <si>
    <t>98FX</t>
  </si>
  <si>
    <t>kołek FX 8x40 z kołneirzem</t>
  </si>
  <si>
    <t>4250438900021</t>
  </si>
  <si>
    <t>4250438900076</t>
  </si>
  <si>
    <t>910FX</t>
  </si>
  <si>
    <t>kołek FX 10x50 z kołneirzem</t>
  </si>
  <si>
    <t>4250438900038</t>
  </si>
  <si>
    <t>4250438900083</t>
  </si>
  <si>
    <t>912FX</t>
  </si>
  <si>
    <t>kołek FX 12x60 z kołneirzem</t>
  </si>
  <si>
    <t>4250438900045</t>
  </si>
  <si>
    <t>4250438900090</t>
  </si>
  <si>
    <t>910FXK</t>
  </si>
  <si>
    <t>kołek FX 10x50 z kołneirzem z wkrętem 7x65mm</t>
  </si>
  <si>
    <t>4250438901905</t>
  </si>
  <si>
    <t>4250438901974</t>
  </si>
  <si>
    <t>96MZ</t>
  </si>
  <si>
    <t xml:space="preserve">kołek MZ 6x30 </t>
  </si>
  <si>
    <t>4001990501702</t>
  </si>
  <si>
    <t>4001990506479</t>
  </si>
  <si>
    <t>9640MZ</t>
  </si>
  <si>
    <t xml:space="preserve">kołek MZ 6x40 </t>
  </si>
  <si>
    <t>4001990501733</t>
  </si>
  <si>
    <t>4001990506493</t>
  </si>
  <si>
    <t>98MZ</t>
  </si>
  <si>
    <t>kołek MZ 8x48</t>
  </si>
  <si>
    <t>4001990501726</t>
  </si>
  <si>
    <t>4001990506486</t>
  </si>
  <si>
    <t>96MZK</t>
  </si>
  <si>
    <t>kołek MZK 6x30 z kołnierzem</t>
  </si>
  <si>
    <t>4001990501801</t>
  </si>
  <si>
    <t>4001990506509</t>
  </si>
  <si>
    <t>9641MZK</t>
  </si>
  <si>
    <t>kołek 6x41 z kołnierzem przedłużony</t>
  </si>
  <si>
    <t>4001990501832</t>
  </si>
  <si>
    <t>4001990506523</t>
  </si>
  <si>
    <t>96MZKSZ</t>
  </si>
  <si>
    <t>kołek MZK 6x30 z kołnierzem i wkrętem 4,5x45</t>
  </si>
  <si>
    <t>4250438901912</t>
  </si>
  <si>
    <t>4250438901981</t>
  </si>
  <si>
    <t>9641MZKSZ</t>
  </si>
  <si>
    <t>kołek 6x41 z kołnierzem i wkrętem 4,5x50</t>
  </si>
  <si>
    <t>4250438901929</t>
  </si>
  <si>
    <t>4250438901998</t>
  </si>
  <si>
    <t>98MZK</t>
  </si>
  <si>
    <t>kołek MZK 8x48 z kołnierzem</t>
  </si>
  <si>
    <t>4001990501825</t>
  </si>
  <si>
    <t>4001990506516</t>
  </si>
  <si>
    <t>98MZKSZ</t>
  </si>
  <si>
    <t>kołek MZK 8x48 z kołnierzem z wkrętem 5x70mm</t>
  </si>
  <si>
    <t>4250438901936</t>
  </si>
  <si>
    <t>4250438902001</t>
  </si>
  <si>
    <t>910MZKK</t>
  </si>
  <si>
    <t>kołek MZK 10x59 z kołnierzem z wkrętem 6x80mm</t>
  </si>
  <si>
    <t>4250438901943</t>
  </si>
  <si>
    <t>4250438902018</t>
  </si>
  <si>
    <t>910MZK</t>
  </si>
  <si>
    <t>kołek MZK 10x59 z kołnierzem</t>
  </si>
  <si>
    <t>4001990501849</t>
  </si>
  <si>
    <t>4001990506530</t>
  </si>
  <si>
    <t>912MZK</t>
  </si>
  <si>
    <t>kołek MZK 12x71 z kołnierzem</t>
  </si>
  <si>
    <t>4001990501900</t>
  </si>
  <si>
    <t>4001990506547</t>
  </si>
  <si>
    <t>914MZK</t>
  </si>
  <si>
    <t>kołek MZK 14x75 z kołnierzem</t>
  </si>
  <si>
    <t>4001990501917</t>
  </si>
  <si>
    <t>4001990506554</t>
  </si>
  <si>
    <t>9630HR</t>
  </si>
  <si>
    <t xml:space="preserve">kołek HR do pustych przestrzeni (G-K) 6x30mm </t>
  </si>
  <si>
    <t>9840HR</t>
  </si>
  <si>
    <t xml:space="preserve">kołek HR do pustych przestrzeni (G-K) 8x40mm </t>
  </si>
  <si>
    <t>56HRSZ20</t>
  </si>
  <si>
    <t>kołek HR do pustych przestrzeni (G-K) 6x30mm opakowanie blister ze śrubą 20sztuk opk.</t>
  </si>
  <si>
    <t>58HRSZ20</t>
  </si>
  <si>
    <t>kołek HR do pustych przestrzeni (G-K) 8x40mm opakowanie blister ze śrubą 20sztuk opk.</t>
  </si>
  <si>
    <t>9850EDR</t>
  </si>
  <si>
    <t>śruba dwugwintowa 8x50mm z gwintem M8</t>
  </si>
  <si>
    <t>73181542</t>
  </si>
  <si>
    <t>9860EDR</t>
  </si>
  <si>
    <t>śruba dwugwintowa 8x60mm z gwintem M8</t>
  </si>
  <si>
    <t>9880EDR</t>
  </si>
  <si>
    <t>śruba dwugwintowa 8x80mm z gwintem M8</t>
  </si>
  <si>
    <t>98100EDR</t>
  </si>
  <si>
    <t>śruba dwugwintowa 8x100mm z gwintem M8</t>
  </si>
  <si>
    <t>98120EDR</t>
  </si>
  <si>
    <t>śruba dwugwintowa 8x120mm z gwintem M8</t>
  </si>
  <si>
    <t>91080EDR</t>
  </si>
  <si>
    <t>śruba dwugwintowa 10x80mm z gwintem M10</t>
  </si>
  <si>
    <t>910100EDR</t>
  </si>
  <si>
    <t>śruba dwugwintowa 10x100mm z gwintem M10</t>
  </si>
  <si>
    <t>910120EDR</t>
  </si>
  <si>
    <t>śruba dwugwintowa 10x120mm z gwintem M10</t>
  </si>
  <si>
    <t>910140EDR</t>
  </si>
  <si>
    <t>śruba dwugwintowa 10x140mm z gwintem M10</t>
  </si>
  <si>
    <t>912125EDR</t>
  </si>
  <si>
    <t>śruba dwugwintowa 12x125mm z gwintem M12</t>
  </si>
  <si>
    <t>9B610MH</t>
  </si>
  <si>
    <t>Przejście męsko-żeńskie M6X10</t>
  </si>
  <si>
    <t>8421814072366</t>
  </si>
  <si>
    <t>8421814478809</t>
  </si>
  <si>
    <t>9B620MH</t>
  </si>
  <si>
    <t>Przejście męsko-żeńskie M6X20</t>
  </si>
  <si>
    <t>8421814072373</t>
  </si>
  <si>
    <t>8421814476898</t>
  </si>
  <si>
    <t>9B630MH</t>
  </si>
  <si>
    <t>Przejście męsko-żeńskie M6X30</t>
  </si>
  <si>
    <t>8421814072380</t>
  </si>
  <si>
    <t>8421814478960</t>
  </si>
  <si>
    <t>9B640MH</t>
  </si>
  <si>
    <t>Przejście męsko-żeńskie M6X40</t>
  </si>
  <si>
    <t>8421814072397</t>
  </si>
  <si>
    <t>8421814478991</t>
  </si>
  <si>
    <t>9B650MH</t>
  </si>
  <si>
    <t>Przejście męsko-żeńskie M6X50</t>
  </si>
  <si>
    <t>8421814072403</t>
  </si>
  <si>
    <t>8421814478267</t>
  </si>
  <si>
    <t>9620MS</t>
  </si>
  <si>
    <t>Przejście podwójne M6x20mm</t>
  </si>
  <si>
    <t>8421814395472</t>
  </si>
  <si>
    <t>8421814446433</t>
  </si>
  <si>
    <t>9630MS</t>
  </si>
  <si>
    <t>Przejście podwójne M6x30mm</t>
  </si>
  <si>
    <t>8421814016322</t>
  </si>
  <si>
    <t>8421814446440</t>
  </si>
  <si>
    <t>9820MS</t>
  </si>
  <si>
    <t>Przejście podwójne M8x20mm</t>
  </si>
  <si>
    <t>8421814016339</t>
  </si>
  <si>
    <t>8421814446457</t>
  </si>
  <si>
    <t>9825MS</t>
  </si>
  <si>
    <t>Przejście podwójne M8x25mm</t>
  </si>
  <si>
    <t>8421814401456</t>
  </si>
  <si>
    <t>8421814476676</t>
  </si>
  <si>
    <t>9830MS</t>
  </si>
  <si>
    <t>Przejście podwójne M8x30mm</t>
  </si>
  <si>
    <t>8421814406239</t>
  </si>
  <si>
    <t>8421814474856</t>
  </si>
  <si>
    <t>9ZG640BTSPT</t>
  </si>
  <si>
    <t xml:space="preserve">wkręt do betonu BTS 6x40 łeb płaski z gniazdem TX </t>
  </si>
  <si>
    <t>4250438918200</t>
  </si>
  <si>
    <t>4250438918217</t>
  </si>
  <si>
    <t>9ZG640BTSB</t>
  </si>
  <si>
    <t>wkręt do betonu BTS 6x40 łeb sześciokątny</t>
  </si>
  <si>
    <t>4250438918187</t>
  </si>
  <si>
    <t>4250438918194</t>
  </si>
  <si>
    <t>9ZG640BTSPTL</t>
  </si>
  <si>
    <t xml:space="preserve">wkręt do betonu BTS 6x40 łeb poszerzany płaski z gniazdem TX </t>
  </si>
  <si>
    <t>4250438924652</t>
  </si>
  <si>
    <t>4250438924669</t>
  </si>
  <si>
    <t>9ZG655BTSB</t>
  </si>
  <si>
    <t>wkręt do betonu BTS 6x55 łeb sześciokątny</t>
  </si>
  <si>
    <t>4250438918248</t>
  </si>
  <si>
    <t>4250438918255</t>
  </si>
  <si>
    <t>9ZG655BTSPT</t>
  </si>
  <si>
    <t>wkręt do betonu BTS 6x55 łeb płaski z gniazdem TX</t>
  </si>
  <si>
    <t>4250438918262</t>
  </si>
  <si>
    <t>4250438918279</t>
  </si>
  <si>
    <t>9ZG655BTSPTL</t>
  </si>
  <si>
    <t xml:space="preserve">wkręt do betonu BTS 6x55 łeb poszerzany płaski z gniazdem TX </t>
  </si>
  <si>
    <t>4250438924676</t>
  </si>
  <si>
    <t>4250438924683</t>
  </si>
  <si>
    <t>9ZG635M6BTSH</t>
  </si>
  <si>
    <t>wkręt do betonu BTS H 6x35 z gwintem wewnętrznym M6</t>
  </si>
  <si>
    <t>4250438918125</t>
  </si>
  <si>
    <t>4250438918132</t>
  </si>
  <si>
    <t>73181548</t>
  </si>
  <si>
    <t>9ZG635M8BTSH</t>
  </si>
  <si>
    <t>wkręt do betonu BTS H 6x35 z gwintem wewnętrznym M8</t>
  </si>
  <si>
    <t>4250438918163</t>
  </si>
  <si>
    <t>4250438918170</t>
  </si>
  <si>
    <t>9ZG635M10BTSH</t>
  </si>
  <si>
    <t>wkręt do betonu BTS H 6x35 z gwintem wewnętrznym M10</t>
  </si>
  <si>
    <t>4250438918088</t>
  </si>
  <si>
    <t>4250438918095</t>
  </si>
  <si>
    <t>9ZG650M8BTSH</t>
  </si>
  <si>
    <t>wkręt do betonu BTS H 6x50 z gwintem wewnętrznym M8</t>
  </si>
  <si>
    <t>4250438918224</t>
  </si>
  <si>
    <t>4250438918231</t>
  </si>
  <si>
    <t>9ZG635M6BTSE</t>
  </si>
  <si>
    <t>wkręt do betonu BTS E 6x35 z gwintem zewnętrznym M6</t>
  </si>
  <si>
    <t>4250438918101</t>
  </si>
  <si>
    <t>4250438918118</t>
  </si>
  <si>
    <t>9ZG6135M6BTSE</t>
  </si>
  <si>
    <t>wkręt do betonu BTS E 6x135 z gwintem zewnętrznym M6</t>
  </si>
  <si>
    <t>9ZG6155M6BTSE</t>
  </si>
  <si>
    <t>wkręt do betonu BTS E 6x155 z gwintem zewnętrznym M6</t>
  </si>
  <si>
    <t>9ZG6175M6BTSE</t>
  </si>
  <si>
    <t>wkręt do betonu BTS E 6x175 z gwintem zewnętrznym M6</t>
  </si>
  <si>
    <t>9ZG6195M6BTSE</t>
  </si>
  <si>
    <t>wkręt do betonu BTS E 6x195 z gwintem zewnętrznym M6</t>
  </si>
  <si>
    <t>9ZG635M8BTSE</t>
  </si>
  <si>
    <t>wkręt do betonu BTS E 6x35 z gwintem zewnętrznym M8</t>
  </si>
  <si>
    <t>4250438918149</t>
  </si>
  <si>
    <t>4250438918156</t>
  </si>
  <si>
    <t>9ATRBCA</t>
  </si>
  <si>
    <t>ADAPTOR na wiertło pod TORAB CON/BTS</t>
  </si>
  <si>
    <t>8421814427388</t>
  </si>
  <si>
    <t>8421814527453</t>
  </si>
  <si>
    <t>25.73.40.0</t>
  </si>
  <si>
    <t>910LLTRBCA</t>
  </si>
  <si>
    <t>8421814427395</t>
  </si>
  <si>
    <t>8421814442619</t>
  </si>
  <si>
    <t>6115SDSBTS6</t>
  </si>
  <si>
    <t>Wiertło SDS 6x115mm na adapter</t>
  </si>
  <si>
    <t>8421814549738</t>
  </si>
  <si>
    <t>8421814549745</t>
  </si>
  <si>
    <t>7DPZ2TX40</t>
  </si>
  <si>
    <t>Podwójny BIT PZ2xTX40</t>
  </si>
  <si>
    <t>8425586515991</t>
  </si>
  <si>
    <t>8425586527451</t>
  </si>
  <si>
    <t>7DTX20TX40</t>
  </si>
  <si>
    <t>Podwójny BIT TX20xTX40</t>
  </si>
  <si>
    <t>8425586499154</t>
  </si>
  <si>
    <t>8425586533117</t>
  </si>
  <si>
    <t>7DTX25TX40</t>
  </si>
  <si>
    <t>Podwójny BIT TX25xTX40</t>
  </si>
  <si>
    <t>8425586515977</t>
  </si>
  <si>
    <t>6110BSDS</t>
  </si>
  <si>
    <t>wiertło SDS 6x110mm robocza długość 50mm</t>
  </si>
  <si>
    <t>8110BSDS</t>
  </si>
  <si>
    <t>wiertło SDS 8x110mm robocza długość 50mm</t>
  </si>
  <si>
    <t>8160BSDS</t>
  </si>
  <si>
    <t>12160BSDS</t>
  </si>
  <si>
    <t>wiertło SDS 12x160mm robocza długość 100mm</t>
  </si>
  <si>
    <t>5110BSDS</t>
  </si>
  <si>
    <t>wiertło SDS 5x110mm robocza długość 50mm</t>
  </si>
  <si>
    <t>10110BSDS</t>
  </si>
  <si>
    <t>wiertło SDS 10x110mm robocza długość 50mm</t>
  </si>
  <si>
    <t>10160BSDS</t>
  </si>
  <si>
    <t>wiertło SDS 10x160mm robocza długość 100mm</t>
  </si>
  <si>
    <t>9640BAZ</t>
  </si>
  <si>
    <t>Kotwa BAZ  6x40 ocynk</t>
  </si>
  <si>
    <t>4250438903305</t>
  </si>
  <si>
    <t>4250438903510</t>
  </si>
  <si>
    <t>9665BAZ</t>
  </si>
  <si>
    <t>Kotwa BAZ  6x65 ocynk</t>
  </si>
  <si>
    <t>4250438903312</t>
  </si>
  <si>
    <t>4250438903527</t>
  </si>
  <si>
    <t>9872BAZ</t>
  </si>
  <si>
    <t>Kotwa BAZ  8x72 ocynk</t>
  </si>
  <si>
    <t>4250438903336</t>
  </si>
  <si>
    <t>4250438903541</t>
  </si>
  <si>
    <t>9892BAZ</t>
  </si>
  <si>
    <t>Kotwa BAZ  8x92 ocynk</t>
  </si>
  <si>
    <t>4250438903343</t>
  </si>
  <si>
    <t>4250438903558</t>
  </si>
  <si>
    <t>98112BAZ</t>
  </si>
  <si>
    <t>Kotwa BAZ  8x112 ocynk</t>
  </si>
  <si>
    <t>4250438903350</t>
  </si>
  <si>
    <t>4250438903565</t>
  </si>
  <si>
    <t>91092BAZ</t>
  </si>
  <si>
    <t>Kotwa BAZ  10x92 ocynk</t>
  </si>
  <si>
    <t>4250438903374</t>
  </si>
  <si>
    <t>4250438903589</t>
  </si>
  <si>
    <t>910102BAZ</t>
  </si>
  <si>
    <t>Kotwa BAZ  10x102 ocynk</t>
  </si>
  <si>
    <t>4250438903381</t>
  </si>
  <si>
    <t>4250438903596</t>
  </si>
  <si>
    <t>910112BAZ</t>
  </si>
  <si>
    <t>Kotwa BAZ  10x112 ocynk</t>
  </si>
  <si>
    <t>4250438903398</t>
  </si>
  <si>
    <t>4250438903602</t>
  </si>
  <si>
    <t>910132BAZ</t>
  </si>
  <si>
    <t>Kotwa BAZ  10x132 ocynk</t>
  </si>
  <si>
    <t>4250438903404</t>
  </si>
  <si>
    <t>4250438903619</t>
  </si>
  <si>
    <t>912103BAZ</t>
  </si>
  <si>
    <t>Kotwa BAZ  12x103 ocynk</t>
  </si>
  <si>
    <t>4250438903428</t>
  </si>
  <si>
    <t>4250438903633</t>
  </si>
  <si>
    <t>912118BAZ</t>
  </si>
  <si>
    <t>Kotwa BAZ  12x118 ocynk</t>
  </si>
  <si>
    <t>4250438903435</t>
  </si>
  <si>
    <t>4250438903640</t>
  </si>
  <si>
    <t>Kotwa BAZ  12x128 ocynk</t>
  </si>
  <si>
    <t>912148BAZ</t>
  </si>
  <si>
    <t>Kotwa BAZ  12x148 ocynk</t>
  </si>
  <si>
    <t>4250438903459</t>
  </si>
  <si>
    <t>4250438903664</t>
  </si>
  <si>
    <t>912163BAZ</t>
  </si>
  <si>
    <t>Kotwa BAZ  12x163 ocynk</t>
  </si>
  <si>
    <t>4250438903466</t>
  </si>
  <si>
    <t>4250438903671</t>
  </si>
  <si>
    <t>916123BAZ</t>
  </si>
  <si>
    <t>Kotwa BAZ  16x123 ocynk</t>
  </si>
  <si>
    <t>4250438903480</t>
  </si>
  <si>
    <t>4250438903695</t>
  </si>
  <si>
    <t>916178BAZ</t>
  </si>
  <si>
    <t>Kotwa BAZ  16x178 ocynk</t>
  </si>
  <si>
    <t>4250438903503</t>
  </si>
  <si>
    <t>4250438903718</t>
  </si>
  <si>
    <t>916138BAZ</t>
  </si>
  <si>
    <t>Kotwa BAZ  16x138 ocynk</t>
  </si>
  <si>
    <t>4250438903497</t>
  </si>
  <si>
    <t>4250438903701</t>
  </si>
  <si>
    <t>9HD852BAZ</t>
  </si>
  <si>
    <t xml:space="preserve">Kotwa BAZ 8x52 ocynk ogniowy </t>
  </si>
  <si>
    <t>4250438904807</t>
  </si>
  <si>
    <t>4250438905019</t>
  </si>
  <si>
    <t>9HD872BAZ</t>
  </si>
  <si>
    <t xml:space="preserve">Kotwa BAZ 8x72 ocynk ogniowy </t>
  </si>
  <si>
    <t>4250438904814</t>
  </si>
  <si>
    <t>4250438905026</t>
  </si>
  <si>
    <t>9HD892BAZ</t>
  </si>
  <si>
    <t xml:space="preserve">Kotwa BAZ 8x92 ocynk ogniowy </t>
  </si>
  <si>
    <t>4250438904821</t>
  </si>
  <si>
    <t>4250438905033</t>
  </si>
  <si>
    <t>9HD8112BAZ</t>
  </si>
  <si>
    <t xml:space="preserve">Kotwa BAZ 8x112 ocynk ogniowy </t>
  </si>
  <si>
    <t>4250438904838</t>
  </si>
  <si>
    <t>4250438905040</t>
  </si>
  <si>
    <t>9HD8147BAZ</t>
  </si>
  <si>
    <t xml:space="preserve">Kotwa BAZ 8x147 ocynk ogniowy </t>
  </si>
  <si>
    <t>4250438904845</t>
  </si>
  <si>
    <t>4250438905057</t>
  </si>
  <si>
    <t>9HD1060BAZ</t>
  </si>
  <si>
    <t xml:space="preserve">Kotwa BAZ 10x60 ocynk ogniowy </t>
  </si>
  <si>
    <t>4250438910402</t>
  </si>
  <si>
    <t>4250438910419</t>
  </si>
  <si>
    <t>9HD1092BAZ</t>
  </si>
  <si>
    <t xml:space="preserve">Kotwa BAZ 10x92 ocynk ogniowy </t>
  </si>
  <si>
    <t>4250438904852</t>
  </si>
  <si>
    <t>4250438905064</t>
  </si>
  <si>
    <t>9HD10102BAZ</t>
  </si>
  <si>
    <t xml:space="preserve">Kotwa BAZ 10x102 ocynk ogniowy </t>
  </si>
  <si>
    <t>4250438904869</t>
  </si>
  <si>
    <t>4250438905071</t>
  </si>
  <si>
    <t>9HD10112BAZ</t>
  </si>
  <si>
    <t xml:space="preserve">Kotwa BAZ 10x112 ocynk ogniowy </t>
  </si>
  <si>
    <t>4250438904876</t>
  </si>
  <si>
    <t>4250438905088</t>
  </si>
  <si>
    <t>9HD10132BAZ</t>
  </si>
  <si>
    <t xml:space="preserve">Kotwa BAZ 10x132 ocynk ogniowy </t>
  </si>
  <si>
    <t>4250438904883</t>
  </si>
  <si>
    <t>4250438905095</t>
  </si>
  <si>
    <t>9HD10162BAZ</t>
  </si>
  <si>
    <t xml:space="preserve">Kotwa BAZ 10x162 ocynk ogniowy </t>
  </si>
  <si>
    <t>4250438904890</t>
  </si>
  <si>
    <t>4250438905101</t>
  </si>
  <si>
    <t>9HD12103BAZ</t>
  </si>
  <si>
    <t xml:space="preserve">Kotwa BAZ 12x103 ocynk ogniowy </t>
  </si>
  <si>
    <t>4250438904906</t>
  </si>
  <si>
    <t>4250438905118</t>
  </si>
  <si>
    <t>9HD12118BAZ</t>
  </si>
  <si>
    <t xml:space="preserve">Kotwa BAZ 12x118 ocynk ogniowy </t>
  </si>
  <si>
    <t>4250438904913</t>
  </si>
  <si>
    <t>4250438905125</t>
  </si>
  <si>
    <t>9HD12128BAZ</t>
  </si>
  <si>
    <t xml:space="preserve">Kotwa BAZ 12x128 ocynk ogniowy </t>
  </si>
  <si>
    <t>4250438904920</t>
  </si>
  <si>
    <t>4250438905132</t>
  </si>
  <si>
    <t>9HD12148BAZ</t>
  </si>
  <si>
    <t xml:space="preserve">Kotwa BAZ 12x148 ocynk ogniowy </t>
  </si>
  <si>
    <t>4250438904937</t>
  </si>
  <si>
    <t>4250438905149</t>
  </si>
  <si>
    <t>9HD12163BAZ</t>
  </si>
  <si>
    <t xml:space="preserve">Kotwa BAZ 12x163 ocynk ogniowy </t>
  </si>
  <si>
    <t>4250438904944</t>
  </si>
  <si>
    <t>4250438905156</t>
  </si>
  <si>
    <t>9HD12178BAZ</t>
  </si>
  <si>
    <t xml:space="preserve">Kotwa BAZ 12x178 ocynk ogniowy </t>
  </si>
  <si>
    <t>4250438904951</t>
  </si>
  <si>
    <t>4250438905163</t>
  </si>
  <si>
    <t>9HD16123BAZ</t>
  </si>
  <si>
    <t xml:space="preserve">Kotwa BAZ 16x123 ocynk ogniowy </t>
  </si>
  <si>
    <t>4250438904968</t>
  </si>
  <si>
    <t>4250438905170</t>
  </si>
  <si>
    <t>9HD16138BAZ</t>
  </si>
  <si>
    <t xml:space="preserve">Kotwa BAZ 16x138 ocynk ogniowy </t>
  </si>
  <si>
    <t>4250438904975</t>
  </si>
  <si>
    <t>4250438905187</t>
  </si>
  <si>
    <t>9HD16168BAZ</t>
  </si>
  <si>
    <t xml:space="preserve">Kotwa BAZ 16x168 ocynk ogniowy </t>
  </si>
  <si>
    <t>4250438904982</t>
  </si>
  <si>
    <t>4250438905194</t>
  </si>
  <si>
    <t>9X640BAZ</t>
  </si>
  <si>
    <t>Kotwa BAZ 6x40 stal A4</t>
  </si>
  <si>
    <t>4250438903725</t>
  </si>
  <si>
    <t>4250438903909</t>
  </si>
  <si>
    <t>9X665BAZ</t>
  </si>
  <si>
    <t>Kotwa BAZ 6x65 stal A4</t>
  </si>
  <si>
    <t>4250438903732</t>
  </si>
  <si>
    <t>4250438903916</t>
  </si>
  <si>
    <t>9X852BAZ</t>
  </si>
  <si>
    <t>Kotwa BAZ 8x52 stal A4</t>
  </si>
  <si>
    <t>4250438903749</t>
  </si>
  <si>
    <t>4250438903923</t>
  </si>
  <si>
    <t>9X872BAZ</t>
  </si>
  <si>
    <t xml:space="preserve">Kotwa BAZ 8x72 stal A4 </t>
  </si>
  <si>
    <t>4250438903756</t>
  </si>
  <si>
    <t>4250438903930</t>
  </si>
  <si>
    <t>9X892BAZ</t>
  </si>
  <si>
    <t xml:space="preserve">Kotwa BAZ 8x92 stal A4 </t>
  </si>
  <si>
    <t>4250438903763</t>
  </si>
  <si>
    <t>4250438903947</t>
  </si>
  <si>
    <t>9X8112BAZ</t>
  </si>
  <si>
    <t>Kotwa BAZ 8x112 stal A4</t>
  </si>
  <si>
    <t>4250438903770</t>
  </si>
  <si>
    <t>4250438903954</t>
  </si>
  <si>
    <t>9X1060BAZ</t>
  </si>
  <si>
    <t>Kotwa BAZ 10x60 stal A4</t>
  </si>
  <si>
    <t>4250438910426</t>
  </si>
  <si>
    <t>4250438910433</t>
  </si>
  <si>
    <t>9X1092BAZ</t>
  </si>
  <si>
    <t>Kotwa BAZ 10x92 stal A4</t>
  </si>
  <si>
    <t>4250438903787</t>
  </si>
  <si>
    <t>4250438903961</t>
  </si>
  <si>
    <t>9X10102BAZ</t>
  </si>
  <si>
    <t>Kotwa BAZ 10x102 stal A4</t>
  </si>
  <si>
    <t>4250438903794</t>
  </si>
  <si>
    <t>4250438903978</t>
  </si>
  <si>
    <t>9X10112BAZ</t>
  </si>
  <si>
    <t xml:space="preserve">Kotwa BAZ 10x112 stal A4 </t>
  </si>
  <si>
    <t>4250438903800</t>
  </si>
  <si>
    <t>4250438903985</t>
  </si>
  <si>
    <t>9X10132BAZ</t>
  </si>
  <si>
    <t xml:space="preserve">Kotwa BAZ 10x132 stal A4 </t>
  </si>
  <si>
    <t>4250438903817</t>
  </si>
  <si>
    <t>4250438903992</t>
  </si>
  <si>
    <t>9X12103BAZ</t>
  </si>
  <si>
    <t xml:space="preserve">Kotwa BAZ 12x103 stal A4 </t>
  </si>
  <si>
    <t>4250438903824</t>
  </si>
  <si>
    <t>4250438904005</t>
  </si>
  <si>
    <t>9X12118BAZ</t>
  </si>
  <si>
    <t xml:space="preserve">Kotwa BAZ 12x118 stal A4 </t>
  </si>
  <si>
    <t>4250438903831</t>
  </si>
  <si>
    <t>4250438904012</t>
  </si>
  <si>
    <t>9X12128BAZ</t>
  </si>
  <si>
    <t xml:space="preserve">Kotwa BAZ 12x128 stal A4 </t>
  </si>
  <si>
    <t>4250438903848</t>
  </si>
  <si>
    <t>4250438904029</t>
  </si>
  <si>
    <t>9X12148BAZ</t>
  </si>
  <si>
    <t xml:space="preserve">Kotwa BAZ 12x148 stal A4 </t>
  </si>
  <si>
    <t>4250438903855</t>
  </si>
  <si>
    <t>4250438904036</t>
  </si>
  <si>
    <t>9X12163BAZ</t>
  </si>
  <si>
    <t>Kotwa BAZ 12x163 stal A4</t>
  </si>
  <si>
    <t>4250438903862</t>
  </si>
  <si>
    <t>4250438904043</t>
  </si>
  <si>
    <t>9X16123BAZ</t>
  </si>
  <si>
    <t xml:space="preserve">Kotwa BAZ 16x123 stal A4 </t>
  </si>
  <si>
    <t>4250438903879</t>
  </si>
  <si>
    <t>4250438904050</t>
  </si>
  <si>
    <t>9X16138BAZ</t>
  </si>
  <si>
    <t xml:space="preserve">Kotwa BAZ 16x138 stal A4 </t>
  </si>
  <si>
    <t>4250438903886</t>
  </si>
  <si>
    <t>4250438904067</t>
  </si>
  <si>
    <t>9X16168BAZ</t>
  </si>
  <si>
    <t xml:space="preserve">Kotwa BAZ 16x168 stal A4 </t>
  </si>
  <si>
    <t>4250438903893</t>
  </si>
  <si>
    <t>4250438904074</t>
  </si>
  <si>
    <t>9875BAP</t>
  </si>
  <si>
    <t>Kotwa BAP 8x75</t>
  </si>
  <si>
    <t>4250438910457</t>
  </si>
  <si>
    <t>4250438910822</t>
  </si>
  <si>
    <t>9885BAP</t>
  </si>
  <si>
    <t>Kotwa BAP 8x85</t>
  </si>
  <si>
    <t>4250438910464</t>
  </si>
  <si>
    <t>4250438910839</t>
  </si>
  <si>
    <t>9895BAP</t>
  </si>
  <si>
    <t>Kotwa BAP 8x95</t>
  </si>
  <si>
    <t>4250438910471</t>
  </si>
  <si>
    <t>4250438910846</t>
  </si>
  <si>
    <t>98115BAP</t>
  </si>
  <si>
    <t>Kotwa BAP 8x115</t>
  </si>
  <si>
    <t>4250438910488</t>
  </si>
  <si>
    <t>4250438910853</t>
  </si>
  <si>
    <t>98135BAP</t>
  </si>
  <si>
    <t xml:space="preserve">Kotwa BAP 8x135 </t>
  </si>
  <si>
    <t>4250438910495</t>
  </si>
  <si>
    <t>4250438910860</t>
  </si>
  <si>
    <t>91085BAP</t>
  </si>
  <si>
    <t>Kotwa BAP 10x85</t>
  </si>
  <si>
    <t>4250438910518</t>
  </si>
  <si>
    <t>4250438910884</t>
  </si>
  <si>
    <t>91092BAP</t>
  </si>
  <si>
    <t>Kotwa BAP 10x92</t>
  </si>
  <si>
    <t>4250438910525</t>
  </si>
  <si>
    <t>4250438910891</t>
  </si>
  <si>
    <t>910105BAP</t>
  </si>
  <si>
    <t>Kotwa BAP 10x105</t>
  </si>
  <si>
    <t>4250438910532</t>
  </si>
  <si>
    <t>4250438910907</t>
  </si>
  <si>
    <t>910125BAP</t>
  </si>
  <si>
    <t>Kotwa BAP 10x125</t>
  </si>
  <si>
    <t>4250438910549</t>
  </si>
  <si>
    <t>4250438910914</t>
  </si>
  <si>
    <t>910145BAP</t>
  </si>
  <si>
    <t>Kotwa BAP 10x145</t>
  </si>
  <si>
    <t>4250438910556</t>
  </si>
  <si>
    <t>4250438910921</t>
  </si>
  <si>
    <t>910175BAP</t>
  </si>
  <si>
    <t>Kotwa BAP 10x175</t>
  </si>
  <si>
    <t>4250438910563</t>
  </si>
  <si>
    <t>4250438910938</t>
  </si>
  <si>
    <t>910215BAP</t>
  </si>
  <si>
    <t>Kotwa BAP 10x215</t>
  </si>
  <si>
    <t>4250438910570</t>
  </si>
  <si>
    <t>4250438913472</t>
  </si>
  <si>
    <t>912110BAP</t>
  </si>
  <si>
    <t>Kotwa BAP 12x110</t>
  </si>
  <si>
    <t>4250438910600</t>
  </si>
  <si>
    <t>4250438910976</t>
  </si>
  <si>
    <t>912120BAP</t>
  </si>
  <si>
    <t>Kotwa BAP 12x120</t>
  </si>
  <si>
    <t>4250438910617</t>
  </si>
  <si>
    <t>4250438910983</t>
  </si>
  <si>
    <t>912130BAP</t>
  </si>
  <si>
    <t>Kotwa BAP 12x130</t>
  </si>
  <si>
    <t>4250438910624</t>
  </si>
  <si>
    <t>4250438910990</t>
  </si>
  <si>
    <t>912150BAP</t>
  </si>
  <si>
    <t>Kotwa BAP 12x150</t>
  </si>
  <si>
    <t>4250438910631</t>
  </si>
  <si>
    <t>4250438911003</t>
  </si>
  <si>
    <t>912180BAP</t>
  </si>
  <si>
    <t>Kotwa BAP 12x180</t>
  </si>
  <si>
    <t>4250438910648</t>
  </si>
  <si>
    <t>4250438911010</t>
  </si>
  <si>
    <t>916135BAP</t>
  </si>
  <si>
    <t>Kotwa BAP 16x135</t>
  </si>
  <si>
    <t>4250438912529</t>
  </si>
  <si>
    <t>4250438912536</t>
  </si>
  <si>
    <t>916150BAP</t>
  </si>
  <si>
    <t>Kotwa BAP 16x150</t>
  </si>
  <si>
    <t>4250438912550</t>
  </si>
  <si>
    <t>4250438912567</t>
  </si>
  <si>
    <t>916180BAP</t>
  </si>
  <si>
    <t>Kotwa BAP 16x180</t>
  </si>
  <si>
    <t>4250438912574</t>
  </si>
  <si>
    <t>4250438912581</t>
  </si>
  <si>
    <t>916220BAP</t>
  </si>
  <si>
    <t>Kotwa BAP 16x220</t>
  </si>
  <si>
    <t>4250438912611</t>
  </si>
  <si>
    <t>4250438913540</t>
  </si>
  <si>
    <t>916270BAP</t>
  </si>
  <si>
    <t>Kotwa BAP 16x270</t>
  </si>
  <si>
    <t>4250438912628</t>
  </si>
  <si>
    <t>4250438913557</t>
  </si>
  <si>
    <t>916320BAP</t>
  </si>
  <si>
    <t xml:space="preserve">Kotwa BAP 16x320 </t>
  </si>
  <si>
    <t>4250438912635</t>
  </si>
  <si>
    <t>4250438913564</t>
  </si>
  <si>
    <t>73181535</t>
  </si>
  <si>
    <t>Kotwa BA 10x92mm stal A4</t>
  </si>
  <si>
    <t>9L6ME</t>
  </si>
  <si>
    <t>Kotwa mosiężna 6x23mm</t>
  </si>
  <si>
    <t>4001990531204</t>
  </si>
  <si>
    <t>4250438907990</t>
  </si>
  <si>
    <t>74153300</t>
  </si>
  <si>
    <t>9L8ME</t>
  </si>
  <si>
    <t>Kotwa mosiężna 8x30mm</t>
  </si>
  <si>
    <t>4001990531259</t>
  </si>
  <si>
    <t>4250438908003</t>
  </si>
  <si>
    <t>9L10ME</t>
  </si>
  <si>
    <t>Kotwa mosiężna 10x34mm</t>
  </si>
  <si>
    <t>4001990531303</t>
  </si>
  <si>
    <t>4250438908010</t>
  </si>
  <si>
    <t>96SAP</t>
  </si>
  <si>
    <t>Dybel stalowy SAP M6</t>
  </si>
  <si>
    <t>4250438910099</t>
  </si>
  <si>
    <t>4250438910198</t>
  </si>
  <si>
    <t>98SAP</t>
  </si>
  <si>
    <t>Dybel stalowy SAP M8</t>
  </si>
  <si>
    <t>4250438910105</t>
  </si>
  <si>
    <t>4250438910204</t>
  </si>
  <si>
    <t>910SAP</t>
  </si>
  <si>
    <t>Dybel stalowy SAP M10</t>
  </si>
  <si>
    <t>4250438910112</t>
  </si>
  <si>
    <t>4250438910211</t>
  </si>
  <si>
    <t>912SAP</t>
  </si>
  <si>
    <t>Dybel stalowy SAP M12</t>
  </si>
  <si>
    <t>4250438910129</t>
  </si>
  <si>
    <t>4250438910228</t>
  </si>
  <si>
    <t>916SAP</t>
  </si>
  <si>
    <t>Dybel stalowy SAP M16</t>
  </si>
  <si>
    <t>4250438910136</t>
  </si>
  <si>
    <t>4250438910235</t>
  </si>
  <si>
    <t>920SAP</t>
  </si>
  <si>
    <t>Dybel stalowy SAP M20</t>
  </si>
  <si>
    <t>96SAPK</t>
  </si>
  <si>
    <t>Dybel stalowy SAPK M6 z kołnierzem</t>
  </si>
  <si>
    <t>4250438910143</t>
  </si>
  <si>
    <t>4250438910242</t>
  </si>
  <si>
    <t>98SAPK</t>
  </si>
  <si>
    <t>Dybel stalowy SAPK M8 z kołnierzem</t>
  </si>
  <si>
    <t>4250438910150</t>
  </si>
  <si>
    <t>4250438910259</t>
  </si>
  <si>
    <t>9825SAPK</t>
  </si>
  <si>
    <t>Dybel stalowy skrócony 25mm SAPK M8 z kołnierzem</t>
  </si>
  <si>
    <t>4250438920517</t>
  </si>
  <si>
    <t>4250438920548</t>
  </si>
  <si>
    <t>910SAPK</t>
  </si>
  <si>
    <t>Dybel stalowy SAPK M10 z kołnierzem</t>
  </si>
  <si>
    <t>4250438910167</t>
  </si>
  <si>
    <t>4250438910266</t>
  </si>
  <si>
    <t>91025SAPK</t>
  </si>
  <si>
    <t>Dybel stalowy skrócony 25mm SAPK M10 z kołnierzem</t>
  </si>
  <si>
    <t>4250438920524</t>
  </si>
  <si>
    <t>4250438920555</t>
  </si>
  <si>
    <t>912SAPK</t>
  </si>
  <si>
    <t>Dybel stalowy SAPK M12 z kołnierzem</t>
  </si>
  <si>
    <t>4250438910174</t>
  </si>
  <si>
    <t>4250438910273</t>
  </si>
  <si>
    <t>916SAPK</t>
  </si>
  <si>
    <t>Dybel stalowy SAPK M16 z kołnierzem</t>
  </si>
  <si>
    <t>4250438910181</t>
  </si>
  <si>
    <t>4250438910280</t>
  </si>
  <si>
    <t>9X6SAN</t>
  </si>
  <si>
    <t>Dybel stalowy SAN M6 stal A4</t>
  </si>
  <si>
    <t>4001990546703</t>
  </si>
  <si>
    <t>4250438905606</t>
  </si>
  <si>
    <t>9X8SAN</t>
  </si>
  <si>
    <t>Dybel stalowy SAN M8 stal A4</t>
  </si>
  <si>
    <t>4001990546727</t>
  </si>
  <si>
    <t>4250438905613</t>
  </si>
  <si>
    <t>9X10SAN</t>
  </si>
  <si>
    <t>Dybel stalowy SAN M10 stal A4</t>
  </si>
  <si>
    <t>9X12SAN</t>
  </si>
  <si>
    <t>Dybel stalowy SAN M12 stal A4</t>
  </si>
  <si>
    <t>91025ESWP</t>
  </si>
  <si>
    <t>Pobijak do dybli/tulei M10/25mm</t>
  </si>
  <si>
    <t>4250438921187</t>
  </si>
  <si>
    <t>4250438921194</t>
  </si>
  <si>
    <t>82055980</t>
  </si>
  <si>
    <t>96ESWP</t>
  </si>
  <si>
    <t>Pobijak do dybli/tulei M6</t>
  </si>
  <si>
    <t>4250438913939</t>
  </si>
  <si>
    <t>4250438914431</t>
  </si>
  <si>
    <t>98ESWP</t>
  </si>
  <si>
    <t>Pobijak do dybli/tulei M8</t>
  </si>
  <si>
    <t>4250438913946</t>
  </si>
  <si>
    <t>4250438914448</t>
  </si>
  <si>
    <t>910ESWP</t>
  </si>
  <si>
    <t>Pobijak do dybli/tulei M10</t>
  </si>
  <si>
    <t>4250438913953</t>
  </si>
  <si>
    <t>4250438914455</t>
  </si>
  <si>
    <t>Pręt gwintowany 6mm stal 4,6 ocynkowany długość 1000mm</t>
  </si>
  <si>
    <t>8421814017817</t>
  </si>
  <si>
    <t>8421814462877</t>
  </si>
  <si>
    <t>Pręt gwintowany 8mm stal 4,6 ocynkowany długość 1000mm</t>
  </si>
  <si>
    <t>8421814017824</t>
  </si>
  <si>
    <t>8421814465496</t>
  </si>
  <si>
    <t>Pręt gwintowany 10mm stal 4,6 ocynkowany długość 1000mm</t>
  </si>
  <si>
    <t>8421814017831</t>
  </si>
  <si>
    <t>8421814450393</t>
  </si>
  <si>
    <t>Pręt gwintowany 12mm stal 4,6 ocynkowany długość 1000mm</t>
  </si>
  <si>
    <t>8421814017848</t>
  </si>
  <si>
    <t>8421814449700</t>
  </si>
  <si>
    <t>96AAN</t>
  </si>
  <si>
    <t>Podkładka AAN 6mm DIN9021 poszerzana średnica wewnętrzna 6,4mm</t>
  </si>
  <si>
    <t>98AAN</t>
  </si>
  <si>
    <t>Podkładka AAN 8mm DIN9021 poszerzana średnica wewnętrzna 8,4mm</t>
  </si>
  <si>
    <t>910AAN</t>
  </si>
  <si>
    <t>Podkładka AAN 10mm DIN9021 poszerzana średnica wewnętrzna 10,5mm</t>
  </si>
  <si>
    <t>912AAN</t>
  </si>
  <si>
    <t>Podkładka AAN 12mm DIN9021 poszerzana średnica wewnętrzna 12,6mm</t>
  </si>
  <si>
    <t>Nakrętka 6mm klasa 4,8</t>
  </si>
  <si>
    <t>Nakrętka 8mm klasa 4,8</t>
  </si>
  <si>
    <t>Nakrętka 10mm klasa 4,8</t>
  </si>
  <si>
    <t>Nakrętka 12mm klasa 4,8</t>
  </si>
  <si>
    <t>300EYSF</t>
  </si>
  <si>
    <t>epoksydowa zaprawa chemiczna bez styrenu 300ml</t>
  </si>
  <si>
    <t>8421814433570</t>
  </si>
  <si>
    <t>8421814441131</t>
  </si>
  <si>
    <t>20.30.22.0</t>
  </si>
  <si>
    <t>38245090</t>
  </si>
  <si>
    <t>410EYSF</t>
  </si>
  <si>
    <t>epoksydowa zaprawa chemiczna bez styrenu 410ml</t>
  </si>
  <si>
    <t>8421814433594</t>
  </si>
  <si>
    <t>8421814441155</t>
  </si>
  <si>
    <t>385CRPE</t>
  </si>
  <si>
    <t xml:space="preserve">czysto epoksydowa zaprawa chemiczna 385ml </t>
  </si>
  <si>
    <t>8421814401043</t>
  </si>
  <si>
    <t>8421814522069</t>
  </si>
  <si>
    <t>300VYECOSF</t>
  </si>
  <si>
    <t>vinyloestrowa zaprawa chemiczna bez styrenu 300ml ekonomiczna</t>
  </si>
  <si>
    <t>4250438931889</t>
  </si>
  <si>
    <t>4250438931896</t>
  </si>
  <si>
    <t>32141010</t>
  </si>
  <si>
    <t>300VCSF</t>
  </si>
  <si>
    <t>vinyloestrowa zaprawa chemiczna bez styrenu 300ml zimowa</t>
  </si>
  <si>
    <t>4250438918989</t>
  </si>
  <si>
    <t>4250438921323</t>
  </si>
  <si>
    <t>345VSF</t>
  </si>
  <si>
    <t xml:space="preserve">vinyloestrowa zaprawa chemiczna bez styrenu 345ml </t>
  </si>
  <si>
    <t>4001990498736</t>
  </si>
  <si>
    <t>4250438921286</t>
  </si>
  <si>
    <t>300VSF</t>
  </si>
  <si>
    <t>vinyloestrowa zaprawa chemiczna bez styrenu 300ml</t>
  </si>
  <si>
    <t>4001990499979</t>
  </si>
  <si>
    <t>4250438921316</t>
  </si>
  <si>
    <t>410VYSF</t>
  </si>
  <si>
    <t>vinyloestrowa zaprawa chemiczna bez styrenu 410ml</t>
  </si>
  <si>
    <t>8421814437806</t>
  </si>
  <si>
    <t>8421814524728</t>
  </si>
  <si>
    <t>300PSF</t>
  </si>
  <si>
    <t xml:space="preserve">poliestrowa zaprawa chemiczna bez styrenu 300ml </t>
  </si>
  <si>
    <t>4001990499986</t>
  </si>
  <si>
    <t>4250438921309</t>
  </si>
  <si>
    <t>410P</t>
  </si>
  <si>
    <t xml:space="preserve">poliestrowa zaprawa chemiczna 410ml </t>
  </si>
  <si>
    <t>4001990498743</t>
  </si>
  <si>
    <t>8421814569491</t>
  </si>
  <si>
    <t>98110RAST</t>
  </si>
  <si>
    <t>pręt gwintowany dla resifix klasa 5.8 8x110mm</t>
  </si>
  <si>
    <t>98130RAST</t>
  </si>
  <si>
    <t>pręt gwintowany dla resifix klasa 5.8 8x130mm</t>
  </si>
  <si>
    <t>910110RAST</t>
  </si>
  <si>
    <t>pręt gwintowany dla resifix klasa 5.8 10x110mm</t>
  </si>
  <si>
    <t>910130RAST</t>
  </si>
  <si>
    <t>pręt gwintowany dla resifix klasa 5.8 10x130mm</t>
  </si>
  <si>
    <t>910170RAST</t>
  </si>
  <si>
    <t>pręt gwintowany dla resifix klasa 5.8 10x170mm</t>
  </si>
  <si>
    <t>910200RAST</t>
  </si>
  <si>
    <t>pręt gwintowany dla resifix klasa 5.8 10x200mm</t>
  </si>
  <si>
    <t>912130RAST</t>
  </si>
  <si>
    <t>pręt gwintowany dla resifix klasa 5.8 12x130mm</t>
  </si>
  <si>
    <t>912160RAST</t>
  </si>
  <si>
    <t>pręt gwintowany dla resifix klasa 5.8 12x160mm</t>
  </si>
  <si>
    <t>912210RAST</t>
  </si>
  <si>
    <t>pręt gwintowany dla resifix klasa 5.8 12x210mm</t>
  </si>
  <si>
    <t>916160RAST</t>
  </si>
  <si>
    <t>pręt gwintowany dla resifix klasa 5.8 16x160mm</t>
  </si>
  <si>
    <t>916190RAST</t>
  </si>
  <si>
    <t>pręt gwintowany dla resifix klasa 5.8 16x190mm</t>
  </si>
  <si>
    <t>916235RAST</t>
  </si>
  <si>
    <t>pręt gwintowany dla resifix klasa 5.8 16x235mm</t>
  </si>
  <si>
    <t>920240RAST</t>
  </si>
  <si>
    <t>pręt gwintowany dla resifix klasa 5.8 20x240mm</t>
  </si>
  <si>
    <t>924300RAST</t>
  </si>
  <si>
    <t>pręt gwintowany dla resifix klasa 5.8 24x300mm</t>
  </si>
  <si>
    <t>91260SH</t>
  </si>
  <si>
    <t>koszulka plastikowa dla resifix 12x60mm dla pręta rast m6-m8</t>
  </si>
  <si>
    <t>4250438912291</t>
  </si>
  <si>
    <t>4250438912307</t>
  </si>
  <si>
    <t>913100SH</t>
  </si>
  <si>
    <t>koszulka plastikowa dla resifix 13x100mm dla pręta rast m8</t>
  </si>
  <si>
    <t>91585SH</t>
  </si>
  <si>
    <t>koszulka plastikowa dla resifix 15x85mm dla pręta rast m10</t>
  </si>
  <si>
    <t>4250438912277</t>
  </si>
  <si>
    <t>4250438912284</t>
  </si>
  <si>
    <t>915100SH</t>
  </si>
  <si>
    <t>koszulka plastikowa dla resifix 15x100mm dla pręta rast m10</t>
  </si>
  <si>
    <t>915130SH</t>
  </si>
  <si>
    <t>koszulka plastikowa dla resifix 15x130mm dla pręta rast m8-m12</t>
  </si>
  <si>
    <t>4001990498125</t>
  </si>
  <si>
    <t>4250438905200</t>
  </si>
  <si>
    <t>92085SH</t>
  </si>
  <si>
    <t>koszulka plastikowa dla resifix 20x85mm dla pręta rast m12-m16</t>
  </si>
  <si>
    <t>4001990597927</t>
  </si>
  <si>
    <t>4001990506318</t>
  </si>
  <si>
    <t>12TMRMEA</t>
  </si>
  <si>
    <t>Tuleja metalowa 12x1000mm dla pręta m6-m8 dla pręta rast m6-m8</t>
  </si>
  <si>
    <t>73262000</t>
  </si>
  <si>
    <t>16TMRMEA</t>
  </si>
  <si>
    <t>tuleja metalowa 16x1000mm dla pręta m8-m12 dla pręta rast m6-m8</t>
  </si>
  <si>
    <t>22TMRMEA</t>
  </si>
  <si>
    <t>tuleja metalowa 22x1000mm dla pręta m12-m16 dla pręta rast m6-m8</t>
  </si>
  <si>
    <t>385OL</t>
  </si>
  <si>
    <t>DOZOWNIK MANULANY DLA RESIFIX 385ML</t>
  </si>
  <si>
    <t>300APP</t>
  </si>
  <si>
    <t>DOZOWNIK MANULANY DLA RESIFIX 300ML</t>
  </si>
  <si>
    <t>4001990541944</t>
  </si>
  <si>
    <t>8421814529891</t>
  </si>
  <si>
    <t>380APP</t>
  </si>
  <si>
    <t>DOZOWNIK MANULANY DLA RESIFIX 410ML</t>
  </si>
  <si>
    <t>4001990504680</t>
  </si>
  <si>
    <t>8421814442503</t>
  </si>
  <si>
    <t>9M14RBK</t>
  </si>
  <si>
    <t>WYCIOR 14MM DO CZYSZCZENIA OTWORÓW 12MM/10MM</t>
  </si>
  <si>
    <t>96039099</t>
  </si>
  <si>
    <t>9M16RBK</t>
  </si>
  <si>
    <t>WYCIOR 16MM DO CZYSZCZENIA OTWORÓW 14MM/12MM</t>
  </si>
  <si>
    <t>9M20RBK</t>
  </si>
  <si>
    <t>WYCIOR 20MM DO CZYSZCZENIA OTWORÓW 18MM/16MM</t>
  </si>
  <si>
    <t>98100AST</t>
  </si>
  <si>
    <t>pręt gwintowany dla ampułki VA8 rozmiar 8x100mm</t>
  </si>
  <si>
    <t>910130AST</t>
  </si>
  <si>
    <t>pręt gwintowany dla ampułki VA10 rozmiar 10x130mm</t>
  </si>
  <si>
    <t>910165AST</t>
  </si>
  <si>
    <t>pręt gwintowany dla ampułki VA10 rozmiar 10x165mm</t>
  </si>
  <si>
    <t>910190AST</t>
  </si>
  <si>
    <t>pręt gwintowany dla ampułki VA10 rozmiar 10x195mm</t>
  </si>
  <si>
    <t>912160AST</t>
  </si>
  <si>
    <t>pręt gwintowany dla ampułki VA12 rozmiar 12x160mm</t>
  </si>
  <si>
    <t>912220AST</t>
  </si>
  <si>
    <t>pręt gwintowany dla ampułki VA12 rozmiar 12x220mm</t>
  </si>
  <si>
    <t>912250AST</t>
  </si>
  <si>
    <t>pręt gwintowany dla ampułki VA12 rozmiar 12x250mm</t>
  </si>
  <si>
    <t>912300AST</t>
  </si>
  <si>
    <t>pręt gwintowany dla ampułki VA12 rozmiar 12x300mm</t>
  </si>
  <si>
    <t>916165AST</t>
  </si>
  <si>
    <t>pręt gwintowany dla ampułki VA16 rozmiar 16x165mm</t>
  </si>
  <si>
    <t>916190AST</t>
  </si>
  <si>
    <t>pręt gwintowany dla ampułki VA16 rozmiar 16x190mm</t>
  </si>
  <si>
    <t>916250AST</t>
  </si>
  <si>
    <t>pręt gwintowany dla ampułki VA16 rozmiar 16x250mm</t>
  </si>
  <si>
    <t>920260AST</t>
  </si>
  <si>
    <t>pręt gwintowany dla ampułki VA20 rozmiar 20x260mm</t>
  </si>
  <si>
    <t>924300AST</t>
  </si>
  <si>
    <t>pręt gwintowany dla ampułki VA24 rozmiar 24x300mm</t>
  </si>
  <si>
    <t>930380AST</t>
  </si>
  <si>
    <t>pręt gwintowany dla ampułki VA30 rozmiar 30x380mm</t>
  </si>
  <si>
    <t>9X8100AST</t>
  </si>
  <si>
    <t>pręt gwintowany dla ampułki VA8 rozmiar 8x100mm stal A4</t>
  </si>
  <si>
    <t>9X10130AST</t>
  </si>
  <si>
    <t>pręt gwintowany dla ampułki VA10 rozmiar 10x130mm stal A4</t>
  </si>
  <si>
    <t>9X12160AST</t>
  </si>
  <si>
    <t>pręt gwintowany dla ampułki VA12 rozmiar 12x160mm stal A4</t>
  </si>
  <si>
    <t>9X16190AST</t>
  </si>
  <si>
    <t>pręt gwintowany dla ampułki VA16 rozmiar 16x190mm stal A4</t>
  </si>
  <si>
    <t>98VA</t>
  </si>
  <si>
    <t>Kotwa ampułkowa 8mm VA</t>
  </si>
  <si>
    <t>910VA</t>
  </si>
  <si>
    <t>Kotwa ampułkowa 10mm VA</t>
  </si>
  <si>
    <t>912VA</t>
  </si>
  <si>
    <t>Kotwa ampułkowa 12mm VA</t>
  </si>
  <si>
    <t>916VA</t>
  </si>
  <si>
    <t>Kotwa ampułkowa 16mm VA</t>
  </si>
  <si>
    <t>920VA</t>
  </si>
  <si>
    <t>Kotwa ampułkowa 20mm VA</t>
  </si>
  <si>
    <t>924VA</t>
  </si>
  <si>
    <t>Kotwa ampułkowa 24mm VA</t>
  </si>
  <si>
    <t>SYS120RTH4</t>
  </si>
  <si>
    <t>ZESTAW STARTOWY MONTAŻOWY RESIFIX MOCOWANIA W PUSTAKACH Z IZOLACJĄ TERMICZNĄ 120MM X4 + WIERTŁA + KLEJ + DOZOWNIK + RĘKAWICZKI</t>
  </si>
  <si>
    <t>4250438917876</t>
  </si>
  <si>
    <t>SYS160RTH4</t>
  </si>
  <si>
    <t>ZESTAW STARTOWY MONTAŻOWY RESIFIX MOCOWANIA W PUSTAKACH Z IZOLACJĄ TERMICZNĄ 160MM X4 + WIERTŁA + KLEJ + DOZOWNIK + RĘKAWICZKI</t>
  </si>
  <si>
    <t>4250438918361</t>
  </si>
  <si>
    <t>SYS200RTH4</t>
  </si>
  <si>
    <t>ZESTAW STARTOWY MONTAŻOWY RESIFIX MOCOWANIA W PUSTAKACH 200MM X4 + WIERTŁA + KLEJ + DOZOWNIK + RĘKAWICZKI</t>
  </si>
  <si>
    <t>4250438917890</t>
  </si>
  <si>
    <t>RTHS2</t>
  </si>
  <si>
    <t>ZESTAW RESIFIX MOCOWANIA W PUSTAKACH KRÓTKI 37MM X2</t>
  </si>
  <si>
    <t>4250438917289</t>
  </si>
  <si>
    <t>4250438917296</t>
  </si>
  <si>
    <t>200RTH2</t>
  </si>
  <si>
    <t>ZESTAW RESIFIX MOCOWANIA W PUSTAKACH Z IZLOACJĄ TERMICZNĄ 200MM X2</t>
  </si>
  <si>
    <t>4250438917340</t>
  </si>
  <si>
    <t>4250438917357</t>
  </si>
  <si>
    <t>160RTH2</t>
  </si>
  <si>
    <t>ZESTAW RESIFIX MOCOWANIA W PUSTAKACH Z IZLOACJĄ TERMICZNĄ 160MM X2</t>
  </si>
  <si>
    <t>4250438917326</t>
  </si>
  <si>
    <t>4250438917333</t>
  </si>
  <si>
    <t>120RTH2</t>
  </si>
  <si>
    <t>ZESTAW RESIFIX MOCOWANIA W PUSTAKACH Z IZLOACJĄ TERMICZNĄ 120MM X2</t>
  </si>
  <si>
    <t>4250438917302</t>
  </si>
  <si>
    <t>4250438917319</t>
  </si>
  <si>
    <t>9160RTH122             </t>
  </si>
  <si>
    <t>Dystansowy system mocowania ResiTHERM® 12mmx260mm stal ocynk + stal A4 2 sztuki zestaw</t>
  </si>
  <si>
    <t>9160RTH1220             </t>
  </si>
  <si>
    <t>Dystansowy system mocowania ResiTHERM® 12mmx260mm stal ocynk + stal A4 20 sztuk zestaw</t>
  </si>
  <si>
    <t>9X160RTH122             </t>
  </si>
  <si>
    <t>Dystansowy system mocowania ResiTHERM® 12mmx260mm stal A4 + stal A4 2 sztuki zestaw</t>
  </si>
  <si>
    <t>9X160RTH1220            </t>
  </si>
  <si>
    <t>Dystansowy system mocowania ResiTHERM® 12mmx260mm stal A4 + stal A4 20 sztuk zestaw</t>
  </si>
  <si>
    <t>9250RTH162             </t>
  </si>
  <si>
    <t>Dystansowy system mocowania ResiTHERM® 16mmx385mm stal ocynk + stal A4 2 sztuki zestaw</t>
  </si>
  <si>
    <t>9250RTH1620         </t>
  </si>
  <si>
    <t>Dystansowy system mocowania ResiTHERM® 16mmx385mm stal ocynk + stal A4 20 sztuk zestaw</t>
  </si>
  <si>
    <t>9X250RTH162       </t>
  </si>
  <si>
    <t>Dystansowy system mocowania ResiTHERM® 16mmx385mm stal A4 + stal A4 2 sztuki zestaw</t>
  </si>
  <si>
    <t>9X250RTH1620</t>
  </si>
  <si>
    <t>Dystansowy system mocowania ResiTHERM® 16mmx385mm stal A4 + stal A4 20 sztuk zestaw</t>
  </si>
  <si>
    <t>910200MFRSB50</t>
  </si>
  <si>
    <t>910200MFRST50</t>
  </si>
  <si>
    <t>910240MFRSB50</t>
  </si>
  <si>
    <t>910240MFRST50</t>
  </si>
  <si>
    <t>98100MFRST</t>
  </si>
  <si>
    <t>9X8120MFRST          </t>
  </si>
  <si>
    <t>4250438913670</t>
  </si>
  <si>
    <t>4250438913687</t>
  </si>
  <si>
    <t>9ZG850BTSB</t>
  </si>
  <si>
    <t>WKRĘT DO BETONU BTS B 8X50</t>
  </si>
  <si>
    <t>4250438916572</t>
  </si>
  <si>
    <t>4250438916848</t>
  </si>
  <si>
    <t>73181588</t>
  </si>
  <si>
    <t>9ZG870BTSB</t>
  </si>
  <si>
    <t>WKRĘT DO BETONU BTS B 8X70</t>
  </si>
  <si>
    <t>4250438916589</t>
  </si>
  <si>
    <t>4250438916855</t>
  </si>
  <si>
    <t>9ZG880BTSB</t>
  </si>
  <si>
    <t>WKRĘT DO BETONU BTS B 8X80</t>
  </si>
  <si>
    <t>4250438916596</t>
  </si>
  <si>
    <t>4250438916862</t>
  </si>
  <si>
    <t>9ZG890BTSB</t>
  </si>
  <si>
    <t>WKRĘT DO BETONU BTS B 8X90</t>
  </si>
  <si>
    <t>4250438916602</t>
  </si>
  <si>
    <t>4250438916879</t>
  </si>
  <si>
    <t>9ZG1060BTSB</t>
  </si>
  <si>
    <t>WKRĘT DO BETONU BTS B 10X60</t>
  </si>
  <si>
    <t>4250438916619</t>
  </si>
  <si>
    <t>4250438916886</t>
  </si>
  <si>
    <t>9ZG1090BTSB</t>
  </si>
  <si>
    <t>WKRĘT DO BETONU BTS B 10X90</t>
  </si>
  <si>
    <t>4250438916626</t>
  </si>
  <si>
    <t>4250438916893</t>
  </si>
  <si>
    <t>9ZG10100BTSB</t>
  </si>
  <si>
    <t>WKRĘT DO BETONU BTS B 10X100</t>
  </si>
  <si>
    <t>4250438916633</t>
  </si>
  <si>
    <t>4250438916909</t>
  </si>
  <si>
    <t>9ZG10120BTSB</t>
  </si>
  <si>
    <t>WKRĘT DO BETONU BTS B 10X120</t>
  </si>
  <si>
    <t>4250438916640</t>
  </si>
  <si>
    <t>4250438916916</t>
  </si>
  <si>
    <t>9ZG10140BTSB</t>
  </si>
  <si>
    <t>WKRĘT DO BETONU BTS B 10X140</t>
  </si>
  <si>
    <t>4250438916657</t>
  </si>
  <si>
    <t>4250438916923</t>
  </si>
  <si>
    <t>9ZG10160BTSB</t>
  </si>
  <si>
    <t>WKRĘT DO BETONU BTS B 10X160</t>
  </si>
  <si>
    <t>4250438916664</t>
  </si>
  <si>
    <t>4250438916930</t>
  </si>
  <si>
    <t>9ZG10180BTSB</t>
  </si>
  <si>
    <t>WKRĘT DO BETONU BTS B 10X180</t>
  </si>
  <si>
    <t>4250438916671</t>
  </si>
  <si>
    <t>4250438916947</t>
  </si>
  <si>
    <t>9ZG10200BTSB</t>
  </si>
  <si>
    <t>WKRĘT DO BETONU BTS B 10X200</t>
  </si>
  <si>
    <t>4250438916688</t>
  </si>
  <si>
    <t>4250438916954</t>
  </si>
  <si>
    <t>9ZG10240BTSB</t>
  </si>
  <si>
    <t>WKRĘT DO BETONU BTS B 10X240</t>
  </si>
  <si>
    <t>4250438916695</t>
  </si>
  <si>
    <t>4250438916961</t>
  </si>
  <si>
    <t>9ZG10280BTSB</t>
  </si>
  <si>
    <t>WKRĘT DO BETONU BTS B 10X280</t>
  </si>
  <si>
    <t>4250438916701</t>
  </si>
  <si>
    <t>4250438916978</t>
  </si>
  <si>
    <t>9ZG1480BTSB</t>
  </si>
  <si>
    <t>WKRĘT DO BETONU BTS B 14X80</t>
  </si>
  <si>
    <t>4250438916732</t>
  </si>
  <si>
    <t>4250438917005</t>
  </si>
  <si>
    <t>9ZG14110BTSB</t>
  </si>
  <si>
    <t>WKRĘT DO BETONU BTS B 14X110</t>
  </si>
  <si>
    <t>4250438916749</t>
  </si>
  <si>
    <t>4250438917012</t>
  </si>
  <si>
    <t>9880BTSST</t>
  </si>
  <si>
    <t xml:space="preserve">WKRĘT DO BETONU BTS ST 8X80 </t>
  </si>
  <si>
    <t>4250438916787</t>
  </si>
  <si>
    <t>4250438917050</t>
  </si>
  <si>
    <t>73181568</t>
  </si>
  <si>
    <t>9X880BTSST</t>
  </si>
  <si>
    <t>WKRĘT DO BETONU BTS ST 8X80 STAL A4</t>
  </si>
  <si>
    <t>4250438916800</t>
  </si>
  <si>
    <t>4250438917074</t>
  </si>
  <si>
    <t>73181562</t>
  </si>
  <si>
    <t>91090BTSST</t>
  </si>
  <si>
    <t>WKRĘT DO BETONU BTS ST 10X90 STAL OCYNK</t>
  </si>
  <si>
    <t>4250438916794</t>
  </si>
  <si>
    <t>4250438917067</t>
  </si>
  <si>
    <t>9X1090BTSST</t>
  </si>
  <si>
    <t>WKRĘT DO BETONU BTS ST 10X90 STAL A4</t>
  </si>
  <si>
    <t>4250438916817</t>
  </si>
  <si>
    <t>4250438917081</t>
  </si>
  <si>
    <t>9140USN</t>
  </si>
  <si>
    <t>KOŁEK USN DO MONTAŻU OBRÓBKI BLACHARSKIEJ 40MM BIAŁY</t>
  </si>
  <si>
    <t>4250438927264</t>
  </si>
  <si>
    <t>4250438927271</t>
  </si>
  <si>
    <t>9GR40USN</t>
  </si>
  <si>
    <t>KOŁEK USN DO MONTAŻU OBRÓBKI BLACHARSKIEJ 40MM SZARY</t>
  </si>
  <si>
    <t>4250438927288</t>
  </si>
  <si>
    <t>4250438927295</t>
  </si>
  <si>
    <t>9AN40USN</t>
  </si>
  <si>
    <t>KOŁEK USN DO MONTAŻU OBRÓBKI BLACHARSKIEJ 40MM ANTRACYT</t>
  </si>
  <si>
    <t>4250438927349</t>
  </si>
  <si>
    <t>4250438927356</t>
  </si>
  <si>
    <t>9440USN</t>
  </si>
  <si>
    <t>KOŁEK USN DO MONTAŻU OBRÓBKI BLACHARSKIEJ 40MM CZARNY</t>
  </si>
  <si>
    <t>4250438927301</t>
  </si>
  <si>
    <t>4250438927318</t>
  </si>
  <si>
    <t>9CO40USN</t>
  </si>
  <si>
    <t>KOŁEK USN DO MONTAŻU OBRÓBKI BLACHARSKIEJ 40MM MIEDZIANY</t>
  </si>
  <si>
    <t>4250438927325</t>
  </si>
  <si>
    <t>4250438927332</t>
  </si>
  <si>
    <t>9M40USN</t>
  </si>
  <si>
    <t>KOŁEK USN DO MONTAŻU OBRÓBKI BLACHARSKIEJ 40MM BRĄZOWY</t>
  </si>
  <si>
    <t>4250438927363</t>
  </si>
  <si>
    <t>4250438927370</t>
  </si>
  <si>
    <t>9MO40USN</t>
  </si>
  <si>
    <t>KOŁEK USN DO MONTAŻU OBRÓBKI BLACHARSKIEJ 40MM CIEMNO BRĄZOWY</t>
  </si>
  <si>
    <t>4250438927387</t>
  </si>
  <si>
    <t>4250438927394</t>
  </si>
  <si>
    <t>9160USN</t>
  </si>
  <si>
    <t>KOŁEK USN DO MONTAŻU OBRÓBKI BLACHARSKIEJ 60MM BIAŁY</t>
  </si>
  <si>
    <t>4250438927400</t>
  </si>
  <si>
    <t>4250438927417</t>
  </si>
  <si>
    <t>9GR60USN</t>
  </si>
  <si>
    <t>KOŁEK USN DO MONTAŻU OBRÓBKI BLACHARSKIEJ 60MM SZARY</t>
  </si>
  <si>
    <t>4250438927424</t>
  </si>
  <si>
    <t>4250438927431</t>
  </si>
  <si>
    <t>9AN60USN</t>
  </si>
  <si>
    <t>KOŁEK USN DO MONTAŻU OBRÓBKI BLACHARSKIEJ 60MM ANTRACYT</t>
  </si>
  <si>
    <t>4250438927486</t>
  </si>
  <si>
    <t>4250438927493</t>
  </si>
  <si>
    <t>9460USN</t>
  </si>
  <si>
    <t>KOŁEK USN DO MONTAŻU OBRÓBKI BLACHARSKIEJ 60MM CZARNY</t>
  </si>
  <si>
    <t>4250438927448</t>
  </si>
  <si>
    <t>4250438927455</t>
  </si>
  <si>
    <t>9CO60USN</t>
  </si>
  <si>
    <t>KOŁEK USN DO MONTAŻU OBRÓBKI BLACHARSKIEJ 60MM MIEDZIANY</t>
  </si>
  <si>
    <t>4250438927462</t>
  </si>
  <si>
    <t>4250438927479</t>
  </si>
  <si>
    <t>9M60USN</t>
  </si>
  <si>
    <t>KOŁEK USN DO MONTAŻU OBRÓBKI BLACHARSKIEJ 60MM BRĄZOWY</t>
  </si>
  <si>
    <t>4250438927509</t>
  </si>
  <si>
    <t>4250438927516</t>
  </si>
  <si>
    <t>9MO60USN</t>
  </si>
  <si>
    <t>KOŁEK USN DO MONTAŻU OBRÓBKI BLACHARSKIEJ 60MM CIEMNO BRĄZOWY</t>
  </si>
  <si>
    <t>4250438927523</t>
  </si>
  <si>
    <t>4250438927530</t>
  </si>
  <si>
    <t>9155IPSH</t>
  </si>
  <si>
    <t>WKRĘT DO IZOLACJI TERMICZNYCH 55MM ŚREDNICA 8MM BIAŁY</t>
  </si>
  <si>
    <t>4250438930073</t>
  </si>
  <si>
    <t>4250438930080</t>
  </si>
  <si>
    <t>9GR55IPSH</t>
  </si>
  <si>
    <t>WKRĘT DO IZOLACJI TERMICZNYCH 55MM ŚREDNICA 8MM SZARY</t>
  </si>
  <si>
    <t>4250438930110</t>
  </si>
  <si>
    <t>4250438930127</t>
  </si>
  <si>
    <t>9AN55IPSH</t>
  </si>
  <si>
    <t>WKRĘT DO IZOLACJI TERMICZNYCH 55MM ŚREDNICA 8MM ANTRACYT</t>
  </si>
  <si>
    <t>4250438930172</t>
  </si>
  <si>
    <t>4250438930189</t>
  </si>
  <si>
    <t>9455IPSH</t>
  </si>
  <si>
    <t>WKRĘT DO IZOLACJI TERMICZNYCH 55MM ŚREDNICA 8MM CZARNY</t>
  </si>
  <si>
    <t>9CO55IPSH</t>
  </si>
  <si>
    <t>WKRĘT DO IZOLACJI TERMICZNYCH 55MM ŚREDNICA 8MM MIEDZIANY</t>
  </si>
  <si>
    <t>4250438930158</t>
  </si>
  <si>
    <t>4250438930165</t>
  </si>
  <si>
    <t>9M55IPSH</t>
  </si>
  <si>
    <t>WKRĘT DO IZOLACJI TERMICZNYCH 55MM ŚREDNICA 8MM DĘBOWY</t>
  </si>
  <si>
    <t>9MO55IPSH</t>
  </si>
  <si>
    <t>WKRĘT DO IZOLACJI TERMICZNYCH 55MM ŚREDNICA 8MM CIEMNO BRĄZOWY</t>
  </si>
  <si>
    <t>9GR80IPS</t>
  </si>
  <si>
    <t>WKRĘT DO IZOLACJI TERMICZNYCH 80MM ŚREDNICA 8MM SZARY</t>
  </si>
  <si>
    <t>4250438917913</t>
  </si>
  <si>
    <t>4250438917951</t>
  </si>
  <si>
    <t>9180IPS</t>
  </si>
  <si>
    <t>WKRĘT DO IZOLACJI TERMICZNYCH 80MM ŚREDNICA 8MM BIAŁY</t>
  </si>
  <si>
    <t>4250438917906</t>
  </si>
  <si>
    <t>4250438917944</t>
  </si>
  <si>
    <t>9480IPS</t>
  </si>
  <si>
    <t>WKRĘT DO IZOLACJI TERMICZNYCH 80MM ŚREDNICA 8MM CZARNY</t>
  </si>
  <si>
    <t>4250438917920</t>
  </si>
  <si>
    <t>4250438917968</t>
  </si>
  <si>
    <t>9CO80IPS</t>
  </si>
  <si>
    <t>WKRĘT DO IZOLACJI TERMICZNYCH 80MM ŚREDNICA 8MM MIEDZIANY</t>
  </si>
  <si>
    <t>4250438917937</t>
  </si>
  <si>
    <t>4250438917975</t>
  </si>
  <si>
    <t>9AN80IPS</t>
  </si>
  <si>
    <t>WKRĘT DO IZOLACJI TERMICZNYCH 80MM ŚREDNICA 8MM ANTRACYT</t>
  </si>
  <si>
    <t>4250438918514</t>
  </si>
  <si>
    <t>4250438918545</t>
  </si>
  <si>
    <t>9M80IPS</t>
  </si>
  <si>
    <t>WKRĘT DO IZOLACJI TERMICZNYCH 80MM ŚREDNICA 8MM DĘBOWY</t>
  </si>
  <si>
    <t>4250438918521</t>
  </si>
  <si>
    <t>4250438918552</t>
  </si>
  <si>
    <t>9MO80IPS</t>
  </si>
  <si>
    <t>WKRĘT DO IZOLACJI TERMICZNYCH 80MM ŚREDNICA 8MM BRĄZOWY</t>
  </si>
  <si>
    <t>4250438918538</t>
  </si>
  <si>
    <t>4250438918569</t>
  </si>
  <si>
    <t>9GR80IPSD</t>
  </si>
  <si>
    <t>WKRĘT DO IZOLACJI TERMICZNYCH 80MM ŚREDNICA 8MM DLA WKRĘTA 4,5MM</t>
  </si>
  <si>
    <t>4250438920920</t>
  </si>
  <si>
    <t>4250438920937</t>
  </si>
  <si>
    <t>995IPLD</t>
  </si>
  <si>
    <t>WKRĘT DO IZOLACJI DO OBEJM SPUSTOWYCH GWINT M8</t>
  </si>
  <si>
    <t>4250438915537</t>
  </si>
  <si>
    <t>4250438915544</t>
  </si>
  <si>
    <t>ZG895IPLDS4</t>
  </si>
  <si>
    <t>WKRĘT DO IZOLACJI DO OBEJM SPUSTOWYCH Z GWINTEM ZEW. M8</t>
  </si>
  <si>
    <t>4250438916176</t>
  </si>
  <si>
    <t>4250438916183</t>
  </si>
  <si>
    <t>ZG95IPLDS4</t>
  </si>
  <si>
    <t>WKRĘT DO IZOLACJI DO OBEJM SPUSTOWYCH Z GWINTEM ZEW. M10</t>
  </si>
  <si>
    <t>4250438915513</t>
  </si>
  <si>
    <t>4250438915520</t>
  </si>
  <si>
    <t>9390FKS  </t>
  </si>
  <si>
    <t xml:space="preserve">Uchwyt sprężynowy uchylny 3x90mm z gwintem, nakrętką i podkładką </t>
  </si>
  <si>
    <t>4001990530306</t>
  </si>
  <si>
    <t>9495FKS   </t>
  </si>
  <si>
    <t xml:space="preserve">Uchwyt sprężynowy uchylny 4x90mm z gwintem, nakrętką i podkładką </t>
  </si>
  <si>
    <t>4001990530313</t>
  </si>
  <si>
    <t>9385FKHS  </t>
  </si>
  <si>
    <t xml:space="preserve">Uchwyt sprężynowy uchylny hakowy 3x100mm z gwintem, nakrętką i podkładką </t>
  </si>
  <si>
    <t>4001990530504</t>
  </si>
  <si>
    <t>94100FKHS </t>
  </si>
  <si>
    <t xml:space="preserve">Uchwyt sprężynowy uchylny hakowy 4x95mm z gwintem, nakrętką i podkładką </t>
  </si>
  <si>
    <t>4001990530511</t>
  </si>
  <si>
    <t xml:space="preserve">9390FKR      </t>
  </si>
  <si>
    <t xml:space="preserve">Uchwyt sprężynowy uchylny 3x85mm z gwintem, nakrętką i podkładką </t>
  </si>
  <si>
    <t>4001990530108</t>
  </si>
  <si>
    <t xml:space="preserve">9495FKR     </t>
  </si>
  <si>
    <t>4001990530115</t>
  </si>
  <si>
    <t xml:space="preserve">9385FKUR     </t>
  </si>
  <si>
    <t>4250438909123</t>
  </si>
  <si>
    <t xml:space="preserve">9490FKUR     </t>
  </si>
  <si>
    <t>4250438909130</t>
  </si>
  <si>
    <t>9Y6BTP</t>
  </si>
  <si>
    <t>UCHWYT UNIWERSALNY DO KARTON-GIPS M6 NOŚNOŚĆ 30KG</t>
  </si>
  <si>
    <t>4250438931056</t>
  </si>
  <si>
    <t>4250438931063</t>
  </si>
  <si>
    <t>9Y6BTPLO</t>
  </si>
  <si>
    <t>UCHWYT UNIWERSALNY DO KARTON-GIPS Z WKRĘTEM M6</t>
  </si>
  <si>
    <t>4250438931131</t>
  </si>
  <si>
    <t>4250438931148</t>
  </si>
  <si>
    <t>9Y8BTP</t>
  </si>
  <si>
    <t>UCHWYT UNIWERSALNY DO KARTON-GIPS M8 NOŚNOŚĆ 50KG</t>
  </si>
  <si>
    <t>4250438931070</t>
  </si>
  <si>
    <t>4250438931087</t>
  </si>
  <si>
    <t>9Y8BTPK</t>
  </si>
  <si>
    <t>UCHWYT UNIWERSALNY DO KARTON-GIPS M8 z wkrętem M8x70mm</t>
  </si>
  <si>
    <t>4250438931155</t>
  </si>
  <si>
    <t>4250438931162</t>
  </si>
  <si>
    <t>9420HRM</t>
  </si>
  <si>
    <t>KOŁEK METALOWY DO G-K 4MM DO PŁYT 3-18MM</t>
  </si>
  <si>
    <t>4001990581704</t>
  </si>
  <si>
    <t>4250438906733</t>
  </si>
  <si>
    <t>9424HRM</t>
  </si>
  <si>
    <t>KOŁEK METALOWY DO G-K 4MM DO PŁYT 18-24MM</t>
  </si>
  <si>
    <t>4250438902230</t>
  </si>
  <si>
    <t>4250438906740</t>
  </si>
  <si>
    <t>9438HRM</t>
  </si>
  <si>
    <t>KOŁEK METALOWY DO G-K 4MM DO PŁYT 32-38MM</t>
  </si>
  <si>
    <t>4001990581711</t>
  </si>
  <si>
    <t>4250438906757</t>
  </si>
  <si>
    <t>9516HRM</t>
  </si>
  <si>
    <t>KOŁEK METALOWY DO G-K 5MM DO PŁYT 3-16MM</t>
  </si>
  <si>
    <t>4001990581728</t>
  </si>
  <si>
    <t>4250438906764</t>
  </si>
  <si>
    <t>9532HRM</t>
  </si>
  <si>
    <t>KOŁEK METALOWY DO G-K 5MM DO PŁYT 14-32MM</t>
  </si>
  <si>
    <t>4001990581735</t>
  </si>
  <si>
    <t>4250438906771</t>
  </si>
  <si>
    <t>9545HRM</t>
  </si>
  <si>
    <t>KOŁEK METALOWY DO G-K 5MM DO PŁYT 32-45MM</t>
  </si>
  <si>
    <t>4250438902247</t>
  </si>
  <si>
    <t>4250438906788</t>
  </si>
  <si>
    <t>9616HRM</t>
  </si>
  <si>
    <t>KOŁEK METALOWY DO G-K 6MM DO PŁYT 3-16MM</t>
  </si>
  <si>
    <t>4001990581742</t>
  </si>
  <si>
    <t>4250438906795</t>
  </si>
  <si>
    <t>9632HRM</t>
  </si>
  <si>
    <t>KOŁEK METALOWY DO G-K 6MM DO PŁYT 14-32MM</t>
  </si>
  <si>
    <t>4001990581759</t>
  </si>
  <si>
    <t>4250438906801</t>
  </si>
  <si>
    <t>9645HRM</t>
  </si>
  <si>
    <t>KOŁEK METALOWY DO G-K 6MM DO PŁYT 32-45MM</t>
  </si>
  <si>
    <t>4250438902254</t>
  </si>
  <si>
    <t>4250438906818</t>
  </si>
  <si>
    <t>9816HRM</t>
  </si>
  <si>
    <t>KOŁEK METALOWY DO G-K 8MM DO PŁYT 3-16MM</t>
  </si>
  <si>
    <t>4250438902742</t>
  </si>
  <si>
    <t>4250438906825</t>
  </si>
  <si>
    <t>9832HRM</t>
  </si>
  <si>
    <t>KOŁEK METALOWY DO G-K 8MM DO PŁYT 16-32MM</t>
  </si>
  <si>
    <t>4250438902759</t>
  </si>
  <si>
    <t>4250438906832</t>
  </si>
  <si>
    <t>9MZA00</t>
  </si>
  <si>
    <t xml:space="preserve">SZCZYPCE DO ZACISKANIA KOŁKÓW HRM </t>
  </si>
  <si>
    <t>82032000</t>
  </si>
  <si>
    <t>9GKD</t>
  </si>
  <si>
    <t xml:space="preserve">ŚLIMAK NYLONOWY DO KARTON-GIPS </t>
  </si>
  <si>
    <t>4250438900168</t>
  </si>
  <si>
    <t>4250438900182</t>
  </si>
  <si>
    <t>9GKDPZ</t>
  </si>
  <si>
    <t>ŚLIMAK NYLONOWY DO KARTON-GIPS Z WKRĘTEM 4,5X40MM</t>
  </si>
  <si>
    <t>4250438900175</t>
  </si>
  <si>
    <t>4250438900199</t>
  </si>
  <si>
    <t>918FTD</t>
  </si>
  <si>
    <t>UCHWYT WBIJANY PODWÓJNY FTD 18MM</t>
  </si>
  <si>
    <t>8421814412513</t>
  </si>
  <si>
    <t>8421814575447</t>
  </si>
  <si>
    <t>922FTD</t>
  </si>
  <si>
    <t>UCHWYT WBIJANY PODWÓJNY FTD 22MM</t>
  </si>
  <si>
    <t>8421814412520</t>
  </si>
  <si>
    <t>8421814564359</t>
  </si>
  <si>
    <t>928FTD</t>
  </si>
  <si>
    <t>UCHWYT WBIJANY PODWÓJNY FTD 28MM</t>
  </si>
  <si>
    <t>8421814412537</t>
  </si>
  <si>
    <t>8421814522816</t>
  </si>
  <si>
    <t>918FTS</t>
  </si>
  <si>
    <t>UCHWYT WBIJANY POJEDYŃCZY FTS 18MM</t>
  </si>
  <si>
    <t>8421814412483</t>
  </si>
  <si>
    <t>8421814564786</t>
  </si>
  <si>
    <t>922FTS</t>
  </si>
  <si>
    <t>UCHWYT WBIJANY POJEDYŃCZY FTS 22MM</t>
  </si>
  <si>
    <t>8421814412490</t>
  </si>
  <si>
    <t>8421814564595</t>
  </si>
  <si>
    <t>928FTS</t>
  </si>
  <si>
    <t>UCHWYT WBIJANY POJEDYŃCZY FTS 28MM</t>
  </si>
  <si>
    <t>8421814412506</t>
  </si>
  <si>
    <t>8421814564342</t>
  </si>
  <si>
    <t>X1004FX</t>
  </si>
  <si>
    <t>Taśma stalowa 10x0,4mm stal A2 50metrów</t>
  </si>
  <si>
    <t>8421814015158</t>
  </si>
  <si>
    <t>8421814509701</t>
  </si>
  <si>
    <t>X1007FX</t>
  </si>
  <si>
    <t>Taśma stalowa 10x0,7mm stal A2 50metrów</t>
  </si>
  <si>
    <t>X12704FX</t>
  </si>
  <si>
    <t>Taśma stalowa 12x0,4mm stal A2 50metrów</t>
  </si>
  <si>
    <t>X12707FX</t>
  </si>
  <si>
    <t>Taśma stalowa 12x0,7mm stal A2 50metrów</t>
  </si>
  <si>
    <t>X1604FX</t>
  </si>
  <si>
    <t>Taśma stalowa 16x0,4mm stal A2 50metrów</t>
  </si>
  <si>
    <t>X1607FX</t>
  </si>
  <si>
    <t>Taśma stalowa 16x0,7mm stal A2 50metrów</t>
  </si>
  <si>
    <t>X2004FX</t>
  </si>
  <si>
    <t>Taśma stalowa 20x0,4mm stal A2 50metrów</t>
  </si>
  <si>
    <t>X2007FX</t>
  </si>
  <si>
    <t>Taśma stalowa 20x0,7mm stal A2 50metrów</t>
  </si>
  <si>
    <t>9X10HFX</t>
  </si>
  <si>
    <t>Klamra dla taśmy 10mm</t>
  </si>
  <si>
    <t>8421814015233</t>
  </si>
  <si>
    <t>8421814481045</t>
  </si>
  <si>
    <t>9X127HFX</t>
  </si>
  <si>
    <t>Klamra dla taśmy 12mm</t>
  </si>
  <si>
    <t>8421814015240</t>
  </si>
  <si>
    <t>8421814480512</t>
  </si>
  <si>
    <t>9X16HFX</t>
  </si>
  <si>
    <t>Klamra dla taśmy 16mm</t>
  </si>
  <si>
    <t>8421814015257</t>
  </si>
  <si>
    <t>8421814480697</t>
  </si>
  <si>
    <t>9X20HFX</t>
  </si>
  <si>
    <t>Klamra dla taśmy 20mm</t>
  </si>
  <si>
    <t>8421814015264</t>
  </si>
  <si>
    <t>8421814480000</t>
  </si>
  <si>
    <t>9X10GFX</t>
  </si>
  <si>
    <t>8421814015660</t>
  </si>
  <si>
    <t>8421814480352</t>
  </si>
  <si>
    <t>9X20GFX</t>
  </si>
  <si>
    <t>8421814015677</t>
  </si>
  <si>
    <t>8421814479967</t>
  </si>
  <si>
    <t>9FTLL</t>
  </si>
  <si>
    <t>9FPAL</t>
  </si>
  <si>
    <t>mutli narzędzie do cięcia zaginania taśm i klamr</t>
  </si>
  <si>
    <t>9118ABMD</t>
  </si>
  <si>
    <t>UCHWYT  PODWÓJNY MULTIWYMIAROWY ABRANYL ABMD 14-18MM</t>
  </si>
  <si>
    <t>8421814546966</t>
  </si>
  <si>
    <t>8421814546973</t>
  </si>
  <si>
    <t>9125ABMD</t>
  </si>
  <si>
    <t>UCHWYT  PODWÓJNY MULTIWYMIAROWY ABRANYL ABMD 20-25MM</t>
  </si>
  <si>
    <t>8421814541282</t>
  </si>
  <si>
    <t>8421814541299</t>
  </si>
  <si>
    <t>918RI</t>
  </si>
  <si>
    <t>Obejma z gumą M8+M10 18</t>
  </si>
  <si>
    <t>922RI</t>
  </si>
  <si>
    <t>Obejma z gumą M8+M10 22</t>
  </si>
  <si>
    <t>8421814010009</t>
  </si>
  <si>
    <t>8421814522724</t>
  </si>
  <si>
    <t>928RI</t>
  </si>
  <si>
    <t>Obejma z gumą M8+M10 28</t>
  </si>
  <si>
    <t>8421814010016</t>
  </si>
  <si>
    <t>8421814522717</t>
  </si>
  <si>
    <t>935RI</t>
  </si>
  <si>
    <t>Obejma z gumą M8+M10 35</t>
  </si>
  <si>
    <t>8421814010023</t>
  </si>
  <si>
    <t>8421814522779</t>
  </si>
  <si>
    <t>940RI</t>
  </si>
  <si>
    <t>Obejma z gumą M8+M10 40</t>
  </si>
  <si>
    <t>8421814010030</t>
  </si>
  <si>
    <t>8421814522731</t>
  </si>
  <si>
    <t>948RI</t>
  </si>
  <si>
    <t>Obejma z gumą M8+M10 48</t>
  </si>
  <si>
    <t>8421814534208</t>
  </si>
  <si>
    <t>8421814534215</t>
  </si>
  <si>
    <t>954RI</t>
  </si>
  <si>
    <t>Obejma z gumą M8+M10 50</t>
  </si>
  <si>
    <t>8421814534154</t>
  </si>
  <si>
    <t>8421814534161</t>
  </si>
  <si>
    <t>960RI</t>
  </si>
  <si>
    <t>Obejma z gumą M8+M10 60</t>
  </si>
  <si>
    <t>8421814010054</t>
  </si>
  <si>
    <t>8421814522793</t>
  </si>
  <si>
    <t>975RI</t>
  </si>
  <si>
    <t>Obejma z gumą M8+M10 75</t>
  </si>
  <si>
    <t>8421814010078</t>
  </si>
  <si>
    <t>8421814527194</t>
  </si>
  <si>
    <t>990RI</t>
  </si>
  <si>
    <t>Obejma z gumą M8+M10 90</t>
  </si>
  <si>
    <t>8421814394673</t>
  </si>
  <si>
    <t>8421814522823</t>
  </si>
  <si>
    <t>9100RI</t>
  </si>
  <si>
    <t>Obejma z gumą M8+M10 100</t>
  </si>
  <si>
    <t>8421814394680</t>
  </si>
  <si>
    <t>9110RI</t>
  </si>
  <si>
    <t>Obejma z gumą M8+M10 110</t>
  </si>
  <si>
    <t>8421814394697</t>
  </si>
  <si>
    <t>8421814522670</t>
  </si>
  <si>
    <t>9125RI</t>
  </si>
  <si>
    <t>Obejma z gumą M8+M10 125</t>
  </si>
  <si>
    <t>8421814394703</t>
  </si>
  <si>
    <t>8421814522649</t>
  </si>
  <si>
    <t>9140RI</t>
  </si>
  <si>
    <t>Obejma z gumą M8+M10 140</t>
  </si>
  <si>
    <t>8421814394710</t>
  </si>
  <si>
    <t>8421814522656</t>
  </si>
  <si>
    <t>9160RI</t>
  </si>
  <si>
    <t>Obejma z gumą M8+M10 160</t>
  </si>
  <si>
    <t>8421814394727</t>
  </si>
  <si>
    <t>8421814522700</t>
  </si>
  <si>
    <t>9200RI</t>
  </si>
  <si>
    <t>Obejma z gumą M8+M10 200</t>
  </si>
  <si>
    <t>8421814394734</t>
  </si>
  <si>
    <t>8421814522694</t>
  </si>
  <si>
    <t>9250RI</t>
  </si>
  <si>
    <t>Obejma z gumą M8+M10 250</t>
  </si>
  <si>
    <t>8421814414869</t>
  </si>
  <si>
    <t>8421814522854</t>
  </si>
  <si>
    <t>918RID</t>
  </si>
  <si>
    <t xml:space="preserve">Obejma z gumą silikonową z gwintem M8+M10 18mm </t>
  </si>
  <si>
    <t>8421814548229</t>
  </si>
  <si>
    <t>922RID</t>
  </si>
  <si>
    <t xml:space="preserve">Obejma z gumą silikonową z gwintem M8+M10 22mm </t>
  </si>
  <si>
    <t>8421814548243</t>
  </si>
  <si>
    <t>928RID</t>
  </si>
  <si>
    <t xml:space="preserve">Obejma z gumą silikonową z gwintem M8+M10 28mm </t>
  </si>
  <si>
    <t>8421814548267</t>
  </si>
  <si>
    <t>935RID</t>
  </si>
  <si>
    <t xml:space="preserve">Obejma z gumą silikonową z gwintem M8+M10 35mm </t>
  </si>
  <si>
    <t>8421814548304</t>
  </si>
  <si>
    <t>942RID</t>
  </si>
  <si>
    <t xml:space="preserve">Obejma z gumą silikonową z gwintem M8+M10 42mm </t>
  </si>
  <si>
    <t>8421814548328</t>
  </si>
  <si>
    <t>948RID</t>
  </si>
  <si>
    <t xml:space="preserve">Obejma z gumą silikonową z gwintem M8+M10 48mm </t>
  </si>
  <si>
    <t>8421814548342</t>
  </si>
  <si>
    <t>954RID</t>
  </si>
  <si>
    <t xml:space="preserve">Obejma z gumą silikonową z gwintem M8+M10 54mm </t>
  </si>
  <si>
    <t>8421814549417</t>
  </si>
  <si>
    <t>960RID</t>
  </si>
  <si>
    <t xml:space="preserve">Obejma z gumą silikonową z gwintem M8+M10 60mm </t>
  </si>
  <si>
    <t>8421814548366</t>
  </si>
  <si>
    <t>975RID</t>
  </si>
  <si>
    <t xml:space="preserve">Obejma z gumą silikonową z gwintem M8+M10 75mm </t>
  </si>
  <si>
    <t>8421814548380</t>
  </si>
  <si>
    <t>990RID</t>
  </si>
  <si>
    <t xml:space="preserve">Obejma z gumą silikonową z gwintem M8+M10 90mm </t>
  </si>
  <si>
    <t>8421814548403</t>
  </si>
  <si>
    <t>9110RID</t>
  </si>
  <si>
    <t xml:space="preserve">Obejma z gumą silikonową z gwintem M8+M10 110mm </t>
  </si>
  <si>
    <t>8421814548427</t>
  </si>
  <si>
    <t>9125RID</t>
  </si>
  <si>
    <t xml:space="preserve">Obejma z gumą silikonową z gwintem M8+M10 125mm </t>
  </si>
  <si>
    <t>8421814548441</t>
  </si>
  <si>
    <t>9160RID</t>
  </si>
  <si>
    <t xml:space="preserve">Obejma z gumą silikonową z gwintem M8+M10 160mm </t>
  </si>
  <si>
    <t>8421814548465</t>
  </si>
  <si>
    <t>915RIF</t>
  </si>
  <si>
    <t>Obejma z gumą, szybkomocująca 15</t>
  </si>
  <si>
    <t>918RIF</t>
  </si>
  <si>
    <t>Obejma z gumą, szybkomocująca 18</t>
  </si>
  <si>
    <t>922RIF</t>
  </si>
  <si>
    <t>Obejma z gumą, szybkomocująca 22</t>
  </si>
  <si>
    <t>928RIF</t>
  </si>
  <si>
    <t>Obejma z gumą, szybkomocująca 28</t>
  </si>
  <si>
    <t>935RIF</t>
  </si>
  <si>
    <t>Obejma z gumą, szybkomocująca 35</t>
  </si>
  <si>
    <t>940RIF</t>
  </si>
  <si>
    <t>Obejma z gumą, szybkomocująca 40</t>
  </si>
  <si>
    <t>948RIF</t>
  </si>
  <si>
    <t>Obejma z gumą, szybkomocująca 48</t>
  </si>
  <si>
    <t>960RIF</t>
  </si>
  <si>
    <t>Obejma z gumą, szybkomocująca 60</t>
  </si>
  <si>
    <t>915RIFL</t>
  </si>
  <si>
    <t>8421814420495</t>
  </si>
  <si>
    <t>8421814512411</t>
  </si>
  <si>
    <t>918RIFL</t>
  </si>
  <si>
    <t>8421814419918</t>
  </si>
  <si>
    <t>922RIFL</t>
  </si>
  <si>
    <t>928RIFL</t>
  </si>
  <si>
    <t>935RIFL</t>
  </si>
  <si>
    <t>940RIFL</t>
  </si>
  <si>
    <t>948RIFL</t>
  </si>
  <si>
    <t>954RIFL</t>
  </si>
  <si>
    <t>Obejma z gumą, szybkomocująca 54</t>
  </si>
  <si>
    <t>960RIFL</t>
  </si>
  <si>
    <t>9315VIE</t>
  </si>
  <si>
    <t>Obejma do wentylacji 315</t>
  </si>
  <si>
    <t>9355VIE</t>
  </si>
  <si>
    <t>Obejma do wentylacji 355</t>
  </si>
  <si>
    <t>9450VIE</t>
  </si>
  <si>
    <t>Obejma do wentylacji 450</t>
  </si>
  <si>
    <t>9500VIE</t>
  </si>
  <si>
    <t>Obejma do wentylacji 500</t>
  </si>
  <si>
    <t>9560VIE</t>
  </si>
  <si>
    <t>Obejma do wentylacji 560</t>
  </si>
  <si>
    <t>9630VIE</t>
  </si>
  <si>
    <t>Obejma do wentylacji 630</t>
  </si>
  <si>
    <t>9710VIE</t>
  </si>
  <si>
    <t>Obejma do wentylacji 710</t>
  </si>
  <si>
    <t>9800VIE</t>
  </si>
  <si>
    <t>Obejma do wentylacji 800</t>
  </si>
  <si>
    <t>9100VIEL</t>
  </si>
  <si>
    <t>Obejma do wentylacji 100</t>
  </si>
  <si>
    <t>9125VIEL</t>
  </si>
  <si>
    <t>Obejma do wentylacji 125</t>
  </si>
  <si>
    <t>9160VIEL</t>
  </si>
  <si>
    <t>Obejma do wentylacji 160</t>
  </si>
  <si>
    <t>9200VIEL</t>
  </si>
  <si>
    <t>Obejma do wentylacji 200</t>
  </si>
  <si>
    <t>9250VIEL</t>
  </si>
  <si>
    <t>Obejma do wentylacji 250</t>
  </si>
  <si>
    <t>9300VIEL</t>
  </si>
  <si>
    <t>Obejma do wentylacji 300</t>
  </si>
  <si>
    <t>9315VIEL</t>
  </si>
  <si>
    <t>9355VIEL</t>
  </si>
  <si>
    <t>9400VIEL</t>
  </si>
  <si>
    <t>Obejma do wentylacji 400</t>
  </si>
  <si>
    <t>918R</t>
  </si>
  <si>
    <t>Obejma o dużej wytrzymałości M8+M10 18</t>
  </si>
  <si>
    <t>8421814009775</t>
  </si>
  <si>
    <t>8421814469135</t>
  </si>
  <si>
    <t>922R</t>
  </si>
  <si>
    <t>Obejma o dużej wytrzymałości M8+M10 22</t>
  </si>
  <si>
    <t>8421814009782</t>
  </si>
  <si>
    <t>8421814446976</t>
  </si>
  <si>
    <t>928R</t>
  </si>
  <si>
    <t>Obejma o dużej wytrzymałości M8+M10 28</t>
  </si>
  <si>
    <t>8421814009799</t>
  </si>
  <si>
    <t>8425586525174</t>
  </si>
  <si>
    <t>935R</t>
  </si>
  <si>
    <t>Obejma o dużej wytrzymałości M8+M10 35</t>
  </si>
  <si>
    <t>8421814009805</t>
  </si>
  <si>
    <t>8421814471275</t>
  </si>
  <si>
    <t>940R</t>
  </si>
  <si>
    <t>Obejma o dużej wytrzymałości M8+M10 40</t>
  </si>
  <si>
    <t>8421814009812</t>
  </si>
  <si>
    <t>8425586525181</t>
  </si>
  <si>
    <t>950R</t>
  </si>
  <si>
    <t>Obejma o dużej wytrzymałości M8+M10 50</t>
  </si>
  <si>
    <t>8421814395052</t>
  </si>
  <si>
    <t>8421814472999</t>
  </si>
  <si>
    <t>960R</t>
  </si>
  <si>
    <t>Obejma o dużej wytrzymałości M8+M10 60</t>
  </si>
  <si>
    <t>8421814009843</t>
  </si>
  <si>
    <t>8425586525198</t>
  </si>
  <si>
    <t>963R</t>
  </si>
  <si>
    <t>Obejma o dużej wytrzymałości M8+M10 63</t>
  </si>
  <si>
    <t>8421814009850</t>
  </si>
  <si>
    <t>8421814474337</t>
  </si>
  <si>
    <t>975R</t>
  </si>
  <si>
    <t>Obejma o dużej wytrzymałości M8+M10 75</t>
  </si>
  <si>
    <t>8421814009867</t>
  </si>
  <si>
    <t>8421814473880</t>
  </si>
  <si>
    <t>990R</t>
  </si>
  <si>
    <t>Obejma o dużej wytrzymałości M8+M10 90</t>
  </si>
  <si>
    <t>8421814395069</t>
  </si>
  <si>
    <t>8425586526836</t>
  </si>
  <si>
    <t>9100R</t>
  </si>
  <si>
    <t>Obejma o dużej wytrzymałości M8+M10 100</t>
  </si>
  <si>
    <t>8421814395076</t>
  </si>
  <si>
    <t>8421814466561</t>
  </si>
  <si>
    <t>9110R</t>
  </si>
  <si>
    <t>Obejma o dużej wytrzymałości M8+M10 110</t>
  </si>
  <si>
    <t>8421814395083</t>
  </si>
  <si>
    <t>8421814466585</t>
  </si>
  <si>
    <t>9125R</t>
  </si>
  <si>
    <t>Obejma o dużej wytrzymałości M8+M10 125</t>
  </si>
  <si>
    <t>8421814395090</t>
  </si>
  <si>
    <t>8421814464093</t>
  </si>
  <si>
    <t>9140R</t>
  </si>
  <si>
    <t>Obejma o dużej wytrzymałości M8+M10 140</t>
  </si>
  <si>
    <t>8421814395106</t>
  </si>
  <si>
    <t>8421814465649</t>
  </si>
  <si>
    <t>9160R</t>
  </si>
  <si>
    <t>Obejma o dużej wytrzymałości M8+M10 160</t>
  </si>
  <si>
    <t>8421814395113</t>
  </si>
  <si>
    <t>8421814469524</t>
  </si>
  <si>
    <t>9200R</t>
  </si>
  <si>
    <t>Obejma o dużej wytrzymałości M8+M10 200</t>
  </si>
  <si>
    <t>8421814395120</t>
  </si>
  <si>
    <t>8421814469586</t>
  </si>
  <si>
    <t>9B12LI</t>
  </si>
  <si>
    <t>Obejma  z gumą 12</t>
  </si>
  <si>
    <t>8421814008716</t>
  </si>
  <si>
    <t>8421814474320</t>
  </si>
  <si>
    <t>9B15LI</t>
  </si>
  <si>
    <t>Obejma  z gumą 15</t>
  </si>
  <si>
    <t>8421814008723</t>
  </si>
  <si>
    <t>8421814476287</t>
  </si>
  <si>
    <t>9B18LI</t>
  </si>
  <si>
    <t>Obejma  z gumą 18</t>
  </si>
  <si>
    <t>8421814008747</t>
  </si>
  <si>
    <t>8421814476348</t>
  </si>
  <si>
    <t>9B22LI</t>
  </si>
  <si>
    <t>Obejma  z gumą 22</t>
  </si>
  <si>
    <t>8421814394871</t>
  </si>
  <si>
    <t>8421814475235</t>
  </si>
  <si>
    <t>9B28LI</t>
  </si>
  <si>
    <t>Obejma  z gumą 28</t>
  </si>
  <si>
    <t>8421814008778</t>
  </si>
  <si>
    <t>8421814478755</t>
  </si>
  <si>
    <t>9B35LI</t>
  </si>
  <si>
    <t>Obejma  z gumą 35</t>
  </si>
  <si>
    <t>8421814394888</t>
  </si>
  <si>
    <t>8421814478106</t>
  </si>
  <si>
    <t>9B42LI</t>
  </si>
  <si>
    <t>Obejma  z gumą 42</t>
  </si>
  <si>
    <t>8421814008808</t>
  </si>
  <si>
    <t>8421814478595</t>
  </si>
  <si>
    <t>94836MTTE</t>
  </si>
  <si>
    <t xml:space="preserve">Uchwyt multiwymiarowy Multitub 8-36mm </t>
  </si>
  <si>
    <t>8421814011730</t>
  </si>
  <si>
    <t>8421814471183</t>
  </si>
  <si>
    <t>941448MT</t>
  </si>
  <si>
    <t xml:space="preserve">Uchwyt multiwymiarowy Multitub 14-48mm </t>
  </si>
  <si>
    <t>8421814416320</t>
  </si>
  <si>
    <t>8421814445467</t>
  </si>
  <si>
    <t>942472MT</t>
  </si>
  <si>
    <t xml:space="preserve">Uchwyt multiwymiarowy Multitub 24-72mm </t>
  </si>
  <si>
    <t>946090MT</t>
  </si>
  <si>
    <t xml:space="preserve">Uchwyt multiwymiarowy Multitub 60-90mm </t>
  </si>
  <si>
    <t>8421814418713</t>
  </si>
  <si>
    <t>8421814460705</t>
  </si>
  <si>
    <t>250PTTR</t>
  </si>
  <si>
    <t>Profil metalowy PTTR 250mm dla Multitub</t>
  </si>
  <si>
    <t>8421814084444</t>
  </si>
  <si>
    <t>8421814444217</t>
  </si>
  <si>
    <t>400PTTR</t>
  </si>
  <si>
    <t>Profil metalowy PTTR 400mm dla Multitub</t>
  </si>
  <si>
    <t>8421814045858</t>
  </si>
  <si>
    <t>8421814453301</t>
  </si>
  <si>
    <t>500PTTR</t>
  </si>
  <si>
    <t>Profil metalowy PTTR 500mm dla Multitub</t>
  </si>
  <si>
    <t>8421814011624</t>
  </si>
  <si>
    <t>8421814461184</t>
  </si>
  <si>
    <t>600PTTR</t>
  </si>
  <si>
    <t>Profil metalowy PTTR 600mm dla Multitub</t>
  </si>
  <si>
    <t>8421814430609</t>
  </si>
  <si>
    <t>8421814461511</t>
  </si>
  <si>
    <t>800PTTR</t>
  </si>
  <si>
    <t>Profil metalowy PTTR 800mm dla Multitub</t>
  </si>
  <si>
    <t>8421814011631</t>
  </si>
  <si>
    <t>8421814463935</t>
  </si>
  <si>
    <t>1000PTTR</t>
  </si>
  <si>
    <t>Profil metalowy PTTR 1000mm dla Multitub</t>
  </si>
  <si>
    <t>8421814425186</t>
  </si>
  <si>
    <t>8421814450959</t>
  </si>
  <si>
    <t>918SSC</t>
  </si>
  <si>
    <t>Uchwyt multiwymiarowy 14-18mm 1/2"</t>
  </si>
  <si>
    <t>8421814558327</t>
  </si>
  <si>
    <t>8421814558334</t>
  </si>
  <si>
    <t>925SSC</t>
  </si>
  <si>
    <t>Uchwyt multiwymiarowy 20-25mm 3/4"</t>
  </si>
  <si>
    <t>8421814558341</t>
  </si>
  <si>
    <t>8421814558358</t>
  </si>
  <si>
    <t>932SSC</t>
  </si>
  <si>
    <t>Uchwyt multiwymiarowy 26-32mm 1"</t>
  </si>
  <si>
    <t>8421814558365</t>
  </si>
  <si>
    <t>8421814558372</t>
  </si>
  <si>
    <t>942SSC</t>
  </si>
  <si>
    <t>Uchwyt multiwymiarowy 35-42mm 1 - 1/4"</t>
  </si>
  <si>
    <t>955SSC</t>
  </si>
  <si>
    <t>Uchwyt multiwymiarowy 48-55mm 1-1/2" i 2"</t>
  </si>
  <si>
    <t>8421814558860</t>
  </si>
  <si>
    <t>8421814558877</t>
  </si>
  <si>
    <t>965SSC</t>
  </si>
  <si>
    <t>Uchwyt multiwymiarowy 59-65mm 2"</t>
  </si>
  <si>
    <t>4125SFS05</t>
  </si>
  <si>
    <t>SFS PROFIL Z WŁÓKNA SZKLANEGO 500mm</t>
  </si>
  <si>
    <t>8421814562171</t>
  </si>
  <si>
    <t>4125SFS09</t>
  </si>
  <si>
    <t>SFS PROFIL Z WŁÓKNA SZKLANEGO 900mm</t>
  </si>
  <si>
    <t>8421814562218</t>
  </si>
  <si>
    <t>4125SFS18</t>
  </si>
  <si>
    <t>SFS PROFIL Z WŁÓKNA SZKLANEGO 1800mm</t>
  </si>
  <si>
    <t>4125SFS30</t>
  </si>
  <si>
    <t>SFS PROFIL Z WŁÓKNA SZKLANEGO 3000mm</t>
  </si>
  <si>
    <t>8421814562256</t>
  </si>
  <si>
    <t>4020P</t>
  </si>
  <si>
    <t>3840PSTD</t>
  </si>
  <si>
    <t>2000PB</t>
  </si>
  <si>
    <t>2000PG</t>
  </si>
  <si>
    <t>P1000PVC</t>
  </si>
  <si>
    <t>PROFIL PLASTIKOWY DLA UCHWYTÓW ABT AN ABMD 1000MM</t>
  </si>
  <si>
    <t>9625EP</t>
  </si>
  <si>
    <t xml:space="preserve">NAKRĘTKA ŚLIZGOWA DO PROFILI 38X40 i 40X60 Z GWINTEM M6X25MM </t>
  </si>
  <si>
    <t>9840EP</t>
  </si>
  <si>
    <t xml:space="preserve">NAKRĘTKA ŚLIZGOWA DO PROFILI 38X40 i 40X60 Z GWINTEM M8X40MM </t>
  </si>
  <si>
    <t>91040EP</t>
  </si>
  <si>
    <t xml:space="preserve">NAKRĘTKA ŚLIZGOWA DO PROFILI 38X40 i 40X60 Z GWINTEM M10X40MM </t>
  </si>
  <si>
    <t>9418TSS</t>
  </si>
  <si>
    <t>NAKRĘTKA ŚLIZGOWA DO PROFILI 41x41 lu 41x21 Z GWINTEM  WEWNĘTRZNYM M8</t>
  </si>
  <si>
    <t>94110TSS</t>
  </si>
  <si>
    <t>NAKRĘTKA ŚLIZGOWA DO PROFILI 41x41 lu 41x21 Z GWINTEM  WEWNĘTRZNYM M10</t>
  </si>
  <si>
    <t>94112TSS</t>
  </si>
  <si>
    <t>NAKRĘTKA ŚLIZGOWA DO PROFILI 41x41 lu 41x21 Z GWINTEM WEWNĘTRZNYM  M12</t>
  </si>
  <si>
    <t>9418EPS</t>
  </si>
  <si>
    <t>NAKRĘTKA ŚLIZGOWA DO PROFILI 41x41 lu 41x21 Z GWINTEM ZEWNĘTRZNYM M8X50MM</t>
  </si>
  <si>
    <t>94110EPS</t>
  </si>
  <si>
    <t>NAKRĘTKA ŚLIZGOWA DO PROFILI 41x41 lu 41x21 Z GWINTEM WEWNĘTRZNYM  M10X50MM</t>
  </si>
  <si>
    <t>94112EPS</t>
  </si>
  <si>
    <t>NAKRĘTKA ŚLIZGOWA DO PROFILI 41x41 lu 41x21 Z GWINTEM WEWNĘTRZNYM  M12X50MM</t>
  </si>
  <si>
    <t>910100BMP</t>
  </si>
  <si>
    <t>WKRĘT DO KONSTRUKCJI DREWNIANYCH BMAX 10X100MM</t>
  </si>
  <si>
    <t>8425586567853</t>
  </si>
  <si>
    <t>8425586567860</t>
  </si>
  <si>
    <t>910120BMP</t>
  </si>
  <si>
    <t>WKRĘT DO KONSTRUKCJI DREWNIANYCH BMAX 10X120MM</t>
  </si>
  <si>
    <t>8425586567877</t>
  </si>
  <si>
    <t>8425586567884</t>
  </si>
  <si>
    <t>910140BMP</t>
  </si>
  <si>
    <t>WKRĘT DO KONSTRUKCJI DREWNIANYCH BMAX 10X140MM</t>
  </si>
  <si>
    <t>8425586567891</t>
  </si>
  <si>
    <t>8425586567907</t>
  </si>
  <si>
    <t>910160BMP</t>
  </si>
  <si>
    <t>WKRĘT DO KONSTRUKCJI DREWNIANYCH BMAX 10X160MM</t>
  </si>
  <si>
    <t>8425586567914</t>
  </si>
  <si>
    <t>8425586567921</t>
  </si>
  <si>
    <t>910180BMP</t>
  </si>
  <si>
    <t>WKRĘT DO KONSTRUKCJI DREWNIANYCH BMAX 10X180MM</t>
  </si>
  <si>
    <t>8425586567938</t>
  </si>
  <si>
    <t>8425586567945</t>
  </si>
  <si>
    <t>910200BMP</t>
  </si>
  <si>
    <t>WKRĘT DO KONSTRUKCJI DREWNIANYCH BMAX 10X200MM</t>
  </si>
  <si>
    <t>8425586567976</t>
  </si>
  <si>
    <t>8425586567983</t>
  </si>
  <si>
    <t>910220BMP</t>
  </si>
  <si>
    <t>WKRĘT DO KONSTRUKCJI DREWNIANYCH BMAX 10X220MM</t>
  </si>
  <si>
    <t>8425586567990</t>
  </si>
  <si>
    <t>8425586568003</t>
  </si>
  <si>
    <t>910240BMP</t>
  </si>
  <si>
    <t>WKRĘT DO KONSTRUKCJI DREWNIANYCH BMAX 10X240MM</t>
  </si>
  <si>
    <t>8425586568010</t>
  </si>
  <si>
    <t>8425586568027</t>
  </si>
  <si>
    <t>910260BMP</t>
  </si>
  <si>
    <t>WKRĘT DO KONSTRUKCJI DREWNIANYCH BMAX 10X260MM</t>
  </si>
  <si>
    <t>8425586568034</t>
  </si>
  <si>
    <t>8425586568041</t>
  </si>
  <si>
    <t>910280BMP</t>
  </si>
  <si>
    <t>WKRĘT DO KONSTRUKCJI DREWNIANYCH BMAX 10X280MM</t>
  </si>
  <si>
    <t>8425586568058</t>
  </si>
  <si>
    <t>8425586568065</t>
  </si>
  <si>
    <t>910300BMP</t>
  </si>
  <si>
    <t>WKRĘT DO KONSTRUKCJI DREWNIANYCH BMAX 10X300MM</t>
  </si>
  <si>
    <t>8425586568072</t>
  </si>
  <si>
    <t>8425586568089</t>
  </si>
  <si>
    <t>910320BMP</t>
  </si>
  <si>
    <t>WKRĘT DO KONSTRUKCJI DREWNIANYCH BMAX 10X320MM</t>
  </si>
  <si>
    <t>8425586568096</t>
  </si>
  <si>
    <t>8425586568102</t>
  </si>
  <si>
    <t>910340BMP</t>
  </si>
  <si>
    <t>WKRĘT DO KONSTRUKCJI DREWNIANYCH BMAX 10X340MM</t>
  </si>
  <si>
    <t>8425586568119</t>
  </si>
  <si>
    <t>8425586568126</t>
  </si>
  <si>
    <t>910360BMP</t>
  </si>
  <si>
    <t>WKRĘT DO KONSTRUKCJI DREWNIANYCH BMAX 10X360MM</t>
  </si>
  <si>
    <t>8425586568133</t>
  </si>
  <si>
    <t>8425586568140</t>
  </si>
  <si>
    <t>910380BMP</t>
  </si>
  <si>
    <t>WKRĘT DO KONSTRUKCJI DREWNIANYCH BMAX 10X380MM</t>
  </si>
  <si>
    <t>8425586568157</t>
  </si>
  <si>
    <t>8425586568164</t>
  </si>
  <si>
    <t>910400BMP</t>
  </si>
  <si>
    <t>WKRĘT DO KONSTRUKCJI DREWNIANYCH BMAX 10X400MM</t>
  </si>
  <si>
    <t>8425586568171</t>
  </si>
  <si>
    <t>8425586568188</t>
  </si>
  <si>
    <t>91080BMP</t>
  </si>
  <si>
    <t>WKRĘT DO KONSTRUKCJI DREWNIANYCH BMAX 10X80MM</t>
  </si>
  <si>
    <t>8425586567839</t>
  </si>
  <si>
    <t>8425586567846</t>
  </si>
  <si>
    <t>98100BMP</t>
  </si>
  <si>
    <t>WKRĘT DO KONSTRUKCJI DREWNIANYCH BMAX 8X100MM</t>
  </si>
  <si>
    <t>8425586567570</t>
  </si>
  <si>
    <t>8425586567587</t>
  </si>
  <si>
    <t>98120BMP</t>
  </si>
  <si>
    <t>WKRĘT DO KONSTRUKCJI DREWNIANYCH BMAX 8X120MM</t>
  </si>
  <si>
    <t>8425586567556</t>
  </si>
  <si>
    <t>8425586567563</t>
  </si>
  <si>
    <t>98140BMP</t>
  </si>
  <si>
    <t>WKRĘT DO KONSTRUKCJI DREWNIANYCH BMAX 8X140MM</t>
  </si>
  <si>
    <t>8425586567532</t>
  </si>
  <si>
    <t>8425586567549</t>
  </si>
  <si>
    <t>98160BMP</t>
  </si>
  <si>
    <t>WKRĘT DO KONSTRUKCJI DREWNIANYCH BMAX 8X160MM</t>
  </si>
  <si>
    <t>8425586567518</t>
  </si>
  <si>
    <t>8425586567525</t>
  </si>
  <si>
    <t>98180BMP</t>
  </si>
  <si>
    <t>WKRĘT DO KONSTRUKCJI DREWNIANYCH BMAX 8X180MM</t>
  </si>
  <si>
    <t>8425586567594</t>
  </si>
  <si>
    <t>8425586567600</t>
  </si>
  <si>
    <t>98200BMP</t>
  </si>
  <si>
    <t>WKRĘT DO KONSTRUKCJI DREWNIANYCH BMAX 8X200MM</t>
  </si>
  <si>
    <t>8425586567617</t>
  </si>
  <si>
    <t>8425586567624</t>
  </si>
  <si>
    <t>98220BMP</t>
  </si>
  <si>
    <t>WKRĘT DO KONSTRUKCJI DREWNIANYCH BMAX 8X220MM</t>
  </si>
  <si>
    <t>8425586567631</t>
  </si>
  <si>
    <t>8425586567648</t>
  </si>
  <si>
    <t>98240BMP</t>
  </si>
  <si>
    <t>WKRĘT DO KONSTRUKCJI DREWNIANYCH BMAX 8X240MM</t>
  </si>
  <si>
    <t>8425586567655</t>
  </si>
  <si>
    <t>8425586567662</t>
  </si>
  <si>
    <t>98260BMP</t>
  </si>
  <si>
    <t>WKRĘT DO KONSTRUKCJI DREWNIANYCH BMAX 8X260MM</t>
  </si>
  <si>
    <t>8425586567679</t>
  </si>
  <si>
    <t>8425586567686</t>
  </si>
  <si>
    <t>98280BMP</t>
  </si>
  <si>
    <t>WKRĘT DO KONSTRUKCJI DREWNIANYCH BMAX 8X280MM</t>
  </si>
  <si>
    <t>8425586567693</t>
  </si>
  <si>
    <t>8425586567709</t>
  </si>
  <si>
    <t>98300BMP</t>
  </si>
  <si>
    <t>WKRĘT DO KONSTRUKCJI DREWNIANYCH BMAX 8X300MM</t>
  </si>
  <si>
    <t>8425586567716</t>
  </si>
  <si>
    <t>8425586567723</t>
  </si>
  <si>
    <t>98320BMP</t>
  </si>
  <si>
    <t>WKRĘT DO KONSTRUKCJI DREWNIANYCH BMAX 8X320MM</t>
  </si>
  <si>
    <t>8425586567730</t>
  </si>
  <si>
    <t>8425586567747</t>
  </si>
  <si>
    <t>98340BMP</t>
  </si>
  <si>
    <t>WKRĘT DO KONSTRUKCJI DREWNIANYCH BMAX 8X340MM</t>
  </si>
  <si>
    <t>8425586567754</t>
  </si>
  <si>
    <t>8425586567761</t>
  </si>
  <si>
    <t>98360BMP</t>
  </si>
  <si>
    <t>WKRĘT DO KONSTRUKCJI DREWNIANYCH BMAX 8X360MM</t>
  </si>
  <si>
    <t>8425586567778</t>
  </si>
  <si>
    <t>8425586567785</t>
  </si>
  <si>
    <t>98380BMP</t>
  </si>
  <si>
    <t>WKRĘT DO KONSTRUKCJI DREWNIANYCH BMAX 8X380MM</t>
  </si>
  <si>
    <t>8425586567792</t>
  </si>
  <si>
    <t>8425586567808</t>
  </si>
  <si>
    <t>98400BMP</t>
  </si>
  <si>
    <t>WKRĘT DO KONSTRUKCJI DREWNIANYCH BMAX 8X400MM</t>
  </si>
  <si>
    <t>8425586567815</t>
  </si>
  <si>
    <t>8425586567822</t>
  </si>
  <si>
    <t>9880BMP</t>
  </si>
  <si>
    <t>WKRĘT DO KONSTRUKCJI DREWNIANYCH BMAX 8X80MM</t>
  </si>
  <si>
    <t>8425586567495</t>
  </si>
  <si>
    <t>8425586567501</t>
  </si>
  <si>
    <t>9640BMLP</t>
  </si>
  <si>
    <t>WKRĘT DO KONSTRUKCJI DREWNIANYCH BMAX 6x40MM Szeroki łeb</t>
  </si>
  <si>
    <t>8425586572772</t>
  </si>
  <si>
    <t>8425586572789</t>
  </si>
  <si>
    <t>9650BMLP</t>
  </si>
  <si>
    <t>WKRĘT DO KONSTRUKCJI DREWNIANYCH BMAX 6x50MM Szeroki łeb</t>
  </si>
  <si>
    <t>8425586572796</t>
  </si>
  <si>
    <t>8425586572802</t>
  </si>
  <si>
    <t>9660BMLP</t>
  </si>
  <si>
    <t>WKRĘT DO KONSTRUKCJI DREWNIANYCH BMAX 6x60MM Szeroki łeb</t>
  </si>
  <si>
    <t>8425586572819</t>
  </si>
  <si>
    <t>8425586572826</t>
  </si>
  <si>
    <t>9670BMLP</t>
  </si>
  <si>
    <t>WKRĘT DO KONSTRUKCJI DREWNIANYCH BMAX 6x70MM Szeroki łeb</t>
  </si>
  <si>
    <t>8425586572833</t>
  </si>
  <si>
    <t>8425586572840</t>
  </si>
  <si>
    <t>9680BMLP</t>
  </si>
  <si>
    <t>WKRĘT DO KONSTRUKCJI DREWNIANYCH BMAX 6x80MM Szeroki łeb</t>
  </si>
  <si>
    <t>8425586572857</t>
  </si>
  <si>
    <t>8425586572864</t>
  </si>
  <si>
    <t>96100BMLP</t>
  </si>
  <si>
    <t>WKRĘT DO KONSTRUKCJI DREWNIANYCH BMAX 6x100MM Szeroki łeb</t>
  </si>
  <si>
    <t>8425586572871</t>
  </si>
  <si>
    <t>8425586572888</t>
  </si>
  <si>
    <t>96120BMLP</t>
  </si>
  <si>
    <t>WKRĘT DO KONSTRUKCJI DREWNIANYCH BMAX 6x120MM Szeroki łeb</t>
  </si>
  <si>
    <t>8425586572895</t>
  </si>
  <si>
    <t>8425586572901</t>
  </si>
  <si>
    <t>96140BMLP</t>
  </si>
  <si>
    <t>WKRĘT DO KONSTRUKCJI DREWNIANYCH BMAX 6x140MM Szeroki łeb</t>
  </si>
  <si>
    <t>8425586572918</t>
  </si>
  <si>
    <t>8425586572925</t>
  </si>
  <si>
    <t>96160BMLP</t>
  </si>
  <si>
    <t>WKRĘT DO KONSTRUKCJI DREWNIANYCH BMAX 6x160MM Szeroki łeb</t>
  </si>
  <si>
    <t>8425586572932</t>
  </si>
  <si>
    <t>8425586572949</t>
  </si>
  <si>
    <t>96180BMLP</t>
  </si>
  <si>
    <t>WKRĘT DO KONSTRUKCJI DREWNIANYCH BMAX 6x180MM Szeroki łeb</t>
  </si>
  <si>
    <t>8425586572956</t>
  </si>
  <si>
    <t>8425586572963</t>
  </si>
  <si>
    <t>96200BMLP</t>
  </si>
  <si>
    <t>WKRĘT DO KONSTRUKCJI DREWNIANYCH BMAX 6x200MM Szeroki łeb</t>
  </si>
  <si>
    <t>8425586572970</t>
  </si>
  <si>
    <t>8425586572987</t>
  </si>
  <si>
    <t>96220BMLP</t>
  </si>
  <si>
    <t>WKRĘT DO KONSTRUKCJI DREWNIANYCH BMAX 6x220MM Szeroki łeb</t>
  </si>
  <si>
    <t>8425586572994</t>
  </si>
  <si>
    <t>8425586573007</t>
  </si>
  <si>
    <t>96240BMLP</t>
  </si>
  <si>
    <t>WKRĘT DO KONSTRUKCJI DREWNIANYCH BMAX 6x240MM Szeroki łeb</t>
  </si>
  <si>
    <t>8425586573014</t>
  </si>
  <si>
    <t>8425586573021</t>
  </si>
  <si>
    <t>96280BMLP</t>
  </si>
  <si>
    <t>WKRĘT DO KONSTRUKCJI DREWNIANYCH BMAX 6x280MM Szeroki łeb</t>
  </si>
  <si>
    <t>8425586573052</t>
  </si>
  <si>
    <t>8425586573069</t>
  </si>
  <si>
    <t>96300BMLP</t>
  </si>
  <si>
    <t>WKRĘT DO KONSTRUKCJI DREWNIANYCH BMAX 6x300MM Szeroki łeb</t>
  </si>
  <si>
    <t>8425586573076</t>
  </si>
  <si>
    <t>8425586573083</t>
  </si>
  <si>
    <t>98120BMLP</t>
  </si>
  <si>
    <t>WKRĘT DO KONSTRUKCJI DREWNIANYCH BMAX 8X120MM Szeroki łeb</t>
  </si>
  <si>
    <t>8425586568270</t>
  </si>
  <si>
    <t>8425586568287</t>
  </si>
  <si>
    <t>98140BMLP</t>
  </si>
  <si>
    <t>WKRĘT DO KONSTRUKCJI DREWNIANYCH BMAX 8X140MM Szeroki łeb</t>
  </si>
  <si>
    <t>8425586568294</t>
  </si>
  <si>
    <t>8425586568300</t>
  </si>
  <si>
    <t>98160BMLP</t>
  </si>
  <si>
    <t>WKRĘT DO KONSTRUKCJI DREWNIANYCH BMAX 8X160MM Szeroki łeb</t>
  </si>
  <si>
    <t>8425586568317</t>
  </si>
  <si>
    <t>8425586568324</t>
  </si>
  <si>
    <t>98180BMLP</t>
  </si>
  <si>
    <t>WKRĘT DO KONSTRUKCJI DREWNIANYCH BMAX 8X180MM Szeroki łeb</t>
  </si>
  <si>
    <t>8425586568331</t>
  </si>
  <si>
    <t>8425586568348</t>
  </si>
  <si>
    <t>98200BMLP</t>
  </si>
  <si>
    <t>WKRĘT DO KONSTRUKCJI DREWNIANYCH BMAX 8X200MM Szeroki łeb</t>
  </si>
  <si>
    <t>8425586568355</t>
  </si>
  <si>
    <t>8425586568362</t>
  </si>
  <si>
    <t>910200BMLP</t>
  </si>
  <si>
    <t>WKRĘT DO KONSTRUKCJI DREWNIANYCH BMAX 10X200MM Szeroki łeb</t>
  </si>
  <si>
    <t>8425586568690</t>
  </si>
  <si>
    <t>8425586568706</t>
  </si>
  <si>
    <t>910220BMLP</t>
  </si>
  <si>
    <t>WKRĘT DO KONSTRUKCJI DREWNIANYCH BMAX 10X220MM Szeroki łeb</t>
  </si>
  <si>
    <t>8425586568713</t>
  </si>
  <si>
    <t>8425586568720</t>
  </si>
  <si>
    <t>910240BMLP</t>
  </si>
  <si>
    <t>WKRĘT DO KONSTRUKCJI DREWNIANYCH BMAX 10X240MM Szeroki łeb</t>
  </si>
  <si>
    <t>8425586568737</t>
  </si>
  <si>
    <t>8425586568744</t>
  </si>
  <si>
    <t>910260BMLP</t>
  </si>
  <si>
    <t>WKRĘT DO KONSTRUKCJI DREWNIANYCH BMAX 10X260MM Szeroki łeb</t>
  </si>
  <si>
    <t>8425586568751</t>
  </si>
  <si>
    <t>8425586568768</t>
  </si>
  <si>
    <t>910280BMLP</t>
  </si>
  <si>
    <t>WKRĘT DO KONSTRUKCJI DREWNIANYCH BMAX 10X280MM Szeroki łeb</t>
  </si>
  <si>
    <t>8425586568775</t>
  </si>
  <si>
    <t>8425586568782</t>
  </si>
  <si>
    <t>910300BMLP</t>
  </si>
  <si>
    <t>WKRĘT DO KONSTRUKCJI DREWNIANYCH BMAX 10X300MM Szeroki łeb</t>
  </si>
  <si>
    <t>8425586568799</t>
  </si>
  <si>
    <t>8425586568805</t>
  </si>
  <si>
    <t>98220BMLP</t>
  </si>
  <si>
    <t>WKRĘT DO KONSTRUKCJI DREWNIANYCH BMAX 8X220MM Szeroki łeb</t>
  </si>
  <si>
    <t>8425586568379</t>
  </si>
  <si>
    <t>8425586568386</t>
  </si>
  <si>
    <t>98240BMLP</t>
  </si>
  <si>
    <t>WKRĘT DO KONSTRUKCJI DREWNIANYCH BMAX 8X240MM Szeroki łeb</t>
  </si>
  <si>
    <t>8425586568393</t>
  </si>
  <si>
    <t>8425586568409</t>
  </si>
  <si>
    <t>98260BMLP</t>
  </si>
  <si>
    <t>WKRĘT DO KONSTRUKCJI DREWNIANYCH BMAX 8X260MM Szeroki łeb</t>
  </si>
  <si>
    <t>8425586568416</t>
  </si>
  <si>
    <t>8425586568423</t>
  </si>
  <si>
    <t>98280BMLP</t>
  </si>
  <si>
    <t>WKRĘT DO KONSTRUKCJI DREWNIANYCH BMAX 8X280MM Szeroki łeb</t>
  </si>
  <si>
    <t>8425586568430</t>
  </si>
  <si>
    <t>8425586568447</t>
  </si>
  <si>
    <t>98300BMLP</t>
  </si>
  <si>
    <t>WKRĘT DO KONSTRUKCJI DREWNIANYCH BMAX 8X300MM Szeroki łeb</t>
  </si>
  <si>
    <t>8425586568454</t>
  </si>
  <si>
    <t>8425586568461</t>
  </si>
  <si>
    <t>9640BMP</t>
  </si>
  <si>
    <t>WKRĘT DO KONSTRUKCJI DREWNIANYCH BMAX 6x40MM</t>
  </si>
  <si>
    <t>8425586572116</t>
  </si>
  <si>
    <t>8425586572123</t>
  </si>
  <si>
    <t>9650BMP</t>
  </si>
  <si>
    <t>WKRĘT DO KONSTRUKCJI DREWNIANYCH BMAX 6x50MM</t>
  </si>
  <si>
    <t>8425586572093</t>
  </si>
  <si>
    <t>8425586572109</t>
  </si>
  <si>
    <t>9660BMP</t>
  </si>
  <si>
    <t>WKRĘT DO KONSTRUKCJI DREWNIANYCH BMAX 6x60MM</t>
  </si>
  <si>
    <t>8425586571614</t>
  </si>
  <si>
    <t>8425586571621</t>
  </si>
  <si>
    <t>9670BMP</t>
  </si>
  <si>
    <t>WKRĘT DO KONSTRUKCJI DREWNIANYCH BMAX 6x70MM</t>
  </si>
  <si>
    <t>8425586572253</t>
  </si>
  <si>
    <t>8425586572260</t>
  </si>
  <si>
    <t>9680BMP</t>
  </si>
  <si>
    <t>WKRĘT DO KONSTRUKCJI DREWNIANYCH BMAX 6x80MM</t>
  </si>
  <si>
    <t>8425586571638</t>
  </si>
  <si>
    <t>8425586571645</t>
  </si>
  <si>
    <t>96100BMP</t>
  </si>
  <si>
    <t>WKRĘT DO KONSTRUKCJI DREWNIANYCH BMAX 6x100MM</t>
  </si>
  <si>
    <t>8425586571652</t>
  </si>
  <si>
    <t>8425586571669</t>
  </si>
  <si>
    <t>96120BMP</t>
  </si>
  <si>
    <t>WKRĘT DO KONSTRUKCJI DREWNIANYCH BMAX 6x120MM</t>
  </si>
  <si>
    <t>8425586571676</t>
  </si>
  <si>
    <t>8425586571683</t>
  </si>
  <si>
    <t>96140BMP</t>
  </si>
  <si>
    <t>WKRĘT DO KONSTRUKCJI DREWNIANYCH BMAX 6x140MM</t>
  </si>
  <si>
    <t>8425586571690</t>
  </si>
  <si>
    <t>8425586571706</t>
  </si>
  <si>
    <t>96160BMP</t>
  </si>
  <si>
    <t>WKRĘT DO KONSTRUKCJI DREWNIANYCH BMAX 6x160MM</t>
  </si>
  <si>
    <t>8425586571713</t>
  </si>
  <si>
    <t>8425586571720</t>
  </si>
  <si>
    <t>96180BMP</t>
  </si>
  <si>
    <t>WKRĘT DO KONSTRUKCJI DREWNIANYCH BMAX 6x180MM</t>
  </si>
  <si>
    <t>8425586571737</t>
  </si>
  <si>
    <t>8425586571744</t>
  </si>
  <si>
    <t>96200BMP</t>
  </si>
  <si>
    <t>WKRĘT DO KONSTRUKCJI DREWNIANYCH BMAX 6x200MM</t>
  </si>
  <si>
    <t>8425586571751</t>
  </si>
  <si>
    <t>8425586571768</t>
  </si>
  <si>
    <t>96220BMP</t>
  </si>
  <si>
    <t>WKRĘT DO KONSTRUKCJI DREWNIANYCH BMAX 6x220MM</t>
  </si>
  <si>
    <t>8425586571775</t>
  </si>
  <si>
    <t>8425586571782</t>
  </si>
  <si>
    <t>96240BMP</t>
  </si>
  <si>
    <t>WKRĘT DO KONSTRUKCJI DREWNIANYCH BMAX 6x240MM</t>
  </si>
  <si>
    <t>8425586572130</t>
  </si>
  <si>
    <t>8425586572147</t>
  </si>
  <si>
    <t>96260BMP</t>
  </si>
  <si>
    <t>WKRĘT DO KONSTRUKCJI DREWNIANYCH BMAX 6x260MM</t>
  </si>
  <si>
    <t>8425586572154</t>
  </si>
  <si>
    <t>8425586572161</t>
  </si>
  <si>
    <t>96280BMP</t>
  </si>
  <si>
    <t>WKRĘT DO KONSTRUKCJI DREWNIANYCH BMAX 6x280MM</t>
  </si>
  <si>
    <t>8425586572192</t>
  </si>
  <si>
    <t>8425586572208</t>
  </si>
  <si>
    <t>96300BMP</t>
  </si>
  <si>
    <t>WKRĘT DO KONSTRUKCJI DREWNIANYCH BMAX 6x300MM</t>
  </si>
  <si>
    <t>8425586572215</t>
  </si>
  <si>
    <t>8425586572222</t>
  </si>
  <si>
    <t>9313VLOXS</t>
  </si>
  <si>
    <t xml:space="preserve">WKRĘT DO DREWNA / PŁYTY GWINT PEŁNY VELOX 3X13MM GNIAZDO SIT </t>
  </si>
  <si>
    <t>9315VLOXS</t>
  </si>
  <si>
    <t xml:space="preserve">WKRĘT DO DREWNA / PŁYTY GWINT PEŁNY VELOX 3X15MM GNIAZDO SIT </t>
  </si>
  <si>
    <t>9317VLOXS</t>
  </si>
  <si>
    <t xml:space="preserve">WKRĘT DO DREWNA / PŁYTY GWINT PEŁNY VELOX 3X17MM GNIAZDO SIT </t>
  </si>
  <si>
    <t>9320VLOXS</t>
  </si>
  <si>
    <t xml:space="preserve">WKRĘT DO DREWNA / PŁYTY GWINT PEŁNY VELOX 3X20MM GNIAZDO SIT </t>
  </si>
  <si>
    <t>9325VLOXS</t>
  </si>
  <si>
    <t xml:space="preserve">WKRĘT DO DREWNA / PŁYTY GWINT PEŁNY VELOX 3X25MM GNIAZDO SIT </t>
  </si>
  <si>
    <t>9330VLOXS</t>
  </si>
  <si>
    <t xml:space="preserve">WKRĘT DO DREWNA / PŁYTY GWINT PEŁNY VELOX 3X30MM GNIAZDO SIT </t>
  </si>
  <si>
    <t>93515VLOXS</t>
  </si>
  <si>
    <t xml:space="preserve">WKRĘT DO DREWNA / PŁYTY GWINT PEŁNY VELOX 3,5x15MM GNIAZDO SIT </t>
  </si>
  <si>
    <t>93517VLOXS</t>
  </si>
  <si>
    <t xml:space="preserve">WKRĘT DO DREWNA / PŁYTY GWINT PEŁNY VELOX 3,5x17MM GNIAZDO SIT </t>
  </si>
  <si>
    <t>93520VLOXS</t>
  </si>
  <si>
    <t xml:space="preserve">WKRĘT DO DREWNA / PŁYTY GWINT PEŁNY VELOX 3,5x20MM GNIAZDO SIT </t>
  </si>
  <si>
    <t>93525VLOXS</t>
  </si>
  <si>
    <t xml:space="preserve">WKRĘT DO DREWNA / PŁYTY GWINT PEŁNY VELOX 3,5x25MM GNIAZDO SIT </t>
  </si>
  <si>
    <t>93530VLOXS</t>
  </si>
  <si>
    <t xml:space="preserve">WKRĘT DO DREWNA / PŁYTY GWINT PEŁNY VELOX 3,5x30MM GNIAZDO SIT </t>
  </si>
  <si>
    <t>93535VLOXS</t>
  </si>
  <si>
    <t xml:space="preserve">WKRĘT DO DREWNA / PŁYTY GWINT PEŁNY VELOX 3,5x35MM GNIAZDO SIT </t>
  </si>
  <si>
    <t>9417VLOXS</t>
  </si>
  <si>
    <t xml:space="preserve">WKRĘT DO DREWNA / PŁYTY GWINT PEŁNY VELOX 4x17MM GNIAZDO SIT </t>
  </si>
  <si>
    <t>9420VLOXS</t>
  </si>
  <si>
    <t xml:space="preserve">WKRĘT DO DREWNA / PŁYTY GWINT PEŁNY VELOX 4x20MM GNIAZDO SIT </t>
  </si>
  <si>
    <t>9425VLOXS</t>
  </si>
  <si>
    <t xml:space="preserve">WKRĘT DO DREWNA / PŁYTY GWINT PEŁNY VELOX 4x25MM GNIAZDO SIT </t>
  </si>
  <si>
    <t>9430VLOXS</t>
  </si>
  <si>
    <t xml:space="preserve">WKRĘT DO DREWNA / PŁYTY GWINT PEŁNY VELOX 4x30MM GNIAZDO SIT </t>
  </si>
  <si>
    <t>9435VLOXS</t>
  </si>
  <si>
    <t xml:space="preserve">WKRĘT DO DREWNA / PŁYTY GWINT PEŁNY VELOX 4x35MM GNIAZDO SIT </t>
  </si>
  <si>
    <t>9440VLOXS</t>
  </si>
  <si>
    <t xml:space="preserve">WKRĘT DO DREWNA / PŁYTY GWINT PEŁNY VELOX 4x40MM GNIAZDO SIT </t>
  </si>
  <si>
    <t>9445VLOXS</t>
  </si>
  <si>
    <t xml:space="preserve">WKRĘT DO DREWNA / PŁYTY GWINT PEŁNY VELOX 4x45MM GNIAZDO SIT </t>
  </si>
  <si>
    <t>94520VLOXS</t>
  </si>
  <si>
    <t xml:space="preserve">WKRĘT DO DREWNA / PŁYTY GWINT PEŁNY VELOX 4,5x20MM GNIAZDO SIT </t>
  </si>
  <si>
    <t>94530VLOXS</t>
  </si>
  <si>
    <t xml:space="preserve">WKRĘT DO DREWNA / PŁYTY GWINT PEŁNY VELOX 4,5x30MM GNIAZDO SIT </t>
  </si>
  <si>
    <t>94535VLOXS</t>
  </si>
  <si>
    <t xml:space="preserve">WKRĘT DO DREWNA / PŁYTY GWINT PEŁNY VELOX 4,5x35MM GNIAZDO SIT </t>
  </si>
  <si>
    <t>94540VLOXS</t>
  </si>
  <si>
    <t xml:space="preserve">WKRĘT DO DREWNA / PŁYTY GWINT PEŁNY VELOX 4,5x40MM GNIAZDO SIT </t>
  </si>
  <si>
    <t>94545VLOXS</t>
  </si>
  <si>
    <t xml:space="preserve">WKRĘT DO DREWNA / PŁYTY GWINT PEŁNY VELOX 4,5x45MM GNIAZDO SIT </t>
  </si>
  <si>
    <t>9460VLOXS</t>
  </si>
  <si>
    <t xml:space="preserve">WKRĘT DO DREWNA / PŁYTY GWINT PEŁNY VELOX 4x60MM GNIAZDO SIT </t>
  </si>
  <si>
    <t>9520VLOXS</t>
  </si>
  <si>
    <t xml:space="preserve">WKRĘT DO DREWNA / PŁYTY GWINT PEŁNY VELOX 5x20MM GNIAZDO SIT </t>
  </si>
  <si>
    <t>9525VLOXS</t>
  </si>
  <si>
    <t xml:space="preserve">WKRĘT DO DREWNA / PŁYTY GWINT PEŁNY VELOX 5x25MM GNIAZDO SIT </t>
  </si>
  <si>
    <t>9530VLOXS</t>
  </si>
  <si>
    <t xml:space="preserve">WKRĘT DO DREWNA / PŁYTY GWINT PEŁNY VELOX 5x30MM GNIAZDO SIT </t>
  </si>
  <si>
    <t>9535VLOXS</t>
  </si>
  <si>
    <t xml:space="preserve">WKRĘT DO DREWNA / PŁYTY GWINT PEŁNY VELOX 5x35MM GNIAZDO SIT </t>
  </si>
  <si>
    <t>9550VLOXS</t>
  </si>
  <si>
    <t xml:space="preserve">WKRĘT DO DREWNA / PŁYTY GWINT PEŁNY VELOX 5x50MM GNIAZDO SIT </t>
  </si>
  <si>
    <t>9560VLOXS</t>
  </si>
  <si>
    <t xml:space="preserve">WKRĘT DO DREWNA / PŁYTY GWINT PEŁNY VELOX 5x60MM GNIAZDO SIT </t>
  </si>
  <si>
    <t>9570VLOXS</t>
  </si>
  <si>
    <t xml:space="preserve">WKRĘT DO DREWNA / PŁYTY GWINT PEŁNY VELOX 5x70MM GNIAZDO SIT </t>
  </si>
  <si>
    <t>9580VLOXS</t>
  </si>
  <si>
    <t xml:space="preserve">WKRĘT DO DREWNA / PŁYTY GWINT PEŁNY VELOX 5x80MM GNIAZDO SIT </t>
  </si>
  <si>
    <t>93535VLOXSP</t>
  </si>
  <si>
    <t xml:space="preserve">WKRĘT DO DREWNA / PŁYTY GWINT NIEPEŁNY VELOX 3,5x35MM GNIAZDO SIT </t>
  </si>
  <si>
    <t>93540VLOXSP</t>
  </si>
  <si>
    <t xml:space="preserve">WKRĘT DO DREWNA / PŁYTY GWINT NIEPEŁNY VELOX 3,5x40MM GNIAZDO SIT </t>
  </si>
  <si>
    <t>93545VLOXSP</t>
  </si>
  <si>
    <t xml:space="preserve">WKRĘT DO DREWNA / PŁYTY GWINT NIEPEŁNY VELOX 3,5x45MM GNIAZDO SIT </t>
  </si>
  <si>
    <t>93550VLOXSP</t>
  </si>
  <si>
    <t xml:space="preserve">WKRĘT DO DREWNA / PŁYTY GWINT NIEPEŁNY VELOX 3,5x50MM GNIAZDO SIT </t>
  </si>
  <si>
    <t>9440VLOXSP</t>
  </si>
  <si>
    <t xml:space="preserve">WKRĘT DO DREWNA / PŁYTY GWINT NIEPEŁNY VELOX 4X40MM GNIAZDO SIT </t>
  </si>
  <si>
    <t>9435VLOXSP</t>
  </si>
  <si>
    <t xml:space="preserve">WKRĘT DO DREWNA / PŁYTY GWINT NIEPEŁNY VELOX 4X35MM GNIAZDO SIT </t>
  </si>
  <si>
    <t>9445VLOXSP</t>
  </si>
  <si>
    <t xml:space="preserve">WKRĘT DO DREWNA / PŁYTY GWINT NIEPEŁNY VELOX 4X45MM GNIAZDO SIT </t>
  </si>
  <si>
    <t>9450VLOXSP</t>
  </si>
  <si>
    <t xml:space="preserve">WKRĘT DO DREWNA / PŁYTY GWINT NIEPEŁNY VELOX 4X50MM GNIAZDO SIT </t>
  </si>
  <si>
    <t>94540VLOXSP</t>
  </si>
  <si>
    <t xml:space="preserve">WKRĘT DO DREWNA / PŁYTY GWINT NIEPEŁNY VELOX 4,5X40MM GNIAZDO SIT </t>
  </si>
  <si>
    <t>94545VLOXSP</t>
  </si>
  <si>
    <t xml:space="preserve">WKRĘT DO DREWNA / PŁYTY GWINT NIEPEŁNY VELOX 4,5X45MM GNIAZDO SIT </t>
  </si>
  <si>
    <t>94550VLOXSP</t>
  </si>
  <si>
    <t xml:space="preserve">WKRĘT DO DREWNA / PŁYTY GWINT NIEPEŁNY VELOX 4,5X50MM GNIAZDO SIT </t>
  </si>
  <si>
    <t>94560VLOXSP</t>
  </si>
  <si>
    <t xml:space="preserve">WKRĘT DO DREWNA / PŁYTY GWINT NIEPEŁNY VELOX 4,5X60MM GNIAZDO SIT </t>
  </si>
  <si>
    <t>94570VLOXSP</t>
  </si>
  <si>
    <t xml:space="preserve">WKRĘT DO DREWNA / PŁYTY GWINT NIEPEŁNY VELOX 4,5X70MM GNIAZDO SIT </t>
  </si>
  <si>
    <t>94580VLOXSP</t>
  </si>
  <si>
    <t xml:space="preserve">WKRĘT DO DREWNA / PŁYTY GWINT NIEPEŁNY VELOX 4,5X80MM GNIAZDO SIT </t>
  </si>
  <si>
    <t>9460VLOXSP</t>
  </si>
  <si>
    <t xml:space="preserve">WKRĘT DO DREWNA / PŁYTY GWINT NIEPEŁNY VELOX 4X60MM GNIAZDO SIT </t>
  </si>
  <si>
    <t>9470VLOXSP</t>
  </si>
  <si>
    <t xml:space="preserve">WKRĘT DO DREWNA / PŁYTY GWINT NIEPEŁNY VELOX 4x70MM GNIAZDO SIT </t>
  </si>
  <si>
    <t>95100VLOXSP</t>
  </si>
  <si>
    <t xml:space="preserve">WKRĘT DO DREWNA / PŁYTY GWINT NIEPEŁNY VELOX 5X100MM GNIAZDO SIT </t>
  </si>
  <si>
    <t>9540VLOXSP</t>
  </si>
  <si>
    <t xml:space="preserve">WKRĘT DO DREWNA / PŁYTY GWINT NIEPEŁNY VELOX 5X40MM GNIAZDO SIT </t>
  </si>
  <si>
    <t>9545VLOXSP</t>
  </si>
  <si>
    <t xml:space="preserve">WKRĘT DO DREWNA / PŁYTY GWINT NIEPEŁNY VELOX 5X45MM GNIAZDO SIT </t>
  </si>
  <si>
    <t>9550VLOXSP</t>
  </si>
  <si>
    <t xml:space="preserve">WKRĘT DO DREWNA / PŁYTY GWINT NIEPEŁNY VELOX 5X50MM GNIAZDO SIT </t>
  </si>
  <si>
    <t>9560VLOXSP</t>
  </si>
  <si>
    <t xml:space="preserve">WKRĘT DO DREWNA / PŁYTY GWINT NIEPEŁNY VELOX 5X60MM GNIAZDO SIT </t>
  </si>
  <si>
    <t>9570VLOXSP</t>
  </si>
  <si>
    <t xml:space="preserve">WKRĘT DO DREWNA / PŁYTY GWINT NIEPEŁNY VELOX 5X70MM GNIAZDO SIT </t>
  </si>
  <si>
    <t>9580VLOXSP</t>
  </si>
  <si>
    <t xml:space="preserve">WKRĘT DO DREWNA / PŁYTY GWINT NIEPEŁNY VELOX 5X80MM GNIAZDO SIT </t>
  </si>
  <si>
    <t>9590VLOXSP</t>
  </si>
  <si>
    <t xml:space="preserve">WKRĘT DO DREWNA / PŁYTY GWINT NIEPEŁNY VELOX 5X90MM GNIAZDO SIT </t>
  </si>
  <si>
    <t>95120VLOXSP</t>
  </si>
  <si>
    <t xml:space="preserve">WKRĘT DO DREWNA / PŁYTY GWINT NIEPEŁNY VELOX 5X120MM GNIAZDO SIT </t>
  </si>
  <si>
    <t>9640VLOXS</t>
  </si>
  <si>
    <t xml:space="preserve">WKRĘT DO DREWNA / PŁYTY GWINT PEŁNY VELOX 6X40MM GNIAZDO SIT </t>
  </si>
  <si>
    <t>9650VLOXSP</t>
  </si>
  <si>
    <t xml:space="preserve">WKRĘT DO DREWNA / PŁYTY GWINT NIEPEŁNY VELOX 6X50MM GNIAZDO SIT </t>
  </si>
  <si>
    <t>9650VLOXS</t>
  </si>
  <si>
    <t xml:space="preserve">WKRĘT DO DREWNA / PŁYTY GWINT PEŁNY VELOX 6X50MM GNIAZDO SIT </t>
  </si>
  <si>
    <t>9660VLOXSP</t>
  </si>
  <si>
    <t xml:space="preserve">WKRĘT DO DREWNA / PŁYTY GWINT NIEPEŁNY VELOX 6X60MM GNIAZDO SIT </t>
  </si>
  <si>
    <t>9660VLOXS</t>
  </si>
  <si>
    <t xml:space="preserve">WKRĘT DO DREWNA / PŁYTY GWINT PEŁNY VELOX 6X60MM GNIAZDO SIT </t>
  </si>
  <si>
    <t>9670VLOXSP</t>
  </si>
  <si>
    <t xml:space="preserve">WKRĘT DO DREWNA / PŁYTY GWINT NIEPEŁNY VELOX 6X70MM GNIAZDO SIT </t>
  </si>
  <si>
    <t>9670VLOXS</t>
  </si>
  <si>
    <t xml:space="preserve">WKRĘT DO DREWNA / PŁYTY GWINT PEŁNY VELOX 6X70MM GNIAZDO SIT </t>
  </si>
  <si>
    <t>9680VLOXSP</t>
  </si>
  <si>
    <t xml:space="preserve">WKRĘT DO DREWNA / PŁYTY GWINT NIEPEŁNY VELOX 6X80MM GNIAZDO SIT </t>
  </si>
  <si>
    <t>9680VLOXS</t>
  </si>
  <si>
    <t xml:space="preserve">WKRĘT DO DREWNA / PŁYTY GWINT PEŁNY VELOX 6X80MM GNIAZDO SIT </t>
  </si>
  <si>
    <t>9690VLOXSP</t>
  </si>
  <si>
    <t xml:space="preserve">WKRĘT DO DREWNA / PŁYTY GWINT NIEPEŁNY VELOX 6X90MM GNIAZDO SIT </t>
  </si>
  <si>
    <t>96100VLOXSP</t>
  </si>
  <si>
    <t xml:space="preserve">WKRĘT DO DREWNA / PŁYTY GWINT NIEPEŁNY VELOX 6X100MM GNIAZDO SIT </t>
  </si>
  <si>
    <t>96120VLOXSP</t>
  </si>
  <si>
    <t xml:space="preserve">WKRĘT DO DREWNA / PŁYTY GWINT NIEPEŁNY VELOX 6X120MM GNIAZDO SIT </t>
  </si>
  <si>
    <t>96140VLOXSP</t>
  </si>
  <si>
    <t xml:space="preserve">WKRĘT DO DREWNA / PŁYTY GWINT NIEPEŁNY VELOX 6X140MM GNIAZDO SIT </t>
  </si>
  <si>
    <t>96160VLOXSP</t>
  </si>
  <si>
    <t xml:space="preserve">WKRĘT DO DREWNA / PŁYTY GWINT NIEPEŁNY VELOX 6X160MM GNIAZDO SIT </t>
  </si>
  <si>
    <t>96180VLOXSP</t>
  </si>
  <si>
    <t xml:space="preserve">WKRĘT DO DREWNA / PŁYTY GWINT NIEPEŁNY VELOX 6X180MM GNIAZDO SIT </t>
  </si>
  <si>
    <t>96200VLOXSP</t>
  </si>
  <si>
    <t xml:space="preserve">WKRĘT DO DREWNA / PŁYTY GWINT NIEPEŁNY VELOX 6X200MM GNIAZDO SIT </t>
  </si>
  <si>
    <t>FAMILY</t>
  </si>
  <si>
    <t>ZDJĘCIE</t>
  </si>
  <si>
    <t xml:space="preserve">SYSTEM WIERCONY </t>
  </si>
  <si>
    <t>POZOSTAŁE ELEMENTY MOCUJĄCE</t>
  </si>
  <si>
    <t>DODATKOWE NOTATKI</t>
  </si>
  <si>
    <t>CENA NETTO</t>
  </si>
  <si>
    <t>PODATEK</t>
  </si>
  <si>
    <t>CENA BRUTTO</t>
  </si>
  <si>
    <t>JEDNOSTKA MIARY</t>
  </si>
  <si>
    <t>DODATKOWY RABAT</t>
  </si>
  <si>
    <t>004</t>
  </si>
  <si>
    <t>003</t>
  </si>
  <si>
    <t>025</t>
  </si>
  <si>
    <t>500</t>
  </si>
  <si>
    <t>050</t>
  </si>
  <si>
    <t>056</t>
  </si>
  <si>
    <t>043</t>
  </si>
  <si>
    <t>801</t>
  </si>
  <si>
    <t>022</t>
  </si>
  <si>
    <t>067</t>
  </si>
  <si>
    <t>809</t>
  </si>
  <si>
    <t>001</t>
  </si>
  <si>
    <t>057</t>
  </si>
  <si>
    <t>083</t>
  </si>
  <si>
    <t>046</t>
  </si>
  <si>
    <t>036</t>
  </si>
  <si>
    <t>041</t>
  </si>
  <si>
    <t>808</t>
  </si>
  <si>
    <t>026</t>
  </si>
  <si>
    <t>009</t>
  </si>
  <si>
    <t>007</t>
  </si>
  <si>
    <t>042</t>
  </si>
  <si>
    <t>037</t>
  </si>
  <si>
    <t>806</t>
  </si>
  <si>
    <t>DISCOUNT %</t>
  </si>
  <si>
    <t>KOD RABATOWY</t>
  </si>
  <si>
    <t>KODY RABATOWE KWIECIEŃ 2023</t>
  </si>
  <si>
    <t>LP.</t>
  </si>
  <si>
    <t>STAWKA PROCENTOWA</t>
  </si>
  <si>
    <t>OPIS, JEŚLI WYMAGANY</t>
  </si>
  <si>
    <t>91060MFRST</t>
  </si>
  <si>
    <t>91060MFRFB</t>
  </si>
  <si>
    <t>poland@celo.com</t>
  </si>
  <si>
    <r>
      <t xml:space="preserve">GWÓŹDZ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15MM 1000szt dla FOX / AG</t>
    </r>
  </si>
  <si>
    <r>
      <t xml:space="preserve">GWÓŹDZ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19MM 1000szt dla FOX / AG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</si>
  <si>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25MM 1000szt dla FOX / AG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</si>
  <si>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30MM 1000szt dla FOX / AG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</si>
  <si>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40MM 1000szt dla FOX / AG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</si>
  <si>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15MM TKA standard dla FOX / AG 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</si>
  <si>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19MM TKA standard dla FOX / AG 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</si>
  <si>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25MM TKA standard dla FOX / AG 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</si>
  <si>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30MM TKA standard dla FOX / AG 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</si>
  <si>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40MM TKA standard dla FOX / AG 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</si>
  <si>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17MM 800szt dla FORCE ONE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</si>
  <si>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22MM 800szt dla FORCE ONE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</si>
  <si>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27MM 800szt dla FORCE ONE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</si>
  <si>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13MM 800szt dla FORCE ONE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</si>
  <si>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32MM 800szt dla FORCE ONE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</si>
  <si>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38MM 800szt dla FORCE ONE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</si>
  <si>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13MM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dla FORCE ONE 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</si>
  <si>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17MM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dla FORCE ONE 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</si>
  <si>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22MM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dla FORCE ONE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</si>
  <si>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27MM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dla FORCE ONE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</si>
  <si>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32MM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dla FORCE ONE 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</si>
  <si>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38MM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dla FORCE ONE</t>
    </r>
  </si>
  <si>
    <r>
      <t xml:space="preserve">GWÓŹDZ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19MM 800szt dla FORCE ONE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</si>
  <si>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25MM 800szt dla FORCE ONE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</si>
  <si>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19MM TKA standard dla FORCE ONE 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</si>
  <si>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25MM TKA standard dla FORCE ONE 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</si>
  <si>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10x100mm</t>
    </r>
    <r>
      <rPr>
        <sz val="11"/>
        <rFont val="Calibri"/>
        <family val="2"/>
        <charset val="238"/>
        <scheme val="minor"/>
      </rPr>
      <t xml:space="preserve"> z płaskim kołnierzem i śrubą sześciokątną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</si>
  <si>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10x100mm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</si>
  <si>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10x100mm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</si>
  <si>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10x115mm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</si>
  <si>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10x135mm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</si>
  <si>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10x200mm</t>
    </r>
    <r>
      <rPr>
        <sz val="11"/>
        <rFont val="Calibri"/>
        <family val="2"/>
        <charset val="238"/>
        <scheme val="minor"/>
      </rPr>
      <t xml:space="preserve"> ze śrubą sześciokątną z gniazdem TX 50szt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</si>
  <si>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10x320mm</t>
    </r>
    <r>
      <rPr>
        <sz val="11"/>
        <rFont val="Calibri"/>
        <family val="2"/>
        <charset val="238"/>
        <scheme val="minor"/>
      </rPr>
      <t xml:space="preserve"> ze śrubą łeb stożkowy z gniazdem TX 50szt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</si>
  <si>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10x60mm</t>
    </r>
    <r>
      <rPr>
        <sz val="11"/>
        <rFont val="Calibri"/>
        <family val="2"/>
        <charset val="238"/>
        <scheme val="minor"/>
      </rPr>
      <t xml:space="preserve"> z płaskim kołnierzem i śrubą sześciokątną z gniazdem TX 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</si>
  <si>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10x80mm</t>
    </r>
    <r>
      <rPr>
        <sz val="11"/>
        <rFont val="Calibri"/>
        <family val="2"/>
        <charset val="238"/>
        <scheme val="minor"/>
      </rPr>
      <t xml:space="preserve"> z płaskim kołnierzem i śrubą sześciokątną z gniazdem TX 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</si>
  <si>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14x110mm</t>
    </r>
    <r>
      <rPr>
        <sz val="11"/>
        <rFont val="Calibri"/>
        <family val="2"/>
        <charset val="238"/>
        <scheme val="minor"/>
      </rPr>
      <t xml:space="preserve"> z płaskim kołnierzem i śrubą sześciokątną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</si>
  <si>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14x110mm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</si>
  <si>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14x110mm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</si>
  <si>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8x100mm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</si>
  <si>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 xml:space="preserve">8x100mm </t>
    </r>
    <r>
      <rPr>
        <sz val="11"/>
        <rFont val="Calibri"/>
        <family val="2"/>
        <charset val="238"/>
        <scheme val="minor"/>
      </rPr>
      <t xml:space="preserve">ze śrubą łeb stożkowy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</si>
  <si>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8x120mm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</si>
  <si>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8x120mm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</si>
  <si>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8x60mm</t>
    </r>
    <r>
      <rPr>
        <sz val="11"/>
        <rFont val="Calibri"/>
        <family val="2"/>
        <charset val="238"/>
        <scheme val="minor"/>
      </rPr>
      <t xml:space="preserve"> z płaskim kołnierzem i śrubą sześciokątną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</si>
  <si>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8x60mm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</si>
  <si>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8x60mm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</si>
  <si>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8x80mm</t>
    </r>
    <r>
      <rPr>
        <sz val="11"/>
        <rFont val="Calibri"/>
        <family val="2"/>
        <charset val="238"/>
        <scheme val="minor"/>
      </rPr>
      <t xml:space="preserve"> z płaskim kołnierzem i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</si>
  <si>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8x80mm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</si>
  <si>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>Kołek ramowy</t>
    </r>
    <r>
      <rPr>
        <b/>
        <sz val="11"/>
        <rFont val="Calibri"/>
        <family val="2"/>
        <charset val="238"/>
        <scheme val="minor"/>
      </rPr>
      <t xml:space="preserve"> ocynk ogniowy</t>
    </r>
    <r>
      <rPr>
        <sz val="11"/>
        <rFont val="Calibri"/>
        <family val="2"/>
        <charset val="238"/>
        <scheme val="minor"/>
      </rPr>
      <t xml:space="preserve"> MFR SB 10x100mm ze śrubą sześciokątną z gniazdem TX </t>
    </r>
  </si>
  <si>
    <r>
      <t>Kołek ramowy</t>
    </r>
    <r>
      <rPr>
        <b/>
        <sz val="11"/>
        <rFont val="Calibri"/>
        <family val="2"/>
        <charset val="238"/>
        <scheme val="minor"/>
      </rPr>
      <t xml:space="preserve"> ocynk ogniowy</t>
    </r>
    <r>
      <rPr>
        <sz val="11"/>
        <rFont val="Calibri"/>
        <family val="2"/>
        <charset val="238"/>
        <scheme val="minor"/>
      </rPr>
      <t xml:space="preserve"> MFR ST 10x100mm ze śrubą łeb stożkowy z gniazdem TX </t>
    </r>
  </si>
  <si>
    <r>
      <t xml:space="preserve">Kołek ramowy </t>
    </r>
    <r>
      <rPr>
        <b/>
        <sz val="11"/>
        <rFont val="Calibri"/>
        <family val="2"/>
        <charset val="238"/>
        <scheme val="minor"/>
      </rPr>
      <t>ocynk ogniowy</t>
    </r>
    <r>
      <rPr>
        <sz val="11"/>
        <rFont val="Calibri"/>
        <family val="2"/>
        <charset val="238"/>
        <scheme val="minor"/>
      </rPr>
      <t xml:space="preserve"> MFR SB 10x135mm ze śrubą sześciokątną z gniazdem TX </t>
    </r>
  </si>
  <si>
    <r>
      <t>Kołek ramowy</t>
    </r>
    <r>
      <rPr>
        <b/>
        <sz val="11"/>
        <rFont val="Calibri"/>
        <family val="2"/>
        <charset val="238"/>
        <scheme val="minor"/>
      </rPr>
      <t xml:space="preserve"> ocynk ogniowy</t>
    </r>
    <r>
      <rPr>
        <sz val="11"/>
        <rFont val="Calibri"/>
        <family val="2"/>
        <charset val="238"/>
        <scheme val="minor"/>
      </rPr>
      <t xml:space="preserve"> MFR ST 10x135mm ze śrubą łeb stożkowy z gniazdem TX </t>
    </r>
  </si>
  <si>
    <r>
      <t xml:space="preserve">Kołek ramowy </t>
    </r>
    <r>
      <rPr>
        <b/>
        <sz val="11"/>
        <rFont val="Calibri"/>
        <family val="2"/>
        <charset val="238"/>
        <scheme val="minor"/>
      </rPr>
      <t>ocynk ogniowy</t>
    </r>
    <r>
      <rPr>
        <sz val="11"/>
        <rFont val="Calibri"/>
        <family val="2"/>
        <charset val="238"/>
        <scheme val="minor"/>
      </rPr>
      <t xml:space="preserve"> MFR SB 10x160mm ze śrubą sześciokątną z gniazdem TX </t>
    </r>
  </si>
  <si>
    <r>
      <t xml:space="preserve">Kołek ramowy </t>
    </r>
    <r>
      <rPr>
        <b/>
        <sz val="11"/>
        <rFont val="Calibri"/>
        <family val="2"/>
        <charset val="238"/>
        <scheme val="minor"/>
      </rPr>
      <t>ocynk ogniowy</t>
    </r>
    <r>
      <rPr>
        <sz val="11"/>
        <rFont val="Calibri"/>
        <family val="2"/>
        <charset val="238"/>
        <scheme val="minor"/>
      </rPr>
      <t xml:space="preserve"> MFR ST 10x160mm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</si>
  <si>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FB 10x100mm z płaskim kołnierzem i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</si>
  <si>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10x100mm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</si>
  <si>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10x100mm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</si>
  <si>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10x115mm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</si>
  <si>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10x115mm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</si>
  <si>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10x135mm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</si>
  <si>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10x135mm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</si>
  <si>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10x160mm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</si>
  <si>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10x160mm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</si>
  <si>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FB 10x80mm z płaskim kołnierzem i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</si>
  <si>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10x80mm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</si>
  <si>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10x80mm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</si>
  <si>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10x120mm ze śrubą łeb stożkowy z gniazdem TX </t>
    </r>
  </si>
  <si>
    <t>910TPZF</t>
  </si>
  <si>
    <t xml:space="preserve">Uchwyt trapezowy 10mm </t>
  </si>
  <si>
    <t>SUMA BRUTTO</t>
  </si>
  <si>
    <t>9B12LID</t>
  </si>
  <si>
    <t>Obejma  z gumą 12 podwójna pod M6</t>
  </si>
  <si>
    <t>9B15LID</t>
  </si>
  <si>
    <t>Obejma  z gumą 15 podwójna pod M6</t>
  </si>
  <si>
    <t>9B18LID</t>
  </si>
  <si>
    <t>Obejma  z gumą 18 podwójna pod M6</t>
  </si>
  <si>
    <t>9B22LID</t>
  </si>
  <si>
    <t>Obejma  z gumą 22 podwójna pod M6</t>
  </si>
  <si>
    <t>910100MFRFB</t>
  </si>
  <si>
    <t>910100MFRSB</t>
  </si>
  <si>
    <t>910100MFRST</t>
  </si>
  <si>
    <t>910115MFRFB</t>
  </si>
  <si>
    <t>910115MFRSB</t>
  </si>
  <si>
    <t>910115MFRST</t>
  </si>
  <si>
    <t>910135MFRSB</t>
  </si>
  <si>
    <t>910135MFRST</t>
  </si>
  <si>
    <t>910160MFRSB</t>
  </si>
  <si>
    <t>910160MFRST</t>
  </si>
  <si>
    <t>910180MFRSB</t>
  </si>
  <si>
    <t>910180MFRST</t>
  </si>
  <si>
    <t>910280MFRST50</t>
  </si>
  <si>
    <t>910320MFRST50</t>
  </si>
  <si>
    <t>91060MFRSB</t>
  </si>
  <si>
    <t>91080MFRFB</t>
  </si>
  <si>
    <t>91080MFRSB</t>
  </si>
  <si>
    <t>91080MFRST</t>
  </si>
  <si>
    <t>914110MFRFB</t>
  </si>
  <si>
    <t>914110MFRSB</t>
  </si>
  <si>
    <t>914110MFRST</t>
  </si>
  <si>
    <t>914140MFRFB</t>
  </si>
  <si>
    <t>914140MFRSB</t>
  </si>
  <si>
    <t>914140MFRST</t>
  </si>
  <si>
    <t>914170MFRSB</t>
  </si>
  <si>
    <t>914170MFRST</t>
  </si>
  <si>
    <t>914200MFRSB</t>
  </si>
  <si>
    <t>914200MFRST</t>
  </si>
  <si>
    <t>914230MFRSB</t>
  </si>
  <si>
    <t>914230MFRST</t>
  </si>
  <si>
    <t>914270MFRSB</t>
  </si>
  <si>
    <t>914270MFRST</t>
  </si>
  <si>
    <t>91480MFRFB</t>
  </si>
  <si>
    <t>91480MFRSB</t>
  </si>
  <si>
    <t>91480MFRST</t>
  </si>
  <si>
    <t>98100MFRSB</t>
  </si>
  <si>
    <t>98120MFRSB</t>
  </si>
  <si>
    <t>98120MFRST</t>
  </si>
  <si>
    <t>9860MFRFB</t>
  </si>
  <si>
    <t>9860MFRSB</t>
  </si>
  <si>
    <t>9860MFRST</t>
  </si>
  <si>
    <t>9880MFRFB</t>
  </si>
  <si>
    <t>9880MFRSB</t>
  </si>
  <si>
    <t>9880MFRST</t>
  </si>
  <si>
    <t>9HD10100MFRSB</t>
  </si>
  <si>
    <t>9HD10100MFRST</t>
  </si>
  <si>
    <t>9HD10135MFRSB</t>
  </si>
  <si>
    <t>9HD10135MFRST</t>
  </si>
  <si>
    <t>9HD10160MFRSB</t>
  </si>
  <si>
    <t>9HD10160MFRST</t>
  </si>
  <si>
    <t>9X10100MFRFB</t>
  </si>
  <si>
    <t>9X10100MFRSB</t>
  </si>
  <si>
    <t>9X10100MFRST</t>
  </si>
  <si>
    <t>9X10115MFRFB</t>
  </si>
  <si>
    <t>9X10115MFRSB</t>
  </si>
  <si>
    <t>9X10115MFRST</t>
  </si>
  <si>
    <t>9X10135MFRFB</t>
  </si>
  <si>
    <t>9X10135MFRSB</t>
  </si>
  <si>
    <t>9X10135MFRST</t>
  </si>
  <si>
    <t>9X10160MFRSB</t>
  </si>
  <si>
    <t>9X10160MFRST</t>
  </si>
  <si>
    <t>9X10180MFRSB</t>
  </si>
  <si>
    <t>9X10180MFRST</t>
  </si>
  <si>
    <t>9X10200MFRSB</t>
  </si>
  <si>
    <t>9X10200MFRST</t>
  </si>
  <si>
    <t>9X1060MFRFB</t>
  </si>
  <si>
    <t>9X1060MFRSB</t>
  </si>
  <si>
    <t>9X1060MFRST</t>
  </si>
  <si>
    <t>9X1080MFRFB</t>
  </si>
  <si>
    <t>9X1080MFRSB</t>
  </si>
  <si>
    <t>9X1080MFRST</t>
  </si>
  <si>
    <t>9X8100MFRSB</t>
  </si>
  <si>
    <t>9X8100MFRST</t>
  </si>
  <si>
    <t>9X860MFRSB</t>
  </si>
  <si>
    <t>9X860MFRST</t>
  </si>
  <si>
    <t>9X880MFRFB</t>
  </si>
  <si>
    <t>9X880MFRSB</t>
  </si>
  <si>
    <t>9X880MFRST</t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</si>
  <si>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10x115mm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</si>
  <si>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>Kołek ramowy MFR ST</t>
    </r>
    <r>
      <rPr>
        <b/>
        <sz val="11"/>
        <rFont val="Calibri"/>
        <family val="2"/>
        <charset val="238"/>
        <scheme val="minor"/>
      </rPr>
      <t xml:space="preserve"> 10x135mm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</si>
  <si>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 xml:space="preserve">10x200mm  </t>
    </r>
    <r>
      <rPr>
        <sz val="11"/>
        <rFont val="Calibri"/>
        <family val="2"/>
        <charset val="238"/>
        <scheme val="minor"/>
      </rPr>
      <t>ze śrubą łeb stożkowy z gniazdem TX 50szt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</si>
  <si>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 xml:space="preserve">10x240mm </t>
    </r>
    <r>
      <rPr>
        <sz val="11"/>
        <rFont val="Calibri"/>
        <family val="2"/>
        <charset val="238"/>
        <scheme val="minor"/>
      </rPr>
      <t>ze śrubą sześciokątną z gniazdem TX 50szt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</si>
  <si>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10x280mm</t>
    </r>
    <r>
      <rPr>
        <sz val="11"/>
        <rFont val="Calibri"/>
        <family val="2"/>
        <charset val="238"/>
        <scheme val="minor"/>
      </rPr>
      <t xml:space="preserve"> ze śrubą łeb stożkowy z gniazdem TX 50szt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</si>
  <si>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10x60mm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</si>
  <si>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10x60mm</t>
    </r>
    <r>
      <rPr>
        <sz val="11"/>
        <rFont val="Calibri"/>
        <family val="2"/>
        <charset val="238"/>
        <scheme val="minor"/>
      </rPr>
      <t xml:space="preserve"> ze śrubą łeb stożkowy z gniazdem TX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</si>
  <si>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10x80mm</t>
    </r>
    <r>
      <rPr>
        <sz val="11"/>
        <rFont val="Calibri"/>
        <family val="2"/>
        <charset val="238"/>
        <scheme val="minor"/>
      </rPr>
      <t xml:space="preserve"> ze śrubą łeb stożkowy z gniazdem TX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</si>
  <si>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10x80mm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</si>
  <si>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 xml:space="preserve">10x240mm </t>
    </r>
    <r>
      <rPr>
        <sz val="11"/>
        <rFont val="Calibri"/>
        <family val="2"/>
        <charset val="238"/>
        <scheme val="minor"/>
      </rPr>
      <t>ze śrubą łeb stożkowy z gniazdem TX 50szt</t>
    </r>
  </si>
  <si>
    <r>
      <t>Kołek ramowy MFR ST</t>
    </r>
    <r>
      <rPr>
        <b/>
        <sz val="11"/>
        <rFont val="Calibri"/>
        <family val="2"/>
        <charset val="238"/>
        <scheme val="minor"/>
      </rPr>
      <t xml:space="preserve"> 10x180mm</t>
    </r>
    <r>
      <rPr>
        <sz val="11"/>
        <rFont val="Calibri"/>
        <family val="2"/>
        <charset val="238"/>
        <scheme val="minor"/>
      </rPr>
      <t xml:space="preserve"> ze śrubą łeb stożkowy z gniazdem TX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</si>
  <si>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10x180mm</t>
    </r>
    <r>
      <rPr>
        <sz val="11"/>
        <rFont val="Calibri"/>
        <family val="2"/>
        <charset val="238"/>
        <scheme val="minor"/>
      </rPr>
      <t xml:space="preserve"> ze śrubą sześciokątną z gniazdem TX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</si>
  <si>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10x160mm</t>
    </r>
    <r>
      <rPr>
        <sz val="11"/>
        <rFont val="Calibri"/>
        <family val="2"/>
        <charset val="238"/>
        <scheme val="minor"/>
      </rPr>
      <t xml:space="preserve"> ze śrubą łeb stożkowy z gniazdem TX</t>
    </r>
  </si>
  <si>
    <r>
      <t>Kołek ramowy MFR SB</t>
    </r>
    <r>
      <rPr>
        <b/>
        <sz val="11"/>
        <rFont val="Calibri"/>
        <family val="2"/>
        <charset val="238"/>
        <scheme val="minor"/>
      </rPr>
      <t xml:space="preserve"> 10x160mm</t>
    </r>
    <r>
      <rPr>
        <sz val="11"/>
        <rFont val="Calibri"/>
        <family val="2"/>
        <charset val="238"/>
        <scheme val="minor"/>
      </rPr>
      <t xml:space="preserve"> ze śrubą sześciokątną z gniazdem TX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</si>
  <si>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10x115mm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</si>
  <si>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14x140mm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</si>
  <si>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14x170mm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</si>
  <si>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14x170mm</t>
    </r>
    <r>
      <rPr>
        <sz val="11"/>
        <rFont val="Calibri"/>
        <family val="2"/>
        <charset val="238"/>
        <scheme val="minor"/>
      </rPr>
      <t xml:space="preserve"> ze śrubą łeb stożkowy z gniazdem TX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</si>
  <si>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14x200mm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</si>
  <si>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14x200mm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</si>
  <si>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14x230mm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</si>
  <si>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 xml:space="preserve">14x230mm </t>
    </r>
    <r>
      <rPr>
        <sz val="11"/>
        <rFont val="Calibri"/>
        <family val="2"/>
        <charset val="238"/>
        <scheme val="minor"/>
      </rPr>
      <t xml:space="preserve">ze śrubą łeb stożkowy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</si>
  <si>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 xml:space="preserve">14x270mm 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</si>
  <si>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14x270mm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</si>
  <si>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14x80mm</t>
    </r>
    <r>
      <rPr>
        <sz val="11"/>
        <rFont val="Calibri"/>
        <family val="2"/>
        <charset val="238"/>
        <scheme val="minor"/>
      </rPr>
      <t xml:space="preserve"> z płaskim kołnierzem i śrubą sześciokątną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</si>
  <si>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14x80mm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</si>
  <si>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14x80mm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</si>
  <si>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r>
      <t xml:space="preserve">Kołek ramowy MFR SB </t>
    </r>
    <r>
      <rPr>
        <b/>
        <sz val="11"/>
        <rFont val="Calibri"/>
        <family val="2"/>
        <charset val="238"/>
        <scheme val="minor"/>
      </rPr>
      <t>8x80mm</t>
    </r>
    <r>
      <rPr>
        <sz val="11"/>
        <rFont val="Calibri"/>
        <family val="2"/>
        <charset val="238"/>
        <scheme val="minor"/>
      </rPr>
      <t xml:space="preserve">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</si>
  <si>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10x180mm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</si>
  <si>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10x180mm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</si>
  <si>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10x200mm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</si>
  <si>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10x200mm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</si>
  <si>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10x115mm z płaskim kołnierzem i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</si>
  <si>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10x135mm  z płaskim kołnierzem i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</si>
  <si>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FB 10x60mm z płaskim kołnierzem i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</si>
  <si>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10x60mm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</si>
  <si>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10x60mm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</si>
  <si>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8x100mm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</si>
  <si>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8x100mm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</si>
  <si>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8x60mm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</si>
  <si>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8x60mm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</si>
  <si>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SB 8x80mm ze śrubą sześciokątną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</si>
  <si>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ST 8x80mm ze śrubą łeb stożkowy z gniazdem TX </t>
    </r>
  </si>
  <si>
    <r>
      <t xml:space="preserve">Kołek </t>
    </r>
    <r>
      <rPr>
        <b/>
        <sz val="11"/>
        <rFont val="Calibri"/>
        <family val="2"/>
        <charset val="238"/>
        <scheme val="minor"/>
      </rPr>
      <t>stal A4</t>
    </r>
    <r>
      <rPr>
        <sz val="11"/>
        <rFont val="Calibri"/>
        <family val="2"/>
        <charset val="238"/>
        <scheme val="minor"/>
      </rPr>
      <t xml:space="preserve"> MFR FB 8x80mm z płaskim kołnierzem i śrubą sześciokątną z gniazdem TX </t>
    </r>
  </si>
  <si>
    <r>
      <t xml:space="preserve">Kołek ramowy MFR FB </t>
    </r>
    <r>
      <rPr>
        <b/>
        <sz val="11"/>
        <rFont val="Calibri"/>
        <family val="2"/>
        <charset val="238"/>
        <scheme val="minor"/>
      </rPr>
      <t>14x140mm</t>
    </r>
    <r>
      <rPr>
        <sz val="11"/>
        <rFont val="Calibri"/>
        <family val="2"/>
        <charset val="238"/>
        <scheme val="minor"/>
      </rPr>
      <t xml:space="preserve"> z płaskim kołnierzem i śrubą sześciokątną z gniazdem TX </t>
    </r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</si>
  <si>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14x140mm</t>
    </r>
    <r>
      <rPr>
        <sz val="11"/>
        <rFont val="Calibri"/>
        <family val="2"/>
        <charset val="238"/>
        <scheme val="minor"/>
      </rPr>
      <t xml:space="preserve"> ze śrubą łeb stożkowy z gniazdem TX </t>
    </r>
  </si>
  <si>
    <t>UCHWYT PFT DO OSADZAKA 50MM POJEDYŃCZY</t>
  </si>
  <si>
    <t>950PFT</t>
  </si>
  <si>
    <t xml:space="preserve">Kontakt </t>
  </si>
  <si>
    <t>1TPIF</t>
  </si>
  <si>
    <t>1TPIFD</t>
  </si>
  <si>
    <t>9GRTBB</t>
  </si>
  <si>
    <t>UCHWYT TBB POD OPASKĘ ZACISKOWĄ SZARY dla FORCE ONE/FOX</t>
  </si>
  <si>
    <t>510BSDS</t>
  </si>
  <si>
    <t xml:space="preserve">WIERTŁO SDS 5X10MM DO NAWIERCANIA WSTĘPNEGO DO TWARDYCH MATERIAŁÓW DLA GWOŹDZI XHA I TKA </t>
  </si>
  <si>
    <t>9680BAP</t>
  </si>
  <si>
    <t>Kotwa BAP 6x80</t>
  </si>
  <si>
    <t>948137504K</t>
  </si>
  <si>
    <t>WKRĘT SAMOWIERCĄCY DO BLACHY/STALI z łbem sześciokątnym 4,8x13MM</t>
  </si>
  <si>
    <t>948327504K</t>
  </si>
  <si>
    <t>WKRĘT SAMOWIERCĄCY DO BLACHY/STALI z łbem sześciokątnym 4,8x32MM</t>
  </si>
  <si>
    <t>BOP</t>
  </si>
  <si>
    <t xml:space="preserve">Pompka wydmuchowa AB </t>
  </si>
  <si>
    <t>920TG</t>
  </si>
  <si>
    <t xml:space="preserve">WKRĘT TG 4,0X20 </t>
  </si>
  <si>
    <t>80173450MDF</t>
  </si>
  <si>
    <t>80173460MDF</t>
  </si>
  <si>
    <t>80173470MDF</t>
  </si>
  <si>
    <t xml:space="preserve">WKRĘT DO DREWNA / PŁYTY GWINT NIEPEŁNY VELOX MDF 4X50MM GNIAZDO SIT Z WIERTŁEM PROWADZĄCYM </t>
  </si>
  <si>
    <t xml:space="preserve">WKRĘT DO DREWNA / PŁYTY GWINT NIEPEŁNY VELOX MDF 4X60MM GNIAZDO SIT Z WIERTŁEM PROWADZĄCYM </t>
  </si>
  <si>
    <t xml:space="preserve">WKRĘT DO DREWNA / PŁYTY GWINT NIEPEŁNY VELOX MDF 4X70MM GNIAZDO SIT Z WIERTŁEM PROWADZĄCYM </t>
  </si>
  <si>
    <t>9ZG685M8BTSE</t>
  </si>
  <si>
    <t>9ZG6135M8BTSE</t>
  </si>
  <si>
    <t>9ZG6155M8BTSE</t>
  </si>
  <si>
    <t>9ZG6175M8BTSE</t>
  </si>
  <si>
    <t>9ZG6195M8BTSE</t>
  </si>
  <si>
    <t>wkręt do betonu BTS E 6x85 z gwintem zewnętrznym M8</t>
  </si>
  <si>
    <t>wkręt do betonu BTS E 6x135 z gwintem zewnętrznym M8</t>
  </si>
  <si>
    <t>wkręt do betonu BTS E 6x155 z gwintem zewnętrznym M8</t>
  </si>
  <si>
    <t>wkręt do betonu BTS E 6x175 z gwintem zewnętrznym M8</t>
  </si>
  <si>
    <t>wkręt do betonu BTS E 6x195 z gwintem zewnętrznym M8</t>
  </si>
  <si>
    <t>950U</t>
  </si>
  <si>
    <t>97572FBS</t>
  </si>
  <si>
    <t>97592FBS</t>
  </si>
  <si>
    <t>975112FBS</t>
  </si>
  <si>
    <t>975132FBS</t>
  </si>
  <si>
    <t>975152FBS</t>
  </si>
  <si>
    <t>975182FBS</t>
  </si>
  <si>
    <t>975212FBS</t>
  </si>
  <si>
    <t>97572FBSZ</t>
  </si>
  <si>
    <t>97592FBSZ</t>
  </si>
  <si>
    <t>975112FBSZ</t>
  </si>
  <si>
    <t>975132FBSZ</t>
  </si>
  <si>
    <t>975152FBSZ</t>
  </si>
  <si>
    <t>975182FBSZ</t>
  </si>
  <si>
    <t>975212FBSZ</t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</si>
  <si>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10x320mm</t>
    </r>
    <r>
      <rPr>
        <sz val="11"/>
        <rFont val="Calibri"/>
        <family val="2"/>
        <charset val="238"/>
        <scheme val="minor"/>
      </rPr>
      <t xml:space="preserve"> ze śrubą łeb sześciokątny z gniazdem TX 50szt</t>
    </r>
  </si>
  <si>
    <t>910320MFRSB50</t>
  </si>
  <si>
    <t>910280MFRSB50</t>
  </si>
  <si>
    <r>
      <t xml:space="preserve">Kołek ramowy MFR ST </t>
    </r>
    <r>
      <rPr>
        <b/>
        <sz val="11"/>
        <rFont val="Calibri"/>
        <family val="2"/>
        <charset val="238"/>
        <scheme val="minor"/>
      </rPr>
      <t>10x280mm</t>
    </r>
    <r>
      <rPr>
        <sz val="11"/>
        <rFont val="Calibri"/>
        <family val="2"/>
        <charset val="238"/>
        <scheme val="minor"/>
      </rPr>
      <t xml:space="preserve"> ze śrubą łeb sześciokątny z gniazdem TX 50szt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</si>
  <si>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7,5x72mm</t>
    </r>
    <r>
      <rPr>
        <sz val="11"/>
        <rFont val="Calibri"/>
        <family val="2"/>
        <charset val="238"/>
        <scheme val="minor"/>
      </rPr>
      <t xml:space="preserve"> łeb walcowy stal ocynkowana </t>
    </r>
  </si>
  <si>
    <r>
      <t>Wkręt okienny FBS do ościeżnic</t>
    </r>
    <r>
      <rPr>
        <b/>
        <sz val="11"/>
        <rFont val="Calibri"/>
        <family val="2"/>
        <charset val="238"/>
        <scheme val="minor"/>
      </rPr>
      <t xml:space="preserve"> 7,5x92mm</t>
    </r>
    <r>
      <rPr>
        <sz val="11"/>
        <rFont val="Calibri"/>
        <family val="2"/>
        <charset val="238"/>
        <scheme val="minor"/>
      </rPr>
      <t xml:space="preserve"> łeb walcowy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</si>
  <si>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7,5x112mm</t>
    </r>
    <r>
      <rPr>
        <sz val="11"/>
        <rFont val="Calibri"/>
        <family val="2"/>
        <charset val="238"/>
        <scheme val="minor"/>
      </rPr>
      <t xml:space="preserve"> łeb walcowy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</si>
  <si>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7,5x132mm</t>
    </r>
    <r>
      <rPr>
        <sz val="11"/>
        <rFont val="Calibri"/>
        <family val="2"/>
        <charset val="238"/>
        <scheme val="minor"/>
      </rPr>
      <t xml:space="preserve"> łeb walcowy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</si>
  <si>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7,5x152mm</t>
    </r>
    <r>
      <rPr>
        <sz val="11"/>
        <rFont val="Calibri"/>
        <family val="2"/>
        <charset val="238"/>
        <scheme val="minor"/>
      </rPr>
      <t xml:space="preserve"> łeb walcowy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</si>
  <si>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7,5x182mm</t>
    </r>
    <r>
      <rPr>
        <sz val="11"/>
        <rFont val="Calibri"/>
        <family val="2"/>
        <charset val="238"/>
        <scheme val="minor"/>
      </rPr>
      <t xml:space="preserve"> łeb walcowy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</si>
  <si>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7,5x212mm</t>
    </r>
    <r>
      <rPr>
        <sz val="11"/>
        <rFont val="Calibri"/>
        <family val="2"/>
        <charset val="238"/>
        <scheme val="minor"/>
      </rPr>
      <t xml:space="preserve"> łeb walcowy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</si>
  <si>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7,5x72mm</t>
    </r>
    <r>
      <rPr>
        <sz val="11"/>
        <rFont val="Calibri"/>
        <family val="2"/>
        <charset val="238"/>
        <scheme val="minor"/>
      </rPr>
      <t xml:space="preserve"> łeb stożkowy stal ocynkowana </t>
    </r>
  </si>
  <si>
    <r>
      <t>Wkręt okienny FBS do ościeżnic</t>
    </r>
    <r>
      <rPr>
        <b/>
        <sz val="11"/>
        <rFont val="Calibri"/>
        <family val="2"/>
        <charset val="238"/>
        <scheme val="minor"/>
      </rPr>
      <t xml:space="preserve"> 7,5x92mm</t>
    </r>
    <r>
      <rPr>
        <sz val="11"/>
        <rFont val="Calibri"/>
        <family val="2"/>
        <charset val="238"/>
        <scheme val="minor"/>
      </rPr>
      <t xml:space="preserve"> łeb stożkowy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</si>
  <si>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7,5x112mm</t>
    </r>
    <r>
      <rPr>
        <sz val="11"/>
        <rFont val="Calibri"/>
        <family val="2"/>
        <charset val="238"/>
        <scheme val="minor"/>
      </rPr>
      <t xml:space="preserve"> łeb stożkowy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</si>
  <si>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7,5x132mm</t>
    </r>
    <r>
      <rPr>
        <sz val="11"/>
        <rFont val="Calibri"/>
        <family val="2"/>
        <charset val="238"/>
        <scheme val="minor"/>
      </rPr>
      <t xml:space="preserve"> łeb stożkowy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</si>
  <si>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7,5x152mm</t>
    </r>
    <r>
      <rPr>
        <sz val="11"/>
        <rFont val="Calibri"/>
        <family val="2"/>
        <charset val="238"/>
        <scheme val="minor"/>
      </rPr>
      <t xml:space="preserve"> łeb stożkowy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</si>
  <si>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7,5x182mm</t>
    </r>
    <r>
      <rPr>
        <sz val="11"/>
        <rFont val="Calibri"/>
        <family val="2"/>
        <charset val="238"/>
        <scheme val="minor"/>
      </rPr>
      <t xml:space="preserve"> łeb stożkowy stal ocynkowana </t>
    </r>
  </si>
  <si>
    <r>
      <t xml:space="preserve">Wkręt okienny FBS do ościeżnic </t>
    </r>
    <r>
      <rPr>
        <b/>
        <sz val="11"/>
        <rFont val="Calibri"/>
        <family val="2"/>
        <charset val="238"/>
        <scheme val="minor"/>
      </rPr>
      <t>7,5x212mm</t>
    </r>
    <r>
      <rPr>
        <sz val="11"/>
        <rFont val="Calibri"/>
        <family val="2"/>
        <charset val="238"/>
        <scheme val="minor"/>
      </rPr>
      <t xml:space="preserve"> łeb stożkowy stal ocynkowana </t>
    </r>
  </si>
  <si>
    <t>Kolumna1</t>
  </si>
  <si>
    <t>G117PF</t>
  </si>
  <si>
    <t xml:space="preserve">Protectfix Element zabezpieczający okno przed włamaniem/wyrwaniem </t>
  </si>
  <si>
    <t>060</t>
  </si>
  <si>
    <t>WKRĘT DO IZOLACJI TERMICZNYCH 80MM ŚREDNICA 8MM odlew cynku do wiercenia przez blachy o grubości do 0,5mm</t>
  </si>
  <si>
    <t>980IPSZ</t>
  </si>
  <si>
    <t>955IPSZH</t>
  </si>
  <si>
    <t>WKRĘT DO IZOLACJI TERMICZNYCH 55MM ŚREDNICA 8MM odlew cynku do wiercenia przez blachy o grubości do 0,5mm</t>
  </si>
  <si>
    <t>9Y4BTPLO</t>
  </si>
  <si>
    <t>UCHWYT UNIWERSALNY DO KARTON-GIPS Z WKRĘTEM M4</t>
  </si>
  <si>
    <t>9Y4BTP</t>
  </si>
  <si>
    <t>9Y5BTP</t>
  </si>
  <si>
    <t>9Y5BTPLO</t>
  </si>
  <si>
    <t>UCHWYT UNIWERSALNY DO KARTON-GIPS Z WKRĘTEM M5</t>
  </si>
  <si>
    <t xml:space="preserve">UCHWYT UNIWERSALNY DO KARTON-GIPS M4 </t>
  </si>
  <si>
    <t xml:space="preserve">UCHWYT UNIWERSALNY DO KARTON-GIPS M5 </t>
  </si>
  <si>
    <t>9GR55IPSDH</t>
  </si>
  <si>
    <t>WKRĘT DO IZOLACJI TERMICZNYCH 55MM ŚREDNICA 8MM DLA WKRĘTA 4,5MM</t>
  </si>
  <si>
    <t>9425BTSPT</t>
  </si>
  <si>
    <t>912MZ</t>
  </si>
  <si>
    <t>910MZ</t>
  </si>
  <si>
    <t>91030MS</t>
  </si>
  <si>
    <t>WKRĘT DO BETONU 4x25MM GNIAZDO TX + wiertło 4mm w zestawie</t>
  </si>
  <si>
    <t>9152063CAL</t>
  </si>
  <si>
    <t>932TG</t>
  </si>
  <si>
    <t>WKRĘT TG 4,5X35 DLA KOŁKA FX-MSD-MZK</t>
  </si>
  <si>
    <t>9630ESP</t>
  </si>
  <si>
    <t xml:space="preserve">PRĘT GWINTOWANY ŁĄCZENIOWY 6X30MM </t>
  </si>
  <si>
    <t>kołek MZK 10x59 bez kołnierza</t>
  </si>
  <si>
    <t>kołek MZK 12x70 bez kołnierza</t>
  </si>
  <si>
    <t xml:space="preserve">G436300CCT           </t>
  </si>
  <si>
    <t>G436200CCT</t>
  </si>
  <si>
    <t>G448300CCT</t>
  </si>
  <si>
    <t>G448250CCT</t>
  </si>
  <si>
    <t>G448370CCT</t>
  </si>
  <si>
    <t>G136300CCT</t>
  </si>
  <si>
    <t>G425150CCT</t>
  </si>
  <si>
    <t>G148300CCT</t>
  </si>
  <si>
    <t>G448200CCT</t>
  </si>
  <si>
    <t>G436370CCT</t>
  </si>
  <si>
    <t>G148250CCT</t>
  </si>
  <si>
    <t>G136200CCT</t>
  </si>
  <si>
    <t>G148370CCT</t>
  </si>
  <si>
    <t>920215BAP</t>
  </si>
  <si>
    <t>Kotwa BAP 20x215</t>
  </si>
  <si>
    <r>
      <t xml:space="preserve">PAKIET </t>
    </r>
    <r>
      <rPr>
        <b/>
        <sz val="11"/>
        <rFont val="Calibri"/>
        <family val="2"/>
        <charset val="238"/>
        <scheme val="minor"/>
      </rPr>
      <t>20 000 szt</t>
    </r>
    <r>
      <rPr>
        <sz val="11"/>
        <rFont val="Calibri"/>
        <family val="2"/>
        <charset val="238"/>
        <scheme val="minor"/>
      </rPr>
      <t xml:space="preserve"> OPASEK KABLOWYCH CCT 3,6X200MM biała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</si>
  <si>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10 000 szt</t>
    </r>
    <r>
      <rPr>
        <sz val="11"/>
        <rFont val="Calibri"/>
        <family val="2"/>
        <charset val="238"/>
        <scheme val="minor"/>
      </rPr>
      <t xml:space="preserve"> OPASEK KABLOWYCH CCT 3,6X300MM czarna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</si>
  <si>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10 000 szt</t>
    </r>
    <r>
      <rPr>
        <sz val="11"/>
        <rFont val="Calibri"/>
        <family val="2"/>
        <charset val="238"/>
        <scheme val="minor"/>
      </rPr>
      <t xml:space="preserve"> OPASEK KABLOWYCH CCT 3,6X300MM biała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</si>
  <si>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10 000 szt</t>
    </r>
    <r>
      <rPr>
        <sz val="11"/>
        <rFont val="Calibri"/>
        <family val="2"/>
        <charset val="238"/>
        <scheme val="minor"/>
      </rPr>
      <t xml:space="preserve"> OPASEK KABLOWYCH CCT 3,6X370MM czarna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</si>
  <si>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10 000 szt</t>
    </r>
    <r>
      <rPr>
        <sz val="11"/>
        <rFont val="Calibri"/>
        <family val="2"/>
        <charset val="238"/>
        <scheme val="minor"/>
      </rPr>
      <t xml:space="preserve"> OPASEK KABLOWYCH CCT 4,8x200MM czarna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</si>
  <si>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10 000 szt</t>
    </r>
    <r>
      <rPr>
        <sz val="11"/>
        <rFont val="Calibri"/>
        <family val="2"/>
        <charset val="238"/>
        <scheme val="minor"/>
      </rPr>
      <t xml:space="preserve"> OPASEK KABLOWYCH CCT 4,8x250MM czarna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</si>
  <si>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10 000 szt</t>
    </r>
    <r>
      <rPr>
        <sz val="11"/>
        <rFont val="Calibri"/>
        <family val="2"/>
        <charset val="238"/>
        <scheme val="minor"/>
      </rPr>
      <t xml:space="preserve"> OPASEK KABLOWYCH CCT 4,8x250MM biała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</si>
  <si>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10 000 szt</t>
    </r>
    <r>
      <rPr>
        <sz val="11"/>
        <rFont val="Calibri"/>
        <family val="2"/>
        <charset val="238"/>
        <scheme val="minor"/>
      </rPr>
      <t xml:space="preserve"> OPASEK KABLOWYCH CCT 4,8X300MM czarna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</si>
  <si>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10 000 szt</t>
    </r>
    <r>
      <rPr>
        <sz val="11"/>
        <rFont val="Calibri"/>
        <family val="2"/>
        <charset val="238"/>
        <scheme val="minor"/>
      </rPr>
      <t xml:space="preserve"> OPASEK KABLOWYCH CCT 4,8X300MM biała</t>
    </r>
  </si>
  <si>
    <r>
      <t>PAKIET</t>
    </r>
    <r>
      <rPr>
        <b/>
        <sz val="11"/>
        <rFont val="Calibri"/>
        <family val="2"/>
        <charset val="238"/>
        <scheme val="minor"/>
      </rPr>
      <t xml:space="preserve"> 5 000 szt</t>
    </r>
    <r>
      <rPr>
        <sz val="11"/>
        <rFont val="Calibri"/>
        <family val="2"/>
        <charset val="238"/>
        <scheme val="minor"/>
      </rPr>
      <t xml:space="preserve"> OPASEK KABLOWYCH CCT 4,8x370MM czarna</t>
    </r>
  </si>
  <si>
    <r>
      <t xml:space="preserve">PAKIET </t>
    </r>
    <r>
      <rPr>
        <b/>
        <sz val="11"/>
        <rFont val="Calibri"/>
        <family val="2"/>
        <charset val="238"/>
        <scheme val="minor"/>
      </rPr>
      <t>5 000 szt</t>
    </r>
    <r>
      <rPr>
        <sz val="11"/>
        <rFont val="Calibri"/>
        <family val="2"/>
        <charset val="238"/>
        <scheme val="minor"/>
      </rPr>
      <t xml:space="preserve"> OPASEK KABLOWYCH CCT 4,8x370MM biała</t>
    </r>
  </si>
  <si>
    <r>
      <t xml:space="preserve">PAKIET </t>
    </r>
    <r>
      <rPr>
        <b/>
        <sz val="12"/>
        <rFont val="Calibri"/>
        <family val="2"/>
        <charset val="238"/>
        <scheme val="minor"/>
      </rPr>
      <t>25 000 szt</t>
    </r>
    <r>
      <rPr>
        <sz val="11"/>
        <rFont val="Calibri"/>
        <family val="2"/>
        <charset val="238"/>
        <scheme val="minor"/>
      </rPr>
      <t xml:space="preserve"> OPASEK KABLOWYCH CCT 2,5x150MM czarna</t>
    </r>
  </si>
  <si>
    <r>
      <t xml:space="preserve">PAKIET </t>
    </r>
    <r>
      <rPr>
        <b/>
        <sz val="12"/>
        <rFont val="Calibri"/>
        <family val="2"/>
        <charset val="238"/>
        <scheme val="minor"/>
      </rPr>
      <t>20 000 szt</t>
    </r>
    <r>
      <rPr>
        <b/>
        <sz val="11"/>
        <rFont val="Calibri"/>
        <family val="2"/>
        <charset val="238"/>
        <scheme val="minor"/>
      </rPr>
      <t xml:space="preserve"> </t>
    </r>
    <r>
      <rPr>
        <sz val="11"/>
        <rFont val="Calibri"/>
        <family val="2"/>
        <charset val="238"/>
        <scheme val="minor"/>
      </rPr>
      <t>OPASEK KABLOWYCH CCT 3,6X200MM czarna</t>
    </r>
  </si>
  <si>
    <t>9TBM</t>
  </si>
  <si>
    <t>UCHWYT TBM POD OPASKĘ ZACISKOWĄ STALOWY</t>
  </si>
  <si>
    <t>94530NICE</t>
  </si>
  <si>
    <t>WKRĘT NICE 4,5x30mm DLA IPSD 80MM i 55MM</t>
  </si>
  <si>
    <t>94NCC</t>
  </si>
  <si>
    <t xml:space="preserve">UCHWYT DO WIĄZKI KABLOWEJ NA 4 KABLE </t>
  </si>
  <si>
    <t xml:space="preserve">UCHWYT DO WIĄZKI KABLOWEJ NA 16 KABLI </t>
  </si>
  <si>
    <t>UCHWYT DO WIĄZKI KABLOWEJ NA 8 KABLI</t>
  </si>
  <si>
    <t>98NCC</t>
  </si>
  <si>
    <t>916NCC</t>
  </si>
  <si>
    <t>95F</t>
  </si>
  <si>
    <t>UCHWYT POJEDYŃCZY DF 5MM</t>
  </si>
  <si>
    <t>UCHWYT PODWÓJNY DF 5MM</t>
  </si>
  <si>
    <t>95DF</t>
  </si>
  <si>
    <t>940800TKA</t>
  </si>
  <si>
    <t>930800TKA</t>
  </si>
  <si>
    <t>G15800TKA</t>
  </si>
  <si>
    <t>G30800TKA</t>
  </si>
  <si>
    <t>G40800TKA</t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</si>
  <si>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30MM TKA standard dla FORCE ONE 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</si>
  <si>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40MM TKA standard dla FORCE ONE </t>
    </r>
  </si>
  <si>
    <r>
      <rPr>
        <b/>
        <sz val="11"/>
        <rFont val="Calibri"/>
        <family val="2"/>
        <charset val="238"/>
        <scheme val="minor"/>
      </rPr>
      <t>PAKIET 4000 SZTUK</t>
    </r>
    <r>
      <rPr>
        <sz val="11"/>
        <rFont val="Calibri"/>
        <family val="2"/>
        <charset val="238"/>
        <scheme val="minor"/>
      </rPr>
      <t xml:space="preserve"> GWOŹDZI 15MM TKA standard dla FORCE ONE </t>
    </r>
  </si>
  <si>
    <t>915800TKA</t>
  </si>
  <si>
    <r>
      <t xml:space="preserve">GWÓŹDZ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15MM 800szt dla FORCE ONE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</si>
  <si>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30MM 800szt dla FORCE ONE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</si>
  <si>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TKA</t>
    </r>
    <r>
      <rPr>
        <sz val="11"/>
        <rFont val="Calibri"/>
        <family val="2"/>
        <charset val="238"/>
        <scheme val="minor"/>
      </rPr>
      <t xml:space="preserve"> STAL ZWYKŁA 40MM 800szt dla FORCE ONE</t>
    </r>
  </si>
  <si>
    <t>Kolumna2</t>
  </si>
  <si>
    <t>WARTOŚĆ</t>
  </si>
  <si>
    <t>Kolumna3</t>
  </si>
  <si>
    <t>Kolumna4</t>
  </si>
  <si>
    <t>Kolumna5</t>
  </si>
  <si>
    <t>Kolumna6</t>
  </si>
  <si>
    <t>Kolumna7</t>
  </si>
  <si>
    <t>Kolumna8</t>
  </si>
  <si>
    <t>Kolumna9</t>
  </si>
  <si>
    <t>Kolumna10</t>
  </si>
  <si>
    <t>Kolumna11</t>
  </si>
  <si>
    <t>Kolumna12</t>
  </si>
  <si>
    <t>Kolumna13</t>
  </si>
  <si>
    <t>ul. Zbąszyńska 2AA, 91-342 Łódź</t>
  </si>
  <si>
    <t>(48) 42 250 54 43</t>
  </si>
  <si>
    <t>25100DCCT</t>
  </si>
  <si>
    <t xml:space="preserve">DETEKCYJNA OPASKA KABLOWA CZARNA 2,5X100MM z tlenkiem metalu </t>
  </si>
  <si>
    <t>36150DCCT</t>
  </si>
  <si>
    <t>DETEKCYJNA OPASKA KABLOWA CZARNA 3,6x150MM z tlenkiem metalu</t>
  </si>
  <si>
    <t>8421814617079</t>
  </si>
  <si>
    <t>8421814617086</t>
  </si>
  <si>
    <t>36200DCCT</t>
  </si>
  <si>
    <t>DETEKCYJNA OPASKA KABLOWA CZARNA 3,6x200MM z tlenkiem metalu</t>
  </si>
  <si>
    <t>8421814617109</t>
  </si>
  <si>
    <t>8421814617116</t>
  </si>
  <si>
    <t>48200DCCT</t>
  </si>
  <si>
    <t>DETEKCYJNA OPASKA KABLOWA CZARNA 4,8x200MM z tlenkiem metalu</t>
  </si>
  <si>
    <t>8421814617154</t>
  </si>
  <si>
    <t>8421814617161</t>
  </si>
  <si>
    <t>48300DCCT</t>
  </si>
  <si>
    <t>DETEKCYJNA OPASKA KABLOWA CZARNA 4,8x300MM z tlenkiem metalu</t>
  </si>
  <si>
    <t>8421814617185</t>
  </si>
  <si>
    <t>8421814617192</t>
  </si>
  <si>
    <t>48370DCCT</t>
  </si>
  <si>
    <t>DETEKCYJNA OPASKA KABLOWA CZARNA 4,8x370MM z tlenkiem metalu</t>
  </si>
  <si>
    <t>8421814617215</t>
  </si>
  <si>
    <t>8421814617222</t>
  </si>
  <si>
    <t>76365DCCT</t>
  </si>
  <si>
    <t>DETEKCYJNA OPASKA KABLOWA CZARNA 7,6x365MM z tlenkiem metalu</t>
  </si>
  <si>
    <t>8421814617246</t>
  </si>
  <si>
    <t>8421814617253</t>
  </si>
  <si>
    <t>Przejście podwójne M10x30mm</t>
  </si>
  <si>
    <t>91240MS</t>
  </si>
  <si>
    <t>Przejście podwójne M12x40mm</t>
  </si>
  <si>
    <t>9ZG635M810BTSH</t>
  </si>
  <si>
    <t>wkręt do betonu BTS H 6x35 z gwintem wewnętrznym M8+M10</t>
  </si>
  <si>
    <t>9850BAP</t>
  </si>
  <si>
    <t>Kotwa BAP 8x50</t>
  </si>
  <si>
    <t>9860BAP</t>
  </si>
  <si>
    <t>Kotwa BAP 8x60</t>
  </si>
  <si>
    <t>9ZG1070BTSB</t>
  </si>
  <si>
    <t>WKRĘT DO BETONU BTS B 10X70</t>
  </si>
  <si>
    <t xml:space="preserve">OPASKA KABLOWA CZARNA 2,5X100MM </t>
  </si>
  <si>
    <t xml:space="preserve">OPASKA KABLOWA CZARNA 2,5X150MM  </t>
  </si>
  <si>
    <t xml:space="preserve">OPASKA KABLOWA CZARNA 2,5X200MM  </t>
  </si>
  <si>
    <t xml:space="preserve">OPASKA KABLOWA CZARNA 3,6X140MM </t>
  </si>
  <si>
    <t xml:space="preserve">OPASKA KABLOWA CZARNA 3,6X200MM </t>
  </si>
  <si>
    <t xml:space="preserve">OPASKA KABLOWA CZARNA 3,6X300MM </t>
  </si>
  <si>
    <t xml:space="preserve">OPASKA KABLOWA CZARNA 3,6X370MM </t>
  </si>
  <si>
    <t xml:space="preserve">OPASKA KABLOWA CZARNA 4,8X200MM </t>
  </si>
  <si>
    <t>97136CAB</t>
  </si>
  <si>
    <t>914206CAB</t>
  </si>
  <si>
    <t>ILOŚĆ OPAKOWAŃ</t>
  </si>
  <si>
    <t>CENA KATALOG NETTO ZA JEDNOSTKĘ MIARY</t>
  </si>
  <si>
    <t>LICZBA SZT. W OPAKOWANIU</t>
  </si>
  <si>
    <t>CENA ZA POJ. SZTUKĘ PO RABACIE</t>
  </si>
  <si>
    <t>1 szt. do wyliczeń</t>
  </si>
  <si>
    <t>9153AWFS</t>
  </si>
  <si>
    <t>9153LWFS</t>
  </si>
  <si>
    <t>9155AWFS</t>
  </si>
  <si>
    <t>9155LWFS</t>
  </si>
  <si>
    <t>9203LWFS</t>
  </si>
  <si>
    <t>9205LWFS</t>
  </si>
  <si>
    <t>9203M8EWFS</t>
  </si>
  <si>
    <t>9205M8EWFS</t>
  </si>
  <si>
    <t xml:space="preserve">Linka 1,5mm długość 3000mm w zestawie z uchwytem do osadzaka AAT i elementem linkowym  blokującym </t>
  </si>
  <si>
    <t xml:space="preserve">Linka 1,5mm długość 5000mm w zestawie z uchwytem do osadzaka AAT i elementem linkowym  blokującym </t>
  </si>
  <si>
    <t xml:space="preserve">Linka 1,5mm długość 3000mm z oczkiem w zestawie z elementem linkowym  blokującym </t>
  </si>
  <si>
    <t xml:space="preserve">Linka 1,5mm długość 5000mm z oczkiem w zestawie z elementem linkowym  blokującym </t>
  </si>
  <si>
    <t xml:space="preserve">Linka 2mm długość 5000mm w zestawie ze śrubą oczkową M8 i elementem linkowym  blokującym </t>
  </si>
  <si>
    <t>Linka 2mm długość 3000mm w zestawie ze śrubą oczkową M8 i elementem linkowym  blokującym</t>
  </si>
  <si>
    <t xml:space="preserve">Linka 2mm długość 5000mm  z oczkiem w zestawie z elementem linkowym  blokującym </t>
  </si>
  <si>
    <t xml:space="preserve">Linka 2mm długość 3000mm  z oczkiem w zestawie z elementem linkowym  blokującym </t>
  </si>
  <si>
    <t/>
  </si>
  <si>
    <t>8421814622080</t>
  </si>
  <si>
    <t>8421814622097</t>
  </si>
  <si>
    <t>8421814622042</t>
  </si>
  <si>
    <t>8421814622059</t>
  </si>
  <si>
    <t>8421814622103</t>
  </si>
  <si>
    <t>8421814622110</t>
  </si>
  <si>
    <t>8421814622066</t>
  </si>
  <si>
    <t>8421814622073</t>
  </si>
  <si>
    <t>8421814622127</t>
  </si>
  <si>
    <t>8421814622134</t>
  </si>
  <si>
    <t>8421814622141</t>
  </si>
  <si>
    <t>8421814622158</t>
  </si>
  <si>
    <t>8421814622165</t>
  </si>
  <si>
    <t>8421814622172</t>
  </si>
  <si>
    <t>8421814622189</t>
  </si>
  <si>
    <t>8421814622196</t>
  </si>
  <si>
    <t>9ZG650M810BTSH</t>
  </si>
  <si>
    <t>9660BAP</t>
  </si>
  <si>
    <t>Kotwa BAP 6x60</t>
  </si>
  <si>
    <t>9PLRBK</t>
  </si>
  <si>
    <t>WYCIOR NYLONOWYUNIWERSALNY  DO CZYSZCZENIA 20MM DŁUGOŚĆ 3000MM</t>
  </si>
  <si>
    <t>PODTSWAKA SAMOPRZYLEPNA BBA 19X19MM DO OPASKI KABLOWEJ MAX 3,6MM</t>
  </si>
  <si>
    <t>PODTSWAKA SAMOPRZYLEPNA BBA 28X28MM DO OPASKI KABLOWEJ MAX 4,8MM</t>
  </si>
  <si>
    <t>9119BBA</t>
  </si>
  <si>
    <t>9128BBA</t>
  </si>
  <si>
    <t>WFS</t>
  </si>
  <si>
    <t>FONEPLUS20</t>
  </si>
  <si>
    <t>955TG</t>
  </si>
  <si>
    <t>WKRĘT TG 5,5X50 DLA KOŁKA FX-MSD-MZK</t>
  </si>
  <si>
    <t>9WSC</t>
  </si>
  <si>
    <t>9WDC</t>
  </si>
  <si>
    <t>UCHWYT DO WIĄZKI KABLOWEJ 8 KABLI  POD KOŁEK Z WKRĘTEM FX/MZK 8/6 I WKRĘT DO BETONU BTS4</t>
  </si>
  <si>
    <t>UCHWYT DO WIĄZKI KABLOWEJ 16 KABLI  POD KOŁEK Z WKRĘTEM FX/MZK 8/6 I WKRĘT DO BETONU BTS4</t>
  </si>
  <si>
    <t>990IPL</t>
  </si>
  <si>
    <t>WKRĘT DO IZOLACJI TERMICZNEJ IPL 90 dla wkręt 4,5x40</t>
  </si>
  <si>
    <t>WKRĘT DO IZOLACJI TERMICZNEJ IPL 60 dla wkręt 4,5x40</t>
  </si>
  <si>
    <t>WKRĘT DO IZOLACJI TERMICZNEJ IPL 95  dla śrub M8</t>
  </si>
  <si>
    <t>9ZG640BTSBL</t>
  </si>
  <si>
    <t>wkręt do betonu BTS 6x40 łeb sześciokątny poszerzany SW 13</t>
  </si>
  <si>
    <t>wkręt do betonu BTS 6x60 łeb sześciokątny poszerzany SW 13</t>
  </si>
  <si>
    <t>9ZG660BTSBL</t>
  </si>
  <si>
    <t>047</t>
  </si>
  <si>
    <t>915ACC</t>
  </si>
  <si>
    <t>920ACC</t>
  </si>
  <si>
    <t>Adapter ACC do zacisku CC dla grubości belki 16-20mm</t>
  </si>
  <si>
    <t>Adapter ACC do zacisku CC dla grubości belki 12-15mm</t>
  </si>
  <si>
    <t>9TPW</t>
  </si>
  <si>
    <t xml:space="preserve">Uniwersalny wieszak do blachy trapezowej TPW z otworem pod linke 6,3mm </t>
  </si>
  <si>
    <t>Uniwersalny wieszak do blachy trapezowej TPR z gwintem wewnętrznym M6</t>
  </si>
  <si>
    <t>96TPR</t>
  </si>
  <si>
    <t>98TPR</t>
  </si>
  <si>
    <t>910TPR</t>
  </si>
  <si>
    <t>Uniwersalny wieszak do blachy trapezowej TPR z gwintem wewnętrznym M8</t>
  </si>
  <si>
    <t>Uniwersalny wieszak do blachy trapezowej TPR z gwintem wewnętrznym M10</t>
  </si>
  <si>
    <t>wkręt do betonu BTS H 6x50 z gwintem wewnętrznym M8+M10</t>
  </si>
  <si>
    <t>96EXPFX</t>
  </si>
  <si>
    <t>98EXPFX</t>
  </si>
  <si>
    <t>910EXPFX</t>
  </si>
  <si>
    <t xml:space="preserve">kołek FX 6x30 z kołnierzem opakowanie słoik plastikowy 300 sztuk </t>
  </si>
  <si>
    <t xml:space="preserve">kołek FX 8x40 z kołneirzem opakowanie słoik plastikowy 125 sztuk </t>
  </si>
  <si>
    <t xml:space="preserve">kołek FX 10x50 z kołneirzem opakowanie słoik plastikowy 70 sztuk </t>
  </si>
  <si>
    <t>911014MPLG</t>
  </si>
  <si>
    <t>941014MPLG</t>
  </si>
  <si>
    <t>9147MPLG</t>
  </si>
  <si>
    <t>9447MPLG</t>
  </si>
  <si>
    <t>9179MPLG</t>
  </si>
  <si>
    <t>9479MPLG</t>
  </si>
  <si>
    <t>14PLG</t>
  </si>
  <si>
    <t>15PLG</t>
  </si>
  <si>
    <t>16PLG</t>
  </si>
  <si>
    <t>17PLG</t>
  </si>
  <si>
    <t>18PLG</t>
  </si>
  <si>
    <t>19PLG</t>
  </si>
  <si>
    <t>110PLG</t>
  </si>
  <si>
    <t>46PLG</t>
  </si>
  <si>
    <t>47PLG</t>
  </si>
  <si>
    <t>48PLG</t>
  </si>
  <si>
    <t>49PLG</t>
  </si>
  <si>
    <t>410PLG</t>
  </si>
  <si>
    <t>4110PLG</t>
  </si>
  <si>
    <t>4410PLG</t>
  </si>
  <si>
    <t>415PLG</t>
  </si>
  <si>
    <t>416PLG</t>
  </si>
  <si>
    <t>446PLG</t>
  </si>
  <si>
    <t>417PLG</t>
  </si>
  <si>
    <t>447PLG</t>
  </si>
  <si>
    <t>418PLG</t>
  </si>
  <si>
    <t>448PLG</t>
  </si>
  <si>
    <t>419PLG</t>
  </si>
  <si>
    <t>449PLG</t>
  </si>
  <si>
    <t>9HD645BAP</t>
  </si>
  <si>
    <t>9HD660BAP</t>
  </si>
  <si>
    <t>9HD850BAP</t>
  </si>
  <si>
    <t>9HD875BAP</t>
  </si>
  <si>
    <t>9HD895BAP</t>
  </si>
  <si>
    <t>9HD8115BAP</t>
  </si>
  <si>
    <t>9HD8135BAP</t>
  </si>
  <si>
    <t>9HD1060BAP</t>
  </si>
  <si>
    <t>9HD1085BAP</t>
  </si>
  <si>
    <t>9HD1092BAP</t>
  </si>
  <si>
    <t>9HD10105BAP</t>
  </si>
  <si>
    <t>9HD10125BAP</t>
  </si>
  <si>
    <t>9HD10175BAP</t>
  </si>
  <si>
    <t>9HD12110BAP</t>
  </si>
  <si>
    <t>9HD12120BAP</t>
  </si>
  <si>
    <t>9HD12130BAP</t>
  </si>
  <si>
    <t>9HD12150BAP</t>
  </si>
  <si>
    <t>9HD12180BAP</t>
  </si>
  <si>
    <t>9HD16135BAP</t>
  </si>
  <si>
    <t>9HD16150BAP</t>
  </si>
  <si>
    <t>9HD16180BAP</t>
  </si>
  <si>
    <t xml:space="preserve">Kotwa BAP HD 6x65 ocynk ogniowy </t>
  </si>
  <si>
    <t xml:space="preserve">Kotwa BAP HD 6x60 ocynk ogniowy </t>
  </si>
  <si>
    <t xml:space="preserve">Kotwa BAP HD 8x50 ocynk ogniowy </t>
  </si>
  <si>
    <t xml:space="preserve">Kotwa BAP HD 8x75 ocynk ogniowy </t>
  </si>
  <si>
    <t xml:space="preserve">Kotwa BAP HD 8x95 ocynk ogniowy </t>
  </si>
  <si>
    <t xml:space="preserve">Kotwa BAP HD 8x115 ocynk ogniowy </t>
  </si>
  <si>
    <t xml:space="preserve">Kotwa BAP HD 8x135 ocynk ogniowy </t>
  </si>
  <si>
    <t xml:space="preserve">Kotwa BAP HD 10x60 ocynk ogniowy </t>
  </si>
  <si>
    <t xml:space="preserve">Kotwa BAP HD 10x85 ocynk ogniowy </t>
  </si>
  <si>
    <t xml:space="preserve">Kotwa BAP HD 10x92 ocynk ogniowy </t>
  </si>
  <si>
    <t xml:space="preserve">Kotwa BAP HD 10x105 ocynk ogniowy </t>
  </si>
  <si>
    <t xml:space="preserve">Kotwa BAP HD 10x125 ocynk ogniowy </t>
  </si>
  <si>
    <t xml:space="preserve">Kotwa BAP HD 10x175 ocynk ogniowy </t>
  </si>
  <si>
    <t xml:space="preserve">Kotwa BAP HD 12x110 ocynk ogniowy </t>
  </si>
  <si>
    <t xml:space="preserve">Kotwa BAP HD 12x120 ocynk ogniowy </t>
  </si>
  <si>
    <t xml:space="preserve">Kotwa BAP HD 12x130 ocynk ogniowy </t>
  </si>
  <si>
    <t xml:space="preserve">Kotwa BAP HD 12x150 ocynk ogniowy </t>
  </si>
  <si>
    <t xml:space="preserve">Kotwa BAP HD 12x180 ocynk ogniowy </t>
  </si>
  <si>
    <t xml:space="preserve">Kotwa BAP HD 16x135 ocynk ogniowy </t>
  </si>
  <si>
    <t xml:space="preserve">Kotwa BAP HD 16x150 ocynk ogniowy </t>
  </si>
  <si>
    <t xml:space="preserve">Kotwa BAP HD 16x180 ocynk ogniowy </t>
  </si>
  <si>
    <t>CENA PO RABACIE za jednostkę miary</t>
  </si>
  <si>
    <t xml:space="preserve">Uchwyt kablowy PMLG nylonowy multiwymiarowy 10-14mm biały z gwoździem </t>
  </si>
  <si>
    <t xml:space="preserve">Uchwyt kablowy PMLG nylonowy multiwymiarowy 10-14mm czarny z gwoździem </t>
  </si>
  <si>
    <t xml:space="preserve">Uchwyt kablowy PMLG nylonowy multiwymiarowy 4-7mm biały z gwoździem </t>
  </si>
  <si>
    <t xml:space="preserve">Uchwyt kablowy PMLG nylonowy multiwymiarowy 4-7mm czarny z gwoździem </t>
  </si>
  <si>
    <t xml:space="preserve">Uchwyt kablowy PMLG nylonowy multiwymiarowy 7-9mm biały z gwoździem </t>
  </si>
  <si>
    <t xml:space="preserve">Uchwyt kablowy PMLG nylonowy multiwymiarowy 7-9mm czarny z gwoździem </t>
  </si>
  <si>
    <t>Uchwyt kablowy PLG standard 4mm biały z gwoździem opakowanie 500sztuk</t>
  </si>
  <si>
    <t>Uchwyt kablowy PLG standard 5mm biały z gwoździem opakowanie 500sztuk</t>
  </si>
  <si>
    <t>Uchwyt kablowy PLG standard 6mm biały z gwoździem opakowanie 500sztuk</t>
  </si>
  <si>
    <t>Uchwyt kablowy PLG standard 7mm biały z gwoździem opakowanie 500sztuk</t>
  </si>
  <si>
    <t>Uchwyt kablowy PLG standard 8mm biały z gwoździem opakowanie 500sztuk</t>
  </si>
  <si>
    <t>Uchwyt kablowy PLG standard 9mm biały z gwoździem opakowanie 500sztuk</t>
  </si>
  <si>
    <t>Uchwyt kablowy PLG standard 10mm biały z gwoździem opakowanie 500sztuk</t>
  </si>
  <si>
    <t>Uchwyt kablowy PLG standard 6mm czarny z gwoździem opakowanie 500sztuk</t>
  </si>
  <si>
    <t>Uchwyt kablowy PLG standard 7mm czarny z gwoździem opakowanie 500sztuk</t>
  </si>
  <si>
    <t>Uchwyt kablowy PLG standard 8mm czarny z gwoździem opakowanie 500sztuk</t>
  </si>
  <si>
    <t>Uchwyt kablowy PLG standard 9mm czarny z gwoździem opakowanie 500sztuk</t>
  </si>
  <si>
    <t>Uchwyt kablowy PLG standard 10mm czarny z gwoździem opakowanie 500sztuk</t>
  </si>
  <si>
    <t>Uchwyt kablowy PLG standard 10mm biały z gwoździem opakowanie 40sztuk w folii</t>
  </si>
  <si>
    <t>Uchwyt kablowy PLG standard 10mm czarny z gwoździem opakowanie 40sztuk w folii</t>
  </si>
  <si>
    <t>Uchwyt kablowy PLG standard 5mm biały z gwoździem opakowanie 100sztuk w folii</t>
  </si>
  <si>
    <t>Uchwyt kablowy PLG standard 6mm biały z gwoździem opakowanie 100sztuk w folii</t>
  </si>
  <si>
    <t>Uchwyt kablowy PLG standard 6mm czarny z gwoździem opakowanie 100sztuk w folii</t>
  </si>
  <si>
    <t>Uchwyt kablowy PLG standard 7mm biały z gwoździem opakowanie 80sztuk w folii</t>
  </si>
  <si>
    <t>Uchwyt kablowy PLG standard 7mm czarny z gwoździem opakowanie 80sztuk w folii</t>
  </si>
  <si>
    <t>Uchwyt kablowy PLG standard 8mm biały z gwoździem opakowanie 80sztuk w folii</t>
  </si>
  <si>
    <t>Uchwyt kablowy PLG standard 8mm czarny z gwoździem opakowanie 80sztuk w folii</t>
  </si>
  <si>
    <t>Uchwyt kablowy PLG standard 9mm czarny z gwoździem opakowanie 60sztuk w folii</t>
  </si>
  <si>
    <t>Uchwyt kablowy PLG standard 9mm biały z gwoździem opakowanie 60sztuk w folii</t>
  </si>
  <si>
    <t>15CHN</t>
  </si>
  <si>
    <t>30CHN</t>
  </si>
  <si>
    <t>OBEJMA ZBIORCZA TWORZYWOWA DO OSADZAKA CHN 15 KABLI</t>
  </si>
  <si>
    <t>OBEJMA ZBIORCZA TWORZYWOWA DO OSADZAKA CHN 30 KABLI</t>
  </si>
  <si>
    <t>9X875BAP</t>
  </si>
  <si>
    <t>9X895BAP</t>
  </si>
  <si>
    <t>9X8115BAP</t>
  </si>
  <si>
    <t>9X1085BAP</t>
  </si>
  <si>
    <t>9X1092BAP</t>
  </si>
  <si>
    <t>9X10105BAP</t>
  </si>
  <si>
    <t>9X10125BAP</t>
  </si>
  <si>
    <t>9X10145BAP</t>
  </si>
  <si>
    <t>9X12110BAP</t>
  </si>
  <si>
    <t>9X12120BAP</t>
  </si>
  <si>
    <t>9X12130BAP</t>
  </si>
  <si>
    <t>9X12150BAP</t>
  </si>
  <si>
    <t>9X16135BAP</t>
  </si>
  <si>
    <t>9X16150BAP</t>
  </si>
  <si>
    <t>9SX875BAP</t>
  </si>
  <si>
    <t>9SX1092BAP</t>
  </si>
  <si>
    <t>9SX10105BAP</t>
  </si>
  <si>
    <t>9SX10125BAP</t>
  </si>
  <si>
    <t>9SX12110BAP</t>
  </si>
  <si>
    <t>9SX12130BAP</t>
  </si>
  <si>
    <t>9SX12150BAP</t>
  </si>
  <si>
    <t>9SX16150BAP</t>
  </si>
  <si>
    <t>Kotwa BA 8x75mm stal A4</t>
  </si>
  <si>
    <t>Kotwa BA 8x95mm stal A4</t>
  </si>
  <si>
    <t>Kotwa BA 8x115mm stal A4</t>
  </si>
  <si>
    <t>Kotwa BA 10x85mm stal A4</t>
  </si>
  <si>
    <t>Kotwa BA 10x105mm stal A4</t>
  </si>
  <si>
    <t>Kotwa BA 10x125mm stal A4</t>
  </si>
  <si>
    <t>Kotwa BA 10x145mm stal A4</t>
  </si>
  <si>
    <t>Kotwa BA 12x110mm stal A4</t>
  </si>
  <si>
    <t>Kotwa BA 12x120mm stal A4</t>
  </si>
  <si>
    <t>Kotwa BA 12x130mm stal A4</t>
  </si>
  <si>
    <t>Kotwa BA 12x150mm stal A4</t>
  </si>
  <si>
    <t>Kotwa BA 16x135mm stal A4</t>
  </si>
  <si>
    <t>Kotwa BA 16x150mm stal A4</t>
  </si>
  <si>
    <t>Kotwa BA 8x75mm stal A2</t>
  </si>
  <si>
    <t>Kotwa BA 10x92mm stal A2</t>
  </si>
  <si>
    <t>Kotwa BA 10x105mm stal A2</t>
  </si>
  <si>
    <t>Kotwa BA 10x125mm stal A2</t>
  </si>
  <si>
    <t>Kotwa BA 12x110mm stal A2</t>
  </si>
  <si>
    <t>Kotwa BA 12x130mm stal A2</t>
  </si>
  <si>
    <t>Kotwa BA 12x150mm stal A2</t>
  </si>
  <si>
    <t>Kotwa BA 16x150mm stal A2</t>
  </si>
  <si>
    <t>910190280FB50</t>
  </si>
  <si>
    <t>Zestaw do mocowania okien FB kołek 10x190mm + śruba 280mm z gwintem zew. 11mm. Gniazdo TX30</t>
  </si>
  <si>
    <t>3DP50</t>
  </si>
  <si>
    <t>5DP50</t>
  </si>
  <si>
    <t>8DP50</t>
  </si>
  <si>
    <t>10DP50</t>
  </si>
  <si>
    <t>15DP50</t>
  </si>
  <si>
    <t xml:space="preserve">Płytka dystansowa do wyrównywania na nierównych powierzchniach 3mm </t>
  </si>
  <si>
    <t xml:space="preserve">Płytka dystansowa do wyrównywania na nierównych powierzchniach 5mm </t>
  </si>
  <si>
    <t xml:space="preserve">Płytka dystansowa do wyrównywania na nierównych powierzchniach 8mm </t>
  </si>
  <si>
    <t xml:space="preserve">Płytka dystansowa do wyrównywania na nierównych powierzchniach 10mm </t>
  </si>
  <si>
    <t xml:space="preserve">Płytka dystansowa do wyrównywania na nierównych powierzchniach 15mm </t>
  </si>
  <si>
    <t>9340VLOXSP</t>
  </si>
  <si>
    <t>9345VLOXSP</t>
  </si>
  <si>
    <t>94525VLOX</t>
  </si>
  <si>
    <t>9416VLOXS</t>
  </si>
  <si>
    <t xml:space="preserve">WKRĘT DO DREWNA / PŁYTY GWINT PEŁNY VELOX 4X16MM GNIAZDO SIT </t>
  </si>
  <si>
    <t>narzędzie do cięcia i zapinania klamr GFX</t>
  </si>
  <si>
    <t>WKRĘT SAMOWIERCĄCY DO BLACHY/STALI z łbem sześciokątnym 4,8x25MM</t>
  </si>
  <si>
    <t>948257504K</t>
  </si>
  <si>
    <t>BFTTBB</t>
  </si>
  <si>
    <t>WIADERKO 800 SZTUK 9TBB + 800 SZTUK GWOŹDZIE 22MM XHA + 1 POJEMNIK Z GAZEM GASFONE + 400 SZTUK CCT GRATIS</t>
  </si>
  <si>
    <t>BFZG635M8BTSH</t>
  </si>
  <si>
    <t xml:space="preserve">wkręt do betonu BTS H 6x35 z gwintem wewnętrznym M8 wiaderko 500sztuk + wiertło i zestaw do wkręcania na wiertło gratis </t>
  </si>
  <si>
    <t>Klucz na wiertło i adapter pod BTS/TRB klucz SW10</t>
  </si>
  <si>
    <t>Klucz na wiertło i adapter pod BTS/TRB klucz SW13</t>
  </si>
  <si>
    <t>WKRĘT STALOWY DLA IPL 60 rozmiar 4x45mm gniazdo PZ gwint neipełny</t>
  </si>
  <si>
    <t>WKRĘT STALOWY DLA IPL 60 rozmiar 4x45mm gniazdo PZ gwint pełny</t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</si>
  <si>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13MM XHA dla FOX / AG  </t>
    </r>
    <r>
      <rPr>
        <b/>
        <sz val="11"/>
        <rFont val="Calibri"/>
        <family val="2"/>
        <charset val="238"/>
        <scheme val="minor"/>
      </rPr>
      <t>+ 5 gazów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</si>
  <si>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17MM XHA dla FOX / AG </t>
    </r>
    <r>
      <rPr>
        <b/>
        <sz val="11"/>
        <rFont val="Calibri"/>
        <family val="2"/>
        <charset val="238"/>
        <scheme val="minor"/>
      </rPr>
      <t>+ 5 gazów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</si>
  <si>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22MM XHA dla FOX / AG </t>
    </r>
    <r>
      <rPr>
        <b/>
        <sz val="11"/>
        <rFont val="Calibri"/>
        <family val="2"/>
        <charset val="238"/>
        <scheme val="minor"/>
      </rPr>
      <t>+ 5 gazów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</si>
  <si>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27MM XHA dla FOX / AG </t>
    </r>
    <r>
      <rPr>
        <b/>
        <sz val="11"/>
        <rFont val="Calibri"/>
        <family val="2"/>
        <charset val="238"/>
        <scheme val="minor"/>
      </rPr>
      <t>+ 5 gazów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</si>
  <si>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32MM XHA dla FOX / AG </t>
    </r>
    <r>
      <rPr>
        <b/>
        <sz val="11"/>
        <rFont val="Calibri"/>
        <family val="2"/>
        <charset val="238"/>
        <scheme val="minor"/>
      </rPr>
      <t>+ 5 gazów</t>
    </r>
  </si>
  <si>
    <r>
      <rPr>
        <b/>
        <sz val="11"/>
        <rFont val="Calibri"/>
        <family val="2"/>
        <charset val="238"/>
        <scheme val="minor"/>
      </rPr>
      <t>PAKIET 5000 SZTUK</t>
    </r>
    <r>
      <rPr>
        <sz val="11"/>
        <rFont val="Calibri"/>
        <family val="2"/>
        <charset val="238"/>
        <scheme val="minor"/>
      </rPr>
      <t xml:space="preserve"> GWOŹDZI 38MM XHA dla FOX / AG </t>
    </r>
    <r>
      <rPr>
        <b/>
        <sz val="11"/>
        <rFont val="Calibri"/>
        <family val="2"/>
        <charset val="238"/>
        <scheme val="minor"/>
      </rPr>
      <t>+ 5 gazów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</si>
  <si>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38MM 1000szt dla FOX / AG </t>
    </r>
    <r>
      <rPr>
        <b/>
        <sz val="11"/>
        <rFont val="Calibri"/>
        <family val="2"/>
        <charset val="238"/>
        <scheme val="minor"/>
      </rPr>
      <t>+ gaz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</si>
  <si>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17MM 1000szt dla FOX / AG </t>
    </r>
    <r>
      <rPr>
        <b/>
        <sz val="11"/>
        <rFont val="Calibri"/>
        <family val="2"/>
        <charset val="238"/>
        <scheme val="minor"/>
      </rPr>
      <t>+ gaz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</si>
  <si>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32MM 1000szt dla FOX / AG </t>
    </r>
    <r>
      <rPr>
        <b/>
        <sz val="11"/>
        <rFont val="Calibri"/>
        <family val="2"/>
        <charset val="238"/>
        <scheme val="minor"/>
      </rPr>
      <t>+ gaz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</si>
  <si>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13MM 1000szt dla FOX / AG </t>
    </r>
    <r>
      <rPr>
        <b/>
        <sz val="11"/>
        <rFont val="Calibri"/>
        <family val="2"/>
        <charset val="238"/>
        <scheme val="minor"/>
      </rPr>
      <t>+ gaz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</si>
  <si>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22MM 1000szt dla FOX / AG </t>
    </r>
    <r>
      <rPr>
        <b/>
        <sz val="11"/>
        <rFont val="Calibri"/>
        <family val="2"/>
        <charset val="238"/>
        <scheme val="minor"/>
      </rPr>
      <t>+ gaz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</si>
  <si>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27MM 1000szt dla FOX / AG </t>
    </r>
    <r>
      <rPr>
        <b/>
        <sz val="11"/>
        <rFont val="Calibri"/>
        <family val="2"/>
        <charset val="238"/>
        <scheme val="minor"/>
      </rPr>
      <t>+ gaz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</si>
  <si>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22MM 1000szt dla FOX / AG 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</si>
  <si>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13MM 1000szt dla FOX / AG 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</si>
  <si>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32MM 1000szt dla FOX / AG/FORCE ONE/SC40II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</si>
  <si>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27MM 1000szt dla FORCE ONE / FOX / AG </t>
    </r>
    <r>
      <rPr>
        <b/>
        <sz val="11"/>
        <rFont val="Calibri"/>
        <family val="2"/>
        <charset val="238"/>
        <scheme val="minor"/>
      </rPr>
      <t>opakowanie bez gazu</t>
    </r>
  </si>
  <si>
    <r>
      <t>GWÓŹDŹ DO BETONU</t>
    </r>
    <r>
      <rPr>
        <b/>
        <sz val="11"/>
        <rFont val="Calibri"/>
        <family val="2"/>
        <charset val="238"/>
        <scheme val="minor"/>
      </rPr>
      <t xml:space="preserve"> TKA </t>
    </r>
    <r>
      <rPr>
        <sz val="11"/>
        <rFont val="Calibri"/>
        <family val="2"/>
        <charset val="238"/>
        <scheme val="minor"/>
      </rPr>
      <t xml:space="preserve">STAL ZWYKŁA 15MM 1000szt dla FORCE ONE / FOX / AG </t>
    </r>
    <r>
      <rPr>
        <b/>
        <sz val="11"/>
        <rFont val="Calibri"/>
        <family val="2"/>
        <charset val="238"/>
        <scheme val="minor"/>
      </rPr>
      <t>opakowanie bez gazu</t>
    </r>
  </si>
  <si>
    <r>
      <t>GWÓŹDŹ DO BETONU</t>
    </r>
    <r>
      <rPr>
        <b/>
        <sz val="11"/>
        <rFont val="Calibri"/>
        <family val="2"/>
        <charset val="238"/>
        <scheme val="minor"/>
      </rPr>
      <t xml:space="preserve"> TKA </t>
    </r>
    <r>
      <rPr>
        <sz val="11"/>
        <rFont val="Calibri"/>
        <family val="2"/>
        <charset val="238"/>
        <scheme val="minor"/>
      </rPr>
      <t xml:space="preserve">STAL ZWYKŁA 19MM 1000szt dla FORCE ONE / FOX / AG </t>
    </r>
    <r>
      <rPr>
        <b/>
        <sz val="11"/>
        <rFont val="Calibri"/>
        <family val="2"/>
        <charset val="238"/>
        <scheme val="minor"/>
      </rPr>
      <t>opakowanie bez gazu</t>
    </r>
  </si>
  <si>
    <r>
      <t>GWÓŹDŹ DO BETONU</t>
    </r>
    <r>
      <rPr>
        <b/>
        <sz val="11"/>
        <rFont val="Calibri"/>
        <family val="2"/>
        <charset val="238"/>
        <scheme val="minor"/>
      </rPr>
      <t xml:space="preserve"> TKA </t>
    </r>
    <r>
      <rPr>
        <sz val="11"/>
        <rFont val="Calibri"/>
        <family val="2"/>
        <charset val="238"/>
        <scheme val="minor"/>
      </rPr>
      <t xml:space="preserve">STAL ZWYKŁA 25MM 1000szt dla FORCE ONE / FOX / AG </t>
    </r>
    <r>
      <rPr>
        <b/>
        <sz val="11"/>
        <rFont val="Calibri"/>
        <family val="2"/>
        <charset val="238"/>
        <scheme val="minor"/>
      </rPr>
      <t>opakowanie bez gazu</t>
    </r>
  </si>
  <si>
    <r>
      <t>GWÓŹDŹ DO BETONU</t>
    </r>
    <r>
      <rPr>
        <b/>
        <sz val="11"/>
        <rFont val="Calibri"/>
        <family val="2"/>
        <charset val="238"/>
        <scheme val="minor"/>
      </rPr>
      <t xml:space="preserve"> TKA </t>
    </r>
    <r>
      <rPr>
        <sz val="11"/>
        <rFont val="Calibri"/>
        <family val="2"/>
        <charset val="238"/>
        <scheme val="minor"/>
      </rPr>
      <t xml:space="preserve">STAL ZWYKŁA 30MM 1000szt dla FORCE ONE / FOX / AG </t>
    </r>
    <r>
      <rPr>
        <b/>
        <sz val="11"/>
        <rFont val="Calibri"/>
        <family val="2"/>
        <charset val="238"/>
        <scheme val="minor"/>
      </rPr>
      <t>opakowanie bez gazu</t>
    </r>
  </si>
  <si>
    <r>
      <t>GWÓŹDŹ DO BETONU</t>
    </r>
    <r>
      <rPr>
        <b/>
        <sz val="11"/>
        <rFont val="Calibri"/>
        <family val="2"/>
        <charset val="238"/>
        <scheme val="minor"/>
      </rPr>
      <t xml:space="preserve"> TKA </t>
    </r>
    <r>
      <rPr>
        <sz val="11"/>
        <rFont val="Calibri"/>
        <family val="2"/>
        <charset val="238"/>
        <scheme val="minor"/>
      </rPr>
      <t xml:space="preserve">STAL ZWYKŁA 40MM 1000szt dla FORCE ONE / FOX / AG </t>
    </r>
    <r>
      <rPr>
        <b/>
        <sz val="11"/>
        <rFont val="Calibri"/>
        <family val="2"/>
        <charset val="238"/>
        <scheme val="minor"/>
      </rPr>
      <t>opakowanie bez gazu</t>
    </r>
  </si>
  <si>
    <t>9151000TKASG</t>
  </si>
  <si>
    <t>9191000TKASG</t>
  </si>
  <si>
    <t>9251000TKASG</t>
  </si>
  <si>
    <t>9301000TKASG</t>
  </si>
  <si>
    <t>9401000TKASG</t>
  </si>
  <si>
    <t>4020PSTD</t>
  </si>
  <si>
    <t>41412000P20</t>
  </si>
  <si>
    <t>41413000P20</t>
  </si>
  <si>
    <t>41411000P20</t>
  </si>
  <si>
    <t xml:space="preserve">PROFIL STRUT 41X41X2 DŁUGOŚĆ 1000MM </t>
  </si>
  <si>
    <t xml:space="preserve">PROFIL STRUT 41X41X2 DŁUGOŚĆ 2000MM </t>
  </si>
  <si>
    <t xml:space="preserve">PROFIL STRUT 41X41X2 DŁUGOŚĆ 3000MM </t>
  </si>
  <si>
    <t>41211000P20</t>
  </si>
  <si>
    <t>41212000P20</t>
  </si>
  <si>
    <t>41213000P20</t>
  </si>
  <si>
    <t xml:space="preserve">PROFIL STRUT 41X21X2 DŁUGOŚĆ 1000MM </t>
  </si>
  <si>
    <t>PROFIL METALOWY 38x40x2000MM  GRUBOŚĆ 2MM</t>
  </si>
  <si>
    <t>PROFIL METALOWY 40x20x2000MM Z OTWORAMI DLA ŚRUB FASTITE 7X20 FTBT I TRBFT GRUBOŚĆ 1,5MM</t>
  </si>
  <si>
    <t>PROFIL METALOWY 40x20x2000MM GRUBOŚĆ 1,5MM</t>
  </si>
  <si>
    <t>PROFIL METALOWY  PB DLA UCHWYTÓW ABT AN ABMD  2000MM  GRUBOŚĆ 1MM</t>
  </si>
  <si>
    <t>PROFIL METALOWY  DLA UCHWYTÓW ABT AN ABMD  2000MM  GRUBOŚĆ 0,8MM</t>
  </si>
  <si>
    <t>2830PSTD</t>
  </si>
  <si>
    <t>PROFIL METALOWY 28X30x2000MM  GRUBOŚĆ 1,8MM</t>
  </si>
  <si>
    <t>4121400SPE</t>
  </si>
  <si>
    <t>4141450SPE</t>
  </si>
  <si>
    <t>4141200SPE</t>
  </si>
  <si>
    <t>4141300SPE</t>
  </si>
  <si>
    <t>4141600SPE</t>
  </si>
  <si>
    <t>4141750SPE</t>
  </si>
  <si>
    <t xml:space="preserve">PROFIL STRUT 41X21X2 DŁUGOŚĆ 2000MM </t>
  </si>
  <si>
    <t xml:space="preserve">PROFIL STRUT 41X21X2 DŁUGOŚĆ 3000MM </t>
  </si>
  <si>
    <t>92718200SPE</t>
  </si>
  <si>
    <t>92718300SPE</t>
  </si>
  <si>
    <t>927620EPR</t>
  </si>
  <si>
    <t>927820EPR</t>
  </si>
  <si>
    <t>927850EPR</t>
  </si>
  <si>
    <t>NAKRĘTKA ŚLIZGOWA DO PROFILI 27X18 Z GWINTEM ZEWNĘTRZNYM 6X20MM</t>
  </si>
  <si>
    <t>NAKRĘTKA ŚLIZGOWA DO PROFILI I KONSOLI 27X18 Z GWINTEM ZEWNĘTRZNYM 8X20MM</t>
  </si>
  <si>
    <t>NAKRĘTKA ŚLIZGOWA DO PROFILI 27X18 Z GWINTEM ZEWNĘTRZNYM 8X50MM</t>
  </si>
  <si>
    <t>9418TS</t>
  </si>
  <si>
    <t>ŚRUBA M6X15 Z NAKRĘTKĄ M6 DO MONTAŻU TRAS KABLOWYCH DO PROFILI</t>
  </si>
  <si>
    <t>941SV</t>
  </si>
  <si>
    <t>941SH</t>
  </si>
  <si>
    <t>9414ESC</t>
  </si>
  <si>
    <t>941PRS</t>
  </si>
  <si>
    <t xml:space="preserve">PŁYTKA BLOKUJĄCA M8 DO PROFILI 41X41 I 41X21 </t>
  </si>
  <si>
    <t>966TRBFT</t>
  </si>
  <si>
    <t>9815TRBFT</t>
  </si>
  <si>
    <t>ŚRUBA TRBFT DO PROFILI 4020P i konsoli 2718 z gwintem zewnętrznym M6x6mm</t>
  </si>
  <si>
    <t>ŚRUBA TRBFT DO PROFILI 4020P i konsoli 2718 z gwintem zewnętrznym M8x15mm</t>
  </si>
  <si>
    <t>9720FTBT</t>
  </si>
  <si>
    <t>ŚRUBA SAMOGWINTUJĄCA DO PROFILI 4020P i konsoli 2718 do bezpośredniego mocowania koryt kablowych</t>
  </si>
  <si>
    <t>9625PG</t>
  </si>
  <si>
    <t>WKRĘT DO PŁYT WARSTWOWYCH SANDWICHPANEL PG 6X25MM</t>
  </si>
  <si>
    <t>9300RC</t>
  </si>
  <si>
    <t>Wspornik konsoli /profilu 41x41 41x21 długość 300mm kąt 45 stponi</t>
  </si>
  <si>
    <t>9E2</t>
  </si>
  <si>
    <t xml:space="preserve">KONSOLA BOCZNA 41X21X2 DŁUGOŚĆ 150MM </t>
  </si>
  <si>
    <t>KONSOLA BOCZNA 27X18X1 DŁUGOŚĆ 200MM</t>
  </si>
  <si>
    <t>KONSOLA BOCZNA 27X18X1 DŁUGOŚĆ 300MM</t>
  </si>
  <si>
    <t xml:space="preserve">KONSOLA BOCZNA 41X21X2 DŁUGOŚĆ 200MM </t>
  </si>
  <si>
    <t xml:space="preserve">KONSOLA BOCZNA 41X21X2 DŁUGOŚĆ 300MM </t>
  </si>
  <si>
    <t xml:space="preserve">KONSOLA BOCZNA 41X21X2 DŁUGOŚĆ 400MM </t>
  </si>
  <si>
    <t xml:space="preserve">KONSOLA BOCZNA 41X21X2 DŁUGOŚĆ 450MM </t>
  </si>
  <si>
    <t xml:space="preserve">KONSOLA BOCZNA 41X21X2 DŁUGOŚĆ 600MM </t>
  </si>
  <si>
    <t xml:space="preserve">KONSOLA BOCZNA 41X21X2 DŁUGOŚĆ 750MM </t>
  </si>
  <si>
    <t>UCHWYT ŚCIENNY POZIOMY SH41 DO PROFILI 41X41 LUB 41X21 GRUBOŚĆ 5MM</t>
  </si>
  <si>
    <t>UCHWYT ŚCIENNY PIONOWY SV41 DO PROFILI 41X41 LUB 41X21 GRUBOŚĆ 5MM</t>
  </si>
  <si>
    <t>25.93.11.0</t>
  </si>
  <si>
    <t>22.29.29.0</t>
  </si>
  <si>
    <t>94121150SPE</t>
  </si>
  <si>
    <t>94121200SPE</t>
  </si>
  <si>
    <t>94121300SPE</t>
  </si>
  <si>
    <t>22.21.41.0</t>
  </si>
  <si>
    <t xml:space="preserve">ŚLIMAK DO KARTON-GIPS 37mm bez wkręta </t>
  </si>
  <si>
    <t>937GKDZ50</t>
  </si>
  <si>
    <t>912128BAZP</t>
  </si>
  <si>
    <t>9895BAZ2</t>
  </si>
  <si>
    <t>Kotwa BAZ2  8x95 ocynk</t>
  </si>
  <si>
    <t>24.31.20.0</t>
  </si>
  <si>
    <t>2830400SPE</t>
  </si>
  <si>
    <t>KONSOLA BOCZNA 28X30X400X1,5 DŁUGOŚĆ 400MM</t>
  </si>
  <si>
    <t>094</t>
  </si>
  <si>
    <t>PROMOFONETKAPL</t>
  </si>
  <si>
    <t>ZESTAW PROMOCYJNY OSADZAK GAZOWY FORCE ONE + 4000 SZT 19MM TKA + 4000 SZT 25MM TKA + 10 SZT GASFONE</t>
  </si>
  <si>
    <t>20ANE</t>
  </si>
  <si>
    <t>25ANE</t>
  </si>
  <si>
    <t>32ANE</t>
  </si>
  <si>
    <t>120ANE</t>
  </si>
  <si>
    <t>125ANE</t>
  </si>
  <si>
    <t>132ANE</t>
  </si>
  <si>
    <r>
      <t>UCHWYT ANE MULTIWYMIAROWY</t>
    </r>
    <r>
      <rPr>
        <b/>
        <sz val="11"/>
        <rFont val="Calibri"/>
        <family val="2"/>
        <charset val="238"/>
        <scheme val="minor"/>
      </rPr>
      <t xml:space="preserve"> EKONOMICZNY</t>
    </r>
    <r>
      <rPr>
        <sz val="11"/>
        <rFont val="Calibri"/>
        <family val="2"/>
        <charset val="238"/>
        <scheme val="minor"/>
      </rPr>
      <t xml:space="preserve"> 16-20MM ZAMKNIĘTY  BIAŁY</t>
    </r>
  </si>
  <si>
    <r>
      <t xml:space="preserve">UCHWYT ANE MULTIWYMIAROWY </t>
    </r>
    <r>
      <rPr>
        <b/>
        <sz val="11"/>
        <rFont val="Calibri"/>
        <family val="2"/>
        <charset val="238"/>
        <scheme val="minor"/>
      </rPr>
      <t>EKONOMICZNY</t>
    </r>
    <r>
      <rPr>
        <sz val="11"/>
        <rFont val="Calibri"/>
        <family val="2"/>
        <charset val="238"/>
        <scheme val="minor"/>
      </rPr>
      <t xml:space="preserve"> 22-26MM ZAMKNIĘTY BIAŁY</t>
    </r>
  </si>
  <si>
    <r>
      <t>UCHWYT ANE MULTIWYMIAROWY</t>
    </r>
    <r>
      <rPr>
        <b/>
        <sz val="11"/>
        <rFont val="Calibri"/>
        <family val="2"/>
        <charset val="238"/>
        <scheme val="minor"/>
      </rPr>
      <t xml:space="preserve"> EKONOMICZNY</t>
    </r>
    <r>
      <rPr>
        <sz val="11"/>
        <rFont val="Calibri"/>
        <family val="2"/>
        <charset val="238"/>
        <scheme val="minor"/>
      </rPr>
      <t xml:space="preserve"> 26-32MM ZAMKNIĘTY  BIAŁY </t>
    </r>
  </si>
  <si>
    <r>
      <t>UCHWYT ABT MULTIWYMIAROWY</t>
    </r>
    <r>
      <rPr>
        <b/>
        <sz val="11"/>
        <rFont val="Calibri"/>
        <family val="2"/>
        <charset val="238"/>
        <scheme val="minor"/>
      </rPr>
      <t xml:space="preserve"> PREMIUM</t>
    </r>
    <r>
      <rPr>
        <sz val="11"/>
        <rFont val="Calibri"/>
        <family val="2"/>
        <charset val="238"/>
        <scheme val="minor"/>
      </rPr>
      <t xml:space="preserve"> 35-42MM ZAMKNIĘTY BIAŁY</t>
    </r>
  </si>
  <si>
    <r>
      <t xml:space="preserve">UCHWYT ABT MULTIWYMIAROWY 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28-32MM ZAMKNIĘTY BIAŁY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</si>
  <si>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20-25MM ZAMKNIĘTY BIAŁY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</si>
  <si>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14-18MM ZAMKNIĘTY BIAŁY</t>
    </r>
  </si>
  <si>
    <r>
      <t>UCHWYT ABT MULTIWYMIAROWY</t>
    </r>
    <r>
      <rPr>
        <b/>
        <sz val="11"/>
        <rFont val="Calibri"/>
        <family val="2"/>
        <charset val="238"/>
        <scheme val="minor"/>
      </rPr>
      <t xml:space="preserve"> PREMIUM</t>
    </r>
    <r>
      <rPr>
        <sz val="11"/>
        <rFont val="Calibri"/>
        <family val="2"/>
        <charset val="238"/>
        <scheme val="minor"/>
      </rPr>
      <t xml:space="preserve"> 35-42MM ZAMKNIĘTY SZARY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</si>
  <si>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28-32MM ZAMKNIĘTY SZARY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</si>
  <si>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20-25MM ZAMKNIĘTY SZARY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</si>
  <si>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14-18MM ZAMKNIĘTY SZARY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</si>
  <si>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35-42MM ZAMKNIĘTY CZARNY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</si>
  <si>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28-32MM ZAMKNIĘTY CZARNY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</si>
  <si>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20-25MM ZAMKNIĘTY CZARNY</t>
    </r>
  </si>
  <si>
    <r>
      <t xml:space="preserve">UCHWYT ABT MULTIWYMIAROWY </t>
    </r>
    <r>
      <rPr>
        <b/>
        <sz val="11"/>
        <rFont val="Calibri"/>
        <family val="2"/>
        <charset val="238"/>
        <scheme val="minor"/>
      </rPr>
      <t>PREMIUM</t>
    </r>
    <r>
      <rPr>
        <sz val="11"/>
        <rFont val="Calibri"/>
        <family val="2"/>
        <charset val="238"/>
        <scheme val="minor"/>
      </rPr>
      <t xml:space="preserve"> 14-18MM ZAMKNIĘTY CZARNY</t>
    </r>
  </si>
  <si>
    <r>
      <t xml:space="preserve">UCHWYT ANE MULTIWYMIAROWY </t>
    </r>
    <r>
      <rPr>
        <b/>
        <sz val="11"/>
        <rFont val="Calibri"/>
        <family val="2"/>
        <charset val="238"/>
        <scheme val="minor"/>
      </rPr>
      <t>EKONOMICZNY</t>
    </r>
    <r>
      <rPr>
        <sz val="11"/>
        <rFont val="Calibri"/>
        <family val="2"/>
        <charset val="238"/>
        <scheme val="minor"/>
      </rPr>
      <t xml:space="preserve"> 16-20MM ZAMKNIĘTY  SZARY RAL 7035</t>
    </r>
  </si>
  <si>
    <r>
      <t>UCHWYT ANE MULTIWYMIAROWY</t>
    </r>
    <r>
      <rPr>
        <b/>
        <sz val="11"/>
        <rFont val="Calibri"/>
        <family val="2"/>
        <charset val="238"/>
        <scheme val="minor"/>
      </rPr>
      <t xml:space="preserve"> EKONOMICZNY</t>
    </r>
    <r>
      <rPr>
        <sz val="11"/>
        <rFont val="Calibri"/>
        <family val="2"/>
        <charset val="238"/>
        <scheme val="minor"/>
      </rPr>
      <t xml:space="preserve"> 22-26MM ZAMKNIĘTY SZARY RAL 7035</t>
    </r>
  </si>
  <si>
    <r>
      <t>UCHWYT ANE MULTIWYMIAROWY</t>
    </r>
    <r>
      <rPr>
        <b/>
        <sz val="11"/>
        <rFont val="Calibri"/>
        <family val="2"/>
        <charset val="238"/>
        <scheme val="minor"/>
      </rPr>
      <t xml:space="preserve"> EKONOMICZNY</t>
    </r>
    <r>
      <rPr>
        <sz val="11"/>
        <rFont val="Calibri"/>
        <family val="2"/>
        <charset val="238"/>
        <scheme val="minor"/>
      </rPr>
      <t xml:space="preserve"> 26-32MM ZAMKNIĘTY  SZARY RAL 7035</t>
    </r>
  </si>
  <si>
    <t>3575TPO</t>
  </si>
  <si>
    <t>PROFIL DO ROZDZIELNIC OMEGA 35X7,5MM X 2000MM</t>
  </si>
  <si>
    <t>9131000XHASG</t>
  </si>
  <si>
    <t>9271000XHASG</t>
  </si>
  <si>
    <t>9221000XHASG</t>
  </si>
  <si>
    <t>9321000XHASG</t>
  </si>
  <si>
    <t>9171000XHASG</t>
  </si>
  <si>
    <t>9381000XHASG</t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</si>
  <si>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17MM 1000szt dla FOX / AG 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</si>
  <si>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38MM 1000szt dla FOX / AG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</si>
  <si>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t>927800XHASG</t>
  </si>
  <si>
    <t>922800XHASG</t>
  </si>
  <si>
    <t>913800XHASG</t>
  </si>
  <si>
    <t>932800XHASG</t>
  </si>
  <si>
    <t>917800XHASG</t>
  </si>
  <si>
    <t>938800XHASG</t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</si>
  <si>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27MM 800szt dla FORCE ONE / FOX / AG </t>
    </r>
    <r>
      <rPr>
        <b/>
        <sz val="11"/>
        <rFont val="Calibri"/>
        <family val="2"/>
        <charset val="238"/>
        <scheme val="minor"/>
      </rPr>
      <t>opakowanie bez gazu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</si>
  <si>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22MM 800szt dla FOX / AG 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</si>
  <si>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13MM 800szt dla FOX / AG 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</si>
  <si>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r>
      <t xml:space="preserve">GWÓŹDŹ DO BETONU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32MM 800szt dla FOX / AG/FORCE ONE/SC40II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</si>
  <si>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17MM 800szt dla FOX / AG 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</si>
  <si>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r>
      <t xml:space="preserve">GWÓŹDŹ DO BETONU/STALI </t>
    </r>
    <r>
      <rPr>
        <b/>
        <sz val="11"/>
        <rFont val="Calibri"/>
        <family val="2"/>
        <charset val="238"/>
        <scheme val="minor"/>
      </rPr>
      <t>XHA</t>
    </r>
    <r>
      <rPr>
        <sz val="11"/>
        <rFont val="Calibri"/>
        <family val="2"/>
        <charset val="238"/>
        <scheme val="minor"/>
      </rPr>
      <t xml:space="preserve"> STAL HCR 38MM 800szt dla FOX / AG</t>
    </r>
    <r>
      <rPr>
        <b/>
        <sz val="11"/>
        <rFont val="Calibri"/>
        <family val="2"/>
        <charset val="238"/>
        <scheme val="minor"/>
      </rPr>
      <t xml:space="preserve"> opakowanie bez gazu</t>
    </r>
  </si>
  <si>
    <t>FOX40</t>
  </si>
  <si>
    <t>941CRAP</t>
  </si>
  <si>
    <t xml:space="preserve">Zacisk CRAP do mocowania profili 41x41 i 41x21 do belek stalowych bez wiercenia. </t>
  </si>
  <si>
    <t>044</t>
  </si>
  <si>
    <t>9412ESC</t>
  </si>
  <si>
    <t>PŁYTA ŁĄCZENIOWA DO PROFILI 41X41 I 41X21 GRUBOŚĆ 5MM STAL S235 DWA OTWORY</t>
  </si>
  <si>
    <t>PŁYTA ŁĄCZENIOWA DO PROFILI 41X41 I 41X21 GRUBOŚĆ 5MM STAL S235 CZTERY OTWORY</t>
  </si>
  <si>
    <t>94141BF</t>
  </si>
  <si>
    <t>94141BFWR</t>
  </si>
  <si>
    <t xml:space="preserve">System BF 30x30cm do wsporników dachowych dla profili 41x41 z regulacją wysokości i z łącznikiem montażowym </t>
  </si>
  <si>
    <t xml:space="preserve">System BF 30x30cm do wsporników dachowych dla profili 41x41 bez łącznika montażowego </t>
  </si>
  <si>
    <t>941PAT</t>
  </si>
  <si>
    <t>9412PAT</t>
  </si>
  <si>
    <t xml:space="preserve">Podpora przesuwna PAT 130mm kompensująca rozszerzalność rur </t>
  </si>
  <si>
    <t xml:space="preserve">Podpora przesuwna PAT 200mm kompensująca rozszerzalność rur </t>
  </si>
  <si>
    <t>OSADZAK GAZOWY FOX 40</t>
  </si>
  <si>
    <t>9ZG680BTSBL</t>
  </si>
  <si>
    <t>9ZG6100BTSBL</t>
  </si>
  <si>
    <t>wkręt do betonu BTS 6x80 łeb sześciokątny poszerzany SW 13</t>
  </si>
  <si>
    <t>wkręt do betonu BTS 6x100 łeb sześciokątny poszerzany SW 13</t>
  </si>
  <si>
    <t>CENA ZA POJ. SZTUKĘ PRZED RABATEM</t>
  </si>
  <si>
    <t>CENNIK od 16.03.2026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</si>
</sst>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0;\-0;;@"/>
    <numFmt numFmtId="165" formatCode="#,##0.00\ &quot;zł&quot;"/>
    <numFmt numFmtId="166" formatCode="_-* #,##0.00\ [$€]_-;\-* #,##0.00\ [$€]_-;_-* &quot;-&quot;??\ [$€]_-;_-@_-"/>
    <numFmt numFmtId="167" formatCode="#,##0.000\ &quot;zł&quot;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scheme val="minor"/>
    </font>
    <font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4"/>
      <color theme="0"/>
      <name val="Calibri"/>
      <family val="2"/>
      <scheme val="minor"/>
    </font>
    <font>
      <sz val="14"/>
      <color theme="9" tint="-0.499984740745262"/>
      <name val="Calibri"/>
      <family val="2"/>
      <scheme val="minor"/>
    </font>
    <font>
      <u/>
      <sz val="14"/>
      <color theme="9" tint="-0.499984740745262"/>
      <name val="Calibri"/>
      <family val="2"/>
      <scheme val="minor"/>
    </font>
    <font>
      <sz val="11"/>
      <color theme="1"/>
      <name val="Archia Bold"/>
      <family val="3"/>
    </font>
    <font>
      <sz val="26"/>
      <color theme="1"/>
      <name val="Archia Bold"/>
      <family val="3"/>
    </font>
    <font>
      <b/>
      <sz val="36"/>
      <color theme="1"/>
      <name val="Archia Bold"/>
      <family val="3"/>
    </font>
    <font>
      <sz val="16"/>
      <color theme="1"/>
      <name val="Archia Bold"/>
      <family val="3"/>
    </font>
    <font>
      <i/>
      <sz val="16"/>
      <name val="Archia Bold"/>
      <family val="3"/>
    </font>
    <font>
      <sz val="18"/>
      <color theme="1"/>
      <name val="Archia Bold"/>
      <family val="3"/>
    </font>
    <font>
      <sz val="18"/>
      <color theme="1" tint="0.499984740745262"/>
      <name val="Archia Bold"/>
      <family val="3"/>
    </font>
    <font>
      <sz val="14"/>
      <color theme="1"/>
      <name val="Archia Bold"/>
      <family val="3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28"/>
      <color theme="1"/>
      <name val="Archia Bold"/>
      <family val="3"/>
    </font>
    <font>
      <b/>
      <sz val="16"/>
      <name val="Archia Bold"/>
      <family val="3"/>
    </font>
    <font>
      <sz val="14"/>
      <color theme="1"/>
      <name val="Archia Light"/>
      <family val="3"/>
    </font>
    <font>
      <b/>
      <sz val="18"/>
      <color theme="0"/>
      <name val="Archia Bold"/>
      <family val="3"/>
    </font>
    <font>
      <b/>
      <sz val="28"/>
      <color theme="0"/>
      <name val="Archia Bold"/>
      <family val="3"/>
    </font>
    <font>
      <sz val="28"/>
      <color theme="0"/>
      <name val="Archia Bold"/>
      <family val="3"/>
    </font>
    <font>
      <b/>
      <sz val="16"/>
      <color theme="1"/>
      <name val="Archia Bold"/>
      <family val="3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8"/>
      <color rgb="FF000000"/>
      <name val="Archia"/>
      <family val="3"/>
    </font>
    <font>
      <sz val="13"/>
      <name val="Calibri"/>
      <family val="2"/>
      <charset val="238"/>
      <scheme val="minor"/>
    </font>
    <font>
      <b/>
      <sz val="13"/>
      <name val="Arial"/>
      <family val="2"/>
      <charset val="238"/>
    </font>
    <font>
      <b/>
      <sz val="13"/>
      <name val="Calibri"/>
      <family val="2"/>
      <charset val="238"/>
      <scheme val="minor"/>
    </font>
    <font>
      <b/>
      <sz val="13"/>
      <name val="Arial"/>
      <family val="2"/>
    </font>
    <font>
      <sz val="13"/>
      <name val="Archia Bold"/>
      <family val="3"/>
    </font>
    <font>
      <i/>
      <sz val="13"/>
      <name val="Calibri"/>
      <family val="2"/>
      <charset val="238"/>
      <scheme val="minor"/>
    </font>
    <font>
      <sz val="13"/>
      <name val="Calibri"/>
      <family val="2"/>
      <scheme val="minor"/>
    </font>
    <font>
      <b/>
      <sz val="20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sz val="8"/>
      <name val="Calibri"/>
      <family val="2"/>
      <scheme val="minor"/>
    </font>
    <font>
      <b/>
      <sz val="12"/>
      <name val="Calibri"/>
      <family val="2"/>
      <charset val="238"/>
      <scheme val="minor"/>
    </font>
    <font>
      <sz val="11"/>
      <color theme="1"/>
      <name val="Archia Bold"/>
      <family val="3"/>
      <charset val="238"/>
    </font>
    <font>
      <b/>
      <sz val="12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  <font>
      <sz val="10"/>
      <color rgb="FF333333"/>
      <name val="Verdana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1"/>
      <color rgb="FF333333"/>
      <name val="Verdana"/>
      <family val="2"/>
      <charset val="238"/>
    </font>
    <font>
      <b/>
      <sz val="16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/>
    <xf numFmtId="9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4" fillId="0" borderId="0" applyFont="0" applyFill="0" applyBorder="0" applyAlignment="0" applyProtection="0"/>
    <xf numFmtId="166" fontId="21" fillId="0" borderId="0" applyFont="0" applyFill="0" applyBorder="0" applyAlignment="0" applyProtection="0"/>
    <xf numFmtId="0" fontId="22" fillId="0" borderId="0"/>
    <xf numFmtId="44" fontId="4" fillId="0" borderId="0" applyFont="0" applyFill="0" applyBorder="0" applyAlignment="0" applyProtection="0"/>
  </cellStyleXfs>
  <cellXfs count="402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wrapText="1"/>
      <protection locked="0"/>
    </xf>
    <xf numFmtId="0" fontId="8" fillId="0" borderId="0" xfId="0" applyFont="1" applyAlignment="1" applyProtection="1">
      <alignment horizontal="right"/>
      <protection locked="0"/>
    </xf>
    <xf numFmtId="0" fontId="10" fillId="3" borderId="0" xfId="0" applyFont="1" applyFill="1" applyProtection="1">
      <protection locked="0"/>
    </xf>
    <xf numFmtId="0" fontId="0" fillId="3" borderId="0" xfId="0" applyFill="1" applyProtection="1">
      <protection locked="0"/>
    </xf>
    <xf numFmtId="0" fontId="3" fillId="3" borderId="0" xfId="0" applyFont="1" applyFill="1" applyProtection="1">
      <protection locked="0"/>
    </xf>
    <xf numFmtId="0" fontId="0" fillId="4" borderId="0" xfId="0" applyFill="1" applyProtection="1">
      <protection locked="0"/>
    </xf>
    <xf numFmtId="0" fontId="7" fillId="4" borderId="0" xfId="0" applyFont="1" applyFill="1" applyProtection="1">
      <protection locked="0"/>
    </xf>
    <xf numFmtId="0" fontId="9" fillId="4" borderId="0" xfId="0" applyFont="1" applyFill="1" applyAlignment="1" applyProtection="1">
      <alignment horizontal="left"/>
      <protection locked="0"/>
    </xf>
    <xf numFmtId="0" fontId="11" fillId="0" borderId="0" xfId="0" applyFont="1" applyAlignment="1" applyProtection="1">
      <alignment vertical="center"/>
      <protection locked="0"/>
    </xf>
    <xf numFmtId="0" fontId="11" fillId="0" borderId="0" xfId="0" applyFont="1" applyAlignment="1" applyProtection="1">
      <alignment vertical="center" wrapText="1"/>
      <protection locked="0"/>
    </xf>
    <xf numFmtId="0" fontId="11" fillId="0" borderId="0" xfId="0" applyFont="1" applyProtection="1">
      <protection locked="0"/>
    </xf>
    <xf numFmtId="0" fontId="12" fillId="0" borderId="0" xfId="2" applyFont="1" applyFill="1" applyBorder="1" applyAlignment="1" applyProtection="1">
      <protection locked="0"/>
    </xf>
    <xf numFmtId="0" fontId="5" fillId="0" borderId="0" xfId="2" applyFill="1" applyBorder="1" applyAlignment="1" applyProtection="1">
      <protection locked="0"/>
    </xf>
    <xf numFmtId="0" fontId="13" fillId="0" borderId="0" xfId="0" applyFont="1" applyProtection="1">
      <protection locked="0"/>
    </xf>
    <xf numFmtId="0" fontId="14" fillId="0" borderId="0" xfId="0" applyFont="1" applyAlignment="1">
      <alignment horizontal="right" vertical="center" wrapText="1"/>
    </xf>
    <xf numFmtId="0" fontId="16" fillId="0" borderId="0" xfId="0" applyFont="1" applyAlignment="1">
      <alignment horizontal="right" vertical="top" wrapText="1"/>
    </xf>
    <xf numFmtId="0" fontId="18" fillId="0" borderId="0" xfId="0" applyFont="1" applyProtection="1">
      <protection locked="0"/>
    </xf>
    <xf numFmtId="0" fontId="13" fillId="0" borderId="0" xfId="0" applyFont="1"/>
    <xf numFmtId="0" fontId="13" fillId="0" borderId="0" xfId="0" applyFont="1" applyAlignment="1">
      <alignment wrapText="1"/>
    </xf>
    <xf numFmtId="0" fontId="29" fillId="0" borderId="0" xfId="0" applyFont="1" applyAlignment="1">
      <alignment horizontal="left" wrapText="1"/>
    </xf>
    <xf numFmtId="10" fontId="25" fillId="0" borderId="0" xfId="0" applyNumberFormat="1" applyFont="1" applyAlignment="1">
      <alignment horizontal="left" wrapText="1"/>
    </xf>
    <xf numFmtId="0" fontId="25" fillId="0" borderId="0" xfId="0" applyFont="1" applyAlignment="1">
      <alignment horizontal="left" wrapText="1"/>
    </xf>
    <xf numFmtId="2" fontId="30" fillId="2" borderId="1" xfId="0" applyNumberFormat="1" applyFont="1" applyFill="1" applyBorder="1"/>
    <xf numFmtId="0" fontId="32" fillId="0" borderId="0" xfId="0" applyFont="1"/>
    <xf numFmtId="0" fontId="13" fillId="2" borderId="0" xfId="0" applyFont="1" applyFill="1" applyProtection="1">
      <protection locked="0"/>
    </xf>
    <xf numFmtId="165" fontId="30" fillId="2" borderId="1" xfId="0" applyNumberFormat="1" applyFont="1" applyFill="1" applyBorder="1" applyAlignment="1">
      <alignment horizontal="right"/>
    </xf>
    <xf numFmtId="0" fontId="30" fillId="2" borderId="1" xfId="0" applyFont="1" applyFill="1" applyBorder="1"/>
    <xf numFmtId="0" fontId="31" fillId="5" borderId="1" xfId="0" applyFont="1" applyFill="1" applyBorder="1"/>
    <xf numFmtId="0" fontId="30" fillId="2" borderId="1" xfId="0" applyFont="1" applyFill="1" applyBorder="1" applyAlignment="1">
      <alignment horizontal="center"/>
    </xf>
    <xf numFmtId="2" fontId="30" fillId="2" borderId="6" xfId="0" applyNumberFormat="1" applyFont="1" applyFill="1" applyBorder="1"/>
    <xf numFmtId="2" fontId="30" fillId="2" borderId="6" xfId="0" applyNumberFormat="1" applyFont="1" applyFill="1" applyBorder="1" applyAlignment="1">
      <alignment horizontal="right"/>
    </xf>
    <xf numFmtId="0" fontId="31" fillId="6" borderId="1" xfId="0" applyFont="1" applyFill="1" applyBorder="1" applyAlignment="1">
      <alignment vertical="center"/>
    </xf>
    <xf numFmtId="0" fontId="30" fillId="0" borderId="0" xfId="0" applyFont="1"/>
    <xf numFmtId="0" fontId="30" fillId="7" borderId="1" xfId="0" applyFont="1" applyFill="1" applyBorder="1"/>
    <xf numFmtId="0" fontId="33" fillId="0" borderId="0" xfId="0" applyFont="1"/>
    <xf numFmtId="0" fontId="35" fillId="2" borderId="1" xfId="0" applyFont="1" applyFill="1" applyBorder="1"/>
    <xf numFmtId="0" fontId="35" fillId="2" borderId="1" xfId="0" applyFont="1" applyFill="1" applyBorder="1" applyAlignment="1">
      <alignment vertical="center"/>
    </xf>
    <xf numFmtId="0" fontId="35" fillId="5" borderId="1" xfId="0" applyFont="1" applyFill="1" applyBorder="1"/>
    <xf numFmtId="0" fontId="35" fillId="2" borderId="1" xfId="0" applyFont="1" applyFill="1" applyBorder="1" applyAlignment="1">
      <alignment horizontal="left"/>
    </xf>
    <xf numFmtId="0" fontId="33" fillId="7" borderId="1" xfId="0" applyFont="1" applyFill="1" applyBorder="1"/>
    <xf numFmtId="0" fontId="35" fillId="6" borderId="1" xfId="0" applyFont="1" applyFill="1" applyBorder="1" applyAlignment="1">
      <alignment vertical="center"/>
    </xf>
    <xf numFmtId="0" fontId="35" fillId="2" borderId="1" xfId="0" applyFont="1" applyFill="1" applyBorder="1" applyAlignment="1">
      <alignment horizontal="left" vertical="center"/>
    </xf>
    <xf numFmtId="0" fontId="35" fillId="2" borderId="1" xfId="5" applyFont="1" applyFill="1" applyBorder="1"/>
    <xf numFmtId="49" fontId="35" fillId="2" borderId="1" xfId="0" applyNumberFormat="1" applyFont="1" applyFill="1" applyBorder="1"/>
    <xf numFmtId="0" fontId="35" fillId="2" borderId="9" xfId="0" applyFont="1" applyFill="1" applyBorder="1"/>
    <xf numFmtId="0" fontId="37" fillId="0" borderId="0" xfId="0" applyFont="1"/>
    <xf numFmtId="0" fontId="33" fillId="6" borderId="11" xfId="0" applyFont="1" applyFill="1" applyBorder="1"/>
    <xf numFmtId="0" fontId="33" fillId="2" borderId="11" xfId="0" applyFont="1" applyFill="1" applyBorder="1"/>
    <xf numFmtId="0" fontId="33" fillId="2" borderId="11" xfId="0" applyFont="1" applyFill="1" applyBorder="1" applyAlignment="1">
      <alignment horizontal="center" vertical="center"/>
    </xf>
    <xf numFmtId="1" fontId="30" fillId="2" borderId="1" xfId="0" applyNumberFormat="1" applyFont="1" applyFill="1" applyBorder="1" applyAlignment="1">
      <alignment horizontal="center"/>
    </xf>
    <xf numFmtId="0" fontId="30" fillId="0" borderId="1" xfId="0" applyFont="1" applyBorder="1"/>
    <xf numFmtId="0" fontId="30" fillId="2" borderId="1" xfId="0" applyFont="1" applyFill="1" applyBorder="1" applyAlignment="1">
      <alignment horizontal="right"/>
    </xf>
    <xf numFmtId="2" fontId="30" fillId="2" borderId="2" xfId="0" applyNumberFormat="1" applyFont="1" applyFill="1" applyBorder="1"/>
    <xf numFmtId="2" fontId="30" fillId="2" borderId="10" xfId="0" applyNumberFormat="1" applyFont="1" applyFill="1" applyBorder="1"/>
    <xf numFmtId="1" fontId="30" fillId="2" borderId="0" xfId="0" applyNumberFormat="1" applyFont="1" applyFill="1" applyAlignment="1">
      <alignment horizontal="center"/>
    </xf>
    <xf numFmtId="2" fontId="30" fillId="2" borderId="9" xfId="0" applyNumberFormat="1" applyFont="1" applyFill="1" applyBorder="1"/>
    <xf numFmtId="0" fontId="33" fillId="0" borderId="0" xfId="0" applyFont="1" applyAlignment="1">
      <alignment horizontal="center" vertical="center"/>
    </xf>
    <xf numFmtId="165" fontId="30" fillId="6" borderId="11" xfId="0" applyNumberFormat="1" applyFont="1" applyFill="1" applyBorder="1"/>
    <xf numFmtId="0" fontId="30" fillId="6" borderId="11" xfId="0" applyFont="1" applyFill="1" applyBorder="1"/>
    <xf numFmtId="0" fontId="30" fillId="6" borderId="0" xfId="0" applyFont="1" applyFill="1"/>
    <xf numFmtId="0" fontId="30" fillId="0" borderId="1" xfId="0" applyFont="1" applyBorder="1" applyAlignment="1">
      <alignment horizontal="center"/>
    </xf>
    <xf numFmtId="0" fontId="30" fillId="0" borderId="9" xfId="0" applyFont="1" applyBorder="1" applyAlignment="1">
      <alignment horizontal="center"/>
    </xf>
    <xf numFmtId="165" fontId="30" fillId="0" borderId="0" xfId="0" applyNumberFormat="1" applyFont="1"/>
    <xf numFmtId="10" fontId="33" fillId="0" borderId="0" xfId="0" applyNumberFormat="1" applyFont="1"/>
    <xf numFmtId="0" fontId="37" fillId="0" borderId="0" xfId="0" applyFont="1" applyAlignment="1">
      <alignment horizontal="center" vertical="center"/>
    </xf>
    <xf numFmtId="0" fontId="37" fillId="0" borderId="9" xfId="0" applyFont="1" applyBorder="1" applyAlignment="1">
      <alignment horizontal="center" vertical="top"/>
    </xf>
    <xf numFmtId="0" fontId="37" fillId="0" borderId="11" xfId="0" applyFont="1" applyBorder="1" applyAlignment="1">
      <alignment horizontal="center" vertical="top"/>
    </xf>
    <xf numFmtId="0" fontId="37" fillId="0" borderId="0" xfId="0" applyFont="1" applyAlignment="1">
      <alignment vertical="top"/>
    </xf>
    <xf numFmtId="0" fontId="37" fillId="0" borderId="1" xfId="0" applyFont="1" applyBorder="1" applyAlignment="1">
      <alignment horizontal="center" vertical="top"/>
    </xf>
    <xf numFmtId="0" fontId="37" fillId="0" borderId="1" xfId="0" applyFont="1" applyBorder="1" applyAlignment="1">
      <alignment vertical="top"/>
    </xf>
    <xf numFmtId="0" fontId="37" fillId="0" borderId="12" xfId="0" applyFont="1" applyBorder="1" applyAlignment="1">
      <alignment vertical="top"/>
    </xf>
    <xf numFmtId="0" fontId="37" fillId="0" borderId="11" xfId="0" applyFont="1" applyBorder="1" applyAlignment="1">
      <alignment vertical="top"/>
    </xf>
    <xf numFmtId="0" fontId="39" fillId="0" borderId="2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0" fontId="39" fillId="0" borderId="6" xfId="0" applyFont="1" applyBorder="1" applyAlignment="1">
      <alignment horizontal="center" vertical="center"/>
    </xf>
    <xf numFmtId="0" fontId="39" fillId="2" borderId="6" xfId="0" applyFont="1" applyFill="1" applyBorder="1" applyAlignment="1">
      <alignment horizontal="center" vertical="center"/>
    </xf>
    <xf numFmtId="3" fontId="36" fillId="2" borderId="6" xfId="0" applyNumberFormat="1" applyFont="1" applyFill="1" applyBorder="1" applyAlignment="1">
      <alignment horizontal="center" vertical="center"/>
    </xf>
    <xf numFmtId="0" fontId="34" fillId="5" borderId="6" xfId="0" applyFont="1" applyFill="1" applyBorder="1" applyAlignment="1">
      <alignment horizontal="center" vertical="center"/>
    </xf>
    <xf numFmtId="0" fontId="39" fillId="7" borderId="6" xfId="0" applyFont="1" applyFill="1" applyBorder="1" applyAlignment="1">
      <alignment horizontal="center" vertical="center"/>
    </xf>
    <xf numFmtId="0" fontId="34" fillId="6" borderId="6" xfId="0" applyFont="1" applyFill="1" applyBorder="1" applyAlignment="1">
      <alignment horizontal="center" vertical="center"/>
    </xf>
    <xf numFmtId="0" fontId="30" fillId="5" borderId="1" xfId="0" applyFont="1" applyFill="1" applyBorder="1"/>
    <xf numFmtId="0" fontId="37" fillId="5" borderId="1" xfId="0" applyFont="1" applyFill="1" applyBorder="1" applyAlignment="1">
      <alignment vertical="top"/>
    </xf>
    <xf numFmtId="0" fontId="31" fillId="5" borderId="1" xfId="0" applyFont="1" applyFill="1" applyBorder="1" applyAlignment="1">
      <alignment horizontal="right"/>
    </xf>
    <xf numFmtId="0" fontId="30" fillId="7" borderId="1" xfId="0" applyFont="1" applyFill="1" applyBorder="1" applyAlignment="1">
      <alignment horizontal="right"/>
    </xf>
    <xf numFmtId="165" fontId="30" fillId="7" borderId="8" xfId="0" applyNumberFormat="1" applyFont="1" applyFill="1" applyBorder="1" applyAlignment="1">
      <alignment horizontal="right"/>
    </xf>
    <xf numFmtId="0" fontId="31" fillId="6" borderId="1" xfId="0" applyFont="1" applyFill="1" applyBorder="1" applyAlignment="1">
      <alignment horizontal="right" vertical="center"/>
    </xf>
    <xf numFmtId="165" fontId="31" fillId="6" borderId="8" xfId="0" applyNumberFormat="1" applyFont="1" applyFill="1" applyBorder="1" applyAlignment="1">
      <alignment horizontal="right" vertical="center"/>
    </xf>
    <xf numFmtId="0" fontId="30" fillId="2" borderId="0" xfId="0" applyFont="1" applyFill="1" applyAlignment="1">
      <alignment horizontal="right"/>
    </xf>
    <xf numFmtId="0" fontId="30" fillId="2" borderId="1" xfId="0" applyFont="1" applyFill="1" applyBorder="1" applyAlignment="1">
      <alignment horizontal="center" wrapText="1"/>
    </xf>
    <xf numFmtId="2" fontId="33" fillId="2" borderId="1" xfId="0" applyNumberFormat="1" applyFont="1" applyFill="1" applyBorder="1"/>
    <xf numFmtId="165" fontId="30" fillId="2" borderId="7" xfId="0" applyNumberFormat="1" applyFont="1" applyFill="1" applyBorder="1" applyAlignment="1">
      <alignment horizontal="right"/>
    </xf>
    <xf numFmtId="165" fontId="31" fillId="0" borderId="1" xfId="0" applyNumberFormat="1" applyFont="1" applyBorder="1"/>
    <xf numFmtId="165" fontId="31" fillId="5" borderId="1" xfId="0" applyNumberFormat="1" applyFont="1" applyFill="1" applyBorder="1"/>
    <xf numFmtId="0" fontId="17" fillId="0" borderId="0" xfId="0" applyFont="1" applyAlignment="1">
      <alignment horizontal="left" vertical="center" wrapText="1"/>
    </xf>
    <xf numFmtId="0" fontId="19" fillId="0" borderId="0" xfId="0" applyFont="1" applyAlignment="1">
      <alignment horizontal="center" vertical="top" wrapText="1"/>
    </xf>
    <xf numFmtId="0" fontId="23" fillId="2" borderId="0" xfId="0" applyFont="1" applyFill="1" applyProtection="1">
      <protection locked="0"/>
    </xf>
    <xf numFmtId="0" fontId="33" fillId="2" borderId="1" xfId="0" applyFont="1" applyFill="1" applyBorder="1" applyAlignment="1">
      <alignment horizontal="center"/>
    </xf>
    <xf numFmtId="0" fontId="33" fillId="2" borderId="1" xfId="0" applyFont="1" applyFill="1" applyBorder="1" applyAlignment="1">
      <alignment horizontal="center" vertical="center"/>
    </xf>
    <xf numFmtId="1" fontId="33" fillId="2" borderId="11" xfId="0" applyNumberFormat="1" applyFont="1" applyFill="1" applyBorder="1"/>
    <xf numFmtId="1" fontId="30" fillId="2" borderId="9" xfId="0" applyNumberFormat="1" applyFont="1" applyFill="1" applyBorder="1" applyAlignment="1">
      <alignment horizontal="center"/>
    </xf>
    <xf numFmtId="1" fontId="30" fillId="2" borderId="11" xfId="0" applyNumberFormat="1" applyFont="1" applyFill="1" applyBorder="1" applyAlignment="1">
      <alignment horizontal="center"/>
    </xf>
    <xf numFmtId="1" fontId="33" fillId="2" borderId="1" xfId="0" applyNumberFormat="1" applyFont="1" applyFill="1" applyBorder="1" applyAlignment="1">
      <alignment horizontal="center"/>
    </xf>
    <xf numFmtId="165" fontId="30" fillId="0" borderId="1" xfId="0" applyNumberFormat="1" applyFont="1" applyBorder="1"/>
    <xf numFmtId="0" fontId="37" fillId="0" borderId="10" xfId="0" applyFont="1" applyBorder="1" applyAlignment="1">
      <alignment horizontal="center" vertical="top"/>
    </xf>
    <xf numFmtId="0" fontId="37" fillId="0" borderId="12" xfId="0" applyFont="1" applyBorder="1" applyAlignment="1">
      <alignment horizontal="center" vertical="top"/>
    </xf>
    <xf numFmtId="0" fontId="30" fillId="2" borderId="1" xfId="0" applyFont="1" applyFill="1" applyBorder="1" applyAlignment="1">
      <alignment horizontal="center" vertical="center"/>
    </xf>
    <xf numFmtId="0" fontId="33" fillId="0" borderId="1" xfId="0" applyFont="1" applyBorder="1"/>
    <xf numFmtId="1" fontId="33" fillId="2" borderId="1" xfId="0" applyNumberFormat="1" applyFont="1" applyFill="1" applyBorder="1"/>
    <xf numFmtId="0" fontId="30" fillId="2" borderId="9" xfId="0" applyFont="1" applyFill="1" applyBorder="1" applyAlignment="1">
      <alignment horizontal="right"/>
    </xf>
    <xf numFmtId="165" fontId="30" fillId="2" borderId="9" xfId="0" applyNumberFormat="1" applyFont="1" applyFill="1" applyBorder="1" applyAlignment="1">
      <alignment horizontal="right"/>
    </xf>
    <xf numFmtId="165" fontId="31" fillId="0" borderId="9" xfId="0" applyNumberFormat="1" applyFont="1" applyBorder="1"/>
    <xf numFmtId="2" fontId="30" fillId="0" borderId="1" xfId="0" applyNumberFormat="1" applyFont="1" applyBorder="1"/>
    <xf numFmtId="49" fontId="30" fillId="5" borderId="1" xfId="0" applyNumberFormat="1" applyFont="1" applyFill="1" applyBorder="1" applyAlignment="1">
      <alignment horizontal="center"/>
    </xf>
    <xf numFmtId="49" fontId="30" fillId="5" borderId="1" xfId="3" applyNumberFormat="1" applyFont="1" applyFill="1" applyBorder="1" applyAlignment="1">
      <alignment horizontal="center"/>
    </xf>
    <xf numFmtId="49" fontId="31" fillId="5" borderId="1" xfId="0" applyNumberFormat="1" applyFont="1" applyFill="1" applyBorder="1" applyAlignment="1">
      <alignment horizontal="center"/>
    </xf>
    <xf numFmtId="49" fontId="30" fillId="8" borderId="1" xfId="0" applyNumberFormat="1" applyFont="1" applyFill="1" applyBorder="1" applyAlignment="1">
      <alignment horizontal="center"/>
    </xf>
    <xf numFmtId="49" fontId="30" fillId="9" borderId="1" xfId="0" applyNumberFormat="1" applyFont="1" applyFill="1" applyBorder="1" applyAlignment="1">
      <alignment horizontal="center"/>
    </xf>
    <xf numFmtId="0" fontId="30" fillId="9" borderId="0" xfId="0" applyFont="1" applyFill="1"/>
    <xf numFmtId="49" fontId="31" fillId="8" borderId="1" xfId="0" applyNumberFormat="1" applyFont="1" applyFill="1" applyBorder="1" applyAlignment="1">
      <alignment horizontal="center"/>
    </xf>
    <xf numFmtId="0" fontId="39" fillId="0" borderId="12" xfId="0" applyFont="1" applyBorder="1" applyAlignment="1">
      <alignment horizontal="center" vertical="center"/>
    </xf>
    <xf numFmtId="0" fontId="35" fillId="6" borderId="1" xfId="0" applyFont="1" applyFill="1" applyBorder="1"/>
    <xf numFmtId="165" fontId="37" fillId="0" borderId="0" xfId="0" applyNumberFormat="1" applyFont="1"/>
    <xf numFmtId="0" fontId="35" fillId="5" borderId="4" xfId="0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167" fontId="31" fillId="0" borderId="1" xfId="0" applyNumberFormat="1" applyFont="1" applyBorder="1"/>
    <xf numFmtId="49" fontId="30" fillId="5" borderId="7" xfId="0" applyNumberFormat="1" applyFont="1" applyFill="1" applyBorder="1" applyAlignment="1">
      <alignment horizontal="center"/>
    </xf>
    <xf numFmtId="49" fontId="30" fillId="8" borderId="7" xfId="0" applyNumberFormat="1" applyFont="1" applyFill="1" applyBorder="1" applyAlignment="1">
      <alignment horizontal="center"/>
    </xf>
    <xf numFmtId="49" fontId="30" fillId="9" borderId="7" xfId="0" applyNumberFormat="1" applyFont="1" applyFill="1" applyBorder="1" applyAlignment="1">
      <alignment horizontal="center"/>
    </xf>
    <xf numFmtId="0" fontId="30" fillId="9" borderId="7" xfId="0" applyFont="1" applyFill="1" applyBorder="1" applyAlignment="1">
      <alignment horizontal="center"/>
    </xf>
    <xf numFmtId="49" fontId="30" fillId="0" borderId="7" xfId="0" applyNumberFormat="1" applyFont="1" applyBorder="1" applyAlignment="1">
      <alignment horizontal="center"/>
    </xf>
    <xf numFmtId="0" fontId="30" fillId="5" borderId="7" xfId="0" applyFont="1" applyFill="1" applyBorder="1" applyAlignment="1">
      <alignment horizontal="center"/>
    </xf>
    <xf numFmtId="0" fontId="30" fillId="8" borderId="7" xfId="0" applyFont="1" applyFill="1" applyBorder="1" applyAlignment="1">
      <alignment horizontal="center"/>
    </xf>
    <xf numFmtId="0" fontId="30" fillId="0" borderId="7" xfId="0" applyFont="1" applyBorder="1" applyAlignment="1">
      <alignment horizontal="center"/>
    </xf>
    <xf numFmtId="0" fontId="30" fillId="0" borderId="15" xfId="0" applyFont="1" applyBorder="1" applyAlignment="1">
      <alignment horizontal="center"/>
    </xf>
    <xf numFmtId="0" fontId="15" fillId="0" borderId="0" xfId="0" applyFont="1" applyAlignment="1" applyProtection="1">
      <alignment horizontal="center" vertical="center"/>
      <protection locked="0"/>
    </xf>
    <xf numFmtId="165" fontId="30" fillId="2" borderId="1" xfId="0" applyNumberFormat="1" applyFont="1" applyFill="1" applyBorder="1"/>
    <xf numFmtId="167" fontId="31" fillId="5" borderId="1" xfId="0" applyNumberFormat="1" applyFont="1" applyFill="1" applyBorder="1"/>
    <xf numFmtId="165" fontId="31" fillId="2" borderId="1" xfId="0" applyNumberFormat="1" applyFont="1" applyFill="1" applyBorder="1"/>
    <xf numFmtId="165" fontId="13" fillId="0" borderId="0" xfId="0" applyNumberFormat="1" applyFont="1" applyProtection="1">
      <protection locked="0"/>
    </xf>
    <xf numFmtId="165" fontId="15" fillId="0" borderId="0" xfId="0" applyNumberFormat="1" applyFont="1" applyAlignment="1" applyProtection="1">
      <alignment horizontal="right" vertical="center"/>
      <protection locked="0"/>
    </xf>
    <xf numFmtId="165" fontId="14" fillId="0" borderId="0" xfId="0" applyNumberFormat="1" applyFont="1" applyAlignment="1">
      <alignment horizontal="right" vertical="center" wrapText="1"/>
    </xf>
    <xf numFmtId="165" fontId="16" fillId="0" borderId="0" xfId="0" applyNumberFormat="1" applyFont="1" applyAlignment="1">
      <alignment horizontal="right" vertical="top" wrapText="1"/>
    </xf>
    <xf numFmtId="165" fontId="17" fillId="0" borderId="0" xfId="0" applyNumberFormat="1" applyFont="1" applyAlignment="1">
      <alignment horizontal="left" vertical="center" wrapText="1"/>
    </xf>
    <xf numFmtId="0" fontId="13" fillId="0" borderId="0" xfId="0" applyFont="1" applyAlignment="1" applyProtection="1">
      <alignment wrapText="1"/>
      <protection locked="0"/>
    </xf>
    <xf numFmtId="165" fontId="18" fillId="0" borderId="0" xfId="0" applyNumberFormat="1" applyFont="1" applyProtection="1">
      <protection locked="0"/>
    </xf>
    <xf numFmtId="165" fontId="19" fillId="0" borderId="0" xfId="0" applyNumberFormat="1" applyFont="1" applyAlignment="1">
      <alignment horizontal="right"/>
    </xf>
    <xf numFmtId="0" fontId="44" fillId="2" borderId="0" xfId="0" applyFont="1" applyFill="1" applyAlignment="1" applyProtection="1">
      <alignment vertical="center"/>
      <protection locked="0"/>
    </xf>
    <xf numFmtId="165" fontId="13" fillId="2" borderId="0" xfId="0" applyNumberFormat="1" applyFont="1" applyFill="1" applyProtection="1">
      <protection locked="0"/>
    </xf>
    <xf numFmtId="0" fontId="8" fillId="0" borderId="0" xfId="0" applyFont="1" applyAlignment="1">
      <alignment horizontal="center"/>
    </xf>
    <xf numFmtId="0" fontId="8" fillId="0" borderId="0" xfId="0" applyFont="1"/>
    <xf numFmtId="0" fontId="45" fillId="0" borderId="0" xfId="0" applyFont="1" applyAlignment="1">
      <alignment horizontal="center"/>
    </xf>
    <xf numFmtId="165" fontId="8" fillId="0" borderId="0" xfId="0" applyNumberFormat="1" applyFont="1"/>
    <xf numFmtId="0" fontId="34" fillId="2" borderId="14" xfId="0" applyFont="1" applyFill="1" applyBorder="1" applyAlignment="1">
      <alignment horizontal="center" vertical="center"/>
    </xf>
    <xf numFmtId="0" fontId="35" fillId="6" borderId="1" xfId="0" applyFont="1" applyFill="1" applyBorder="1" applyAlignment="1">
      <alignment horizontal="left" vertical="center"/>
    </xf>
    <xf numFmtId="165" fontId="30" fillId="6" borderId="1" xfId="0" applyNumberFormat="1" applyFont="1" applyFill="1" applyBorder="1" applyAlignment="1">
      <alignment horizontal="right"/>
    </xf>
    <xf numFmtId="0" fontId="13" fillId="0" borderId="0" xfId="0" applyFont="1" applyAlignment="1" applyProtection="1">
      <alignment horizontal="center"/>
      <protection locked="0"/>
    </xf>
    <xf numFmtId="12" fontId="37" fillId="0" borderId="0" xfId="6" applyNumberFormat="1" applyFont="1"/>
    <xf numFmtId="165" fontId="30" fillId="2" borderId="1" xfId="0" applyNumberFormat="1" applyFont="1" applyFill="1" applyBorder="1" applyAlignment="1">
      <alignment horizontal="right" vertical="center"/>
    </xf>
    <xf numFmtId="165" fontId="30" fillId="6" borderId="7" xfId="0" applyNumberFormat="1" applyFont="1" applyFill="1" applyBorder="1" applyAlignment="1">
      <alignment horizontal="right"/>
    </xf>
    <xf numFmtId="0" fontId="37" fillId="0" borderId="1" xfId="0" applyFont="1" applyBorder="1"/>
    <xf numFmtId="0" fontId="30" fillId="2" borderId="1" xfId="0" applyFont="1" applyFill="1" applyBorder="1" applyAlignment="1">
      <alignment horizontal="right" vertical="center"/>
    </xf>
    <xf numFmtId="49" fontId="30" fillId="5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37" fillId="0" borderId="9" xfId="0" applyFont="1" applyBorder="1" applyAlignment="1">
      <alignment vertical="top"/>
    </xf>
    <xf numFmtId="165" fontId="30" fillId="2" borderId="0" xfId="0" applyNumberFormat="1" applyFont="1" applyFill="1"/>
    <xf numFmtId="10" fontId="33" fillId="2" borderId="0" xfId="0" applyNumberFormat="1" applyFont="1" applyFill="1"/>
    <xf numFmtId="0" fontId="33" fillId="2" borderId="0" xfId="0" applyFont="1" applyFill="1"/>
    <xf numFmtId="0" fontId="41" fillId="2" borderId="0" xfId="0" applyFont="1" applyFill="1"/>
    <xf numFmtId="165" fontId="41" fillId="2" borderId="0" xfId="0" applyNumberFormat="1" applyFont="1" applyFill="1" applyAlignment="1">
      <alignment horizontal="center" wrapText="1"/>
    </xf>
    <xf numFmtId="0" fontId="41" fillId="2" borderId="0" xfId="0" applyFont="1" applyFill="1" applyAlignment="1">
      <alignment horizontal="center" wrapText="1"/>
    </xf>
    <xf numFmtId="10" fontId="38" fillId="2" borderId="0" xfId="0" applyNumberFormat="1" applyFont="1" applyFill="1" applyAlignment="1">
      <alignment wrapText="1"/>
    </xf>
    <xf numFmtId="0" fontId="35" fillId="2" borderId="0" xfId="0" applyFont="1" applyFill="1"/>
    <xf numFmtId="0" fontId="39" fillId="2" borderId="2" xfId="0" applyFont="1" applyFill="1" applyBorder="1" applyAlignment="1">
      <alignment horizontal="center" vertical="center"/>
    </xf>
    <xf numFmtId="0" fontId="35" fillId="10" borderId="1" xfId="0" applyFont="1" applyFill="1" applyBorder="1"/>
    <xf numFmtId="0" fontId="35" fillId="6" borderId="1" xfId="0" applyFont="1" applyFill="1" applyBorder="1" applyAlignment="1">
      <alignment horizontal="left"/>
    </xf>
    <xf numFmtId="0" fontId="46" fillId="2" borderId="0" xfId="0" applyFont="1" applyFill="1"/>
    <xf numFmtId="0" fontId="33" fillId="0" borderId="9" xfId="0" applyFont="1" applyBorder="1"/>
    <xf numFmtId="0" fontId="30" fillId="0" borderId="9" xfId="0" applyFont="1" applyBorder="1"/>
    <xf numFmtId="165" fontId="30" fillId="0" borderId="9" xfId="0" applyNumberFormat="1" applyFont="1" applyBorder="1"/>
    <xf numFmtId="10" fontId="33" fillId="0" borderId="9" xfId="0" applyNumberFormat="1" applyFont="1" applyBorder="1"/>
    <xf numFmtId="1" fontId="33" fillId="2" borderId="9" xfId="0" applyNumberFormat="1" applyFont="1" applyFill="1" applyBorder="1"/>
    <xf numFmtId="0" fontId="33" fillId="2" borderId="9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0" fillId="0" borderId="11" xfId="0" applyFont="1" applyBorder="1"/>
    <xf numFmtId="165" fontId="30" fillId="2" borderId="11" xfId="0" applyNumberFormat="1" applyFont="1" applyFill="1" applyBorder="1" applyAlignment="1">
      <alignment horizontal="right"/>
    </xf>
    <xf numFmtId="2" fontId="30" fillId="2" borderId="11" xfId="0" applyNumberFormat="1" applyFont="1" applyFill="1" applyBorder="1"/>
    <xf numFmtId="165" fontId="31" fillId="0" borderId="11" xfId="0" applyNumberFormat="1" applyFont="1" applyBorder="1"/>
    <xf numFmtId="165" fontId="0" fillId="0" borderId="1" xfId="0" applyNumberFormat="1" applyBorder="1"/>
    <xf numFmtId="0" fontId="39" fillId="0" borderId="12" xfId="0" applyFont="1" applyBorder="1" applyAlignment="1">
      <alignment vertical="center"/>
    </xf>
    <xf numFmtId="0" fontId="47" fillId="0" borderId="1" xfId="0" applyFont="1" applyBorder="1" applyAlignment="1">
      <alignment horizontal="center"/>
    </xf>
    <xf numFmtId="1" fontId="30" fillId="2" borderId="1" xfId="0" applyNumberFormat="1" applyFont="1" applyFill="1" applyBorder="1" applyAlignment="1">
      <alignment horizontal="right"/>
    </xf>
    <xf numFmtId="165" fontId="31" fillId="2" borderId="1" xfId="0" applyNumberFormat="1" applyFont="1" applyFill="1" applyBorder="1" applyAlignment="1">
      <alignment horizontal="right"/>
    </xf>
    <xf numFmtId="0" fontId="35" fillId="2" borderId="11" xfId="0" applyFont="1" applyFill="1" applyBorder="1"/>
    <xf numFmtId="49" fontId="35" fillId="2" borderId="7" xfId="0" applyNumberFormat="1" applyFont="1" applyFill="1" applyBorder="1" applyAlignment="1">
      <alignment horizontal="left"/>
    </xf>
    <xf numFmtId="11" fontId="35" fillId="2" borderId="1" xfId="0" applyNumberFormat="1" applyFont="1" applyFill="1" applyBorder="1"/>
    <xf numFmtId="165" fontId="31" fillId="2" borderId="7" xfId="0" applyNumberFormat="1" applyFont="1" applyFill="1" applyBorder="1" applyAlignment="1">
      <alignment horizontal="right"/>
    </xf>
    <xf numFmtId="0" fontId="48" fillId="0" borderId="0" xfId="0" applyFont="1"/>
    <xf numFmtId="11" fontId="35" fillId="5" borderId="1" xfId="0" applyNumberFormat="1" applyFont="1" applyFill="1" applyBorder="1"/>
    <xf numFmtId="0" fontId="49" fillId="0" borderId="1" xfId="0" applyFont="1" applyBorder="1" applyAlignment="1">
      <alignment horizontal="center"/>
    </xf>
    <xf numFmtId="12" fontId="37" fillId="2" borderId="0" xfId="6" applyNumberFormat="1" applyFont="1" applyFill="1"/>
    <xf numFmtId="0" fontId="35" fillId="5" borderId="17" xfId="0" applyFont="1" applyFill="1" applyBorder="1" applyAlignment="1">
      <alignment horizontal="center" vertical="center" wrapText="1"/>
    </xf>
    <xf numFmtId="0" fontId="35" fillId="5" borderId="18" xfId="0" applyFont="1" applyFill="1" applyBorder="1" applyAlignment="1">
      <alignment horizontal="center" vertical="center" wrapText="1"/>
    </xf>
    <xf numFmtId="0" fontId="41" fillId="5" borderId="0" xfId="0" applyFont="1" applyFill="1"/>
    <xf numFmtId="165" fontId="41" fillId="5" borderId="0" xfId="0" applyNumberFormat="1" applyFont="1" applyFill="1" applyAlignment="1">
      <alignment horizontal="center" wrapText="1"/>
    </xf>
    <xf numFmtId="165" fontId="31" fillId="6" borderId="1" xfId="0" applyNumberFormat="1" applyFont="1" applyFill="1" applyBorder="1" applyAlignment="1">
      <alignment horizontal="right"/>
    </xf>
    <xf numFmtId="167" fontId="31" fillId="6" borderId="1" xfId="0" applyNumberFormat="1" applyFont="1" applyFill="1" applyBorder="1" applyAlignment="1">
      <alignment horizontal="right"/>
    </xf>
    <xf numFmtId="165" fontId="31" fillId="8" borderId="1" xfId="0" applyNumberFormat="1" applyFont="1" applyFill="1" applyBorder="1" applyAlignment="1">
      <alignment horizontal="right"/>
    </xf>
    <xf numFmtId="0" fontId="35" fillId="8" borderId="1" xfId="0" applyFont="1" applyFill="1" applyBorder="1" applyAlignment="1">
      <alignment horizontal="left"/>
    </xf>
    <xf numFmtId="0" fontId="43" fillId="5" borderId="12" xfId="0" applyFont="1" applyFill="1" applyBorder="1"/>
    <xf numFmtId="0" fontId="30" fillId="2" borderId="0" xfId="0" applyFont="1" applyFill="1" applyAlignment="1">
      <alignment vertical="center"/>
    </xf>
    <xf numFmtId="0" fontId="30" fillId="2" borderId="0" xfId="0" applyFont="1" applyFill="1"/>
    <xf numFmtId="0" fontId="35" fillId="5" borderId="23" xfId="0" applyFont="1" applyFill="1" applyBorder="1" applyAlignment="1">
      <alignment horizontal="center" vertical="center" wrapText="1"/>
    </xf>
    <xf numFmtId="0" fontId="40" fillId="5" borderId="12" xfId="0" applyFont="1" applyFill="1" applyBorder="1"/>
    <xf numFmtId="0" fontId="31" fillId="5" borderId="19" xfId="0" applyFont="1" applyFill="1" applyBorder="1" applyAlignment="1">
      <alignment vertical="center"/>
    </xf>
    <xf numFmtId="0" fontId="31" fillId="5" borderId="23" xfId="0" applyFont="1" applyFill="1" applyBorder="1" applyAlignment="1">
      <alignment horizontal="center" vertical="center" wrapText="1"/>
    </xf>
    <xf numFmtId="0" fontId="31" fillId="5" borderId="22" xfId="0" applyFont="1" applyFill="1" applyBorder="1" applyAlignment="1">
      <alignment horizontal="center" vertical="center" wrapText="1"/>
    </xf>
    <xf numFmtId="165" fontId="31" fillId="5" borderId="24" xfId="0" applyNumberFormat="1" applyFont="1" applyFill="1" applyBorder="1" applyAlignment="1">
      <alignment horizontal="center" vertical="center" wrapText="1"/>
    </xf>
    <xf numFmtId="165" fontId="31" fillId="5" borderId="22" xfId="0" applyNumberFormat="1" applyFont="1" applyFill="1" applyBorder="1" applyAlignment="1">
      <alignment horizontal="center" vertical="center" wrapText="1"/>
    </xf>
    <xf numFmtId="0" fontId="31" fillId="5" borderId="19" xfId="0" applyFont="1" applyFill="1" applyBorder="1" applyAlignment="1">
      <alignment horizontal="center" vertical="center" wrapText="1"/>
    </xf>
    <xf numFmtId="10" fontId="31" fillId="5" borderId="22" xfId="0" applyNumberFormat="1" applyFont="1" applyFill="1" applyBorder="1" applyAlignment="1">
      <alignment horizontal="center" vertical="center" wrapText="1"/>
    </xf>
    <xf numFmtId="0" fontId="31" fillId="5" borderId="20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vertical="center" wrapText="1"/>
    </xf>
    <xf numFmtId="165" fontId="41" fillId="5" borderId="1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0" fillId="6" borderId="11" xfId="0" applyFont="1" applyFill="1" applyBorder="1" applyAlignment="1">
      <alignment vertical="center" wrapText="1"/>
    </xf>
    <xf numFmtId="0" fontId="30" fillId="2" borderId="7" xfId="0" applyFont="1" applyFill="1" applyBorder="1" applyAlignment="1">
      <alignment vertical="center" wrapText="1"/>
    </xf>
    <xf numFmtId="0" fontId="31" fillId="5" borderId="7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30" fillId="7" borderId="7" xfId="0" applyFont="1" applyFill="1" applyBorder="1" applyAlignment="1">
      <alignment vertical="center" wrapText="1"/>
    </xf>
    <xf numFmtId="0" fontId="31" fillId="2" borderId="1" xfId="0" applyFont="1" applyFill="1" applyBorder="1" applyAlignment="1">
      <alignment vertical="center" wrapText="1"/>
    </xf>
    <xf numFmtId="0" fontId="31" fillId="6" borderId="7" xfId="0" applyFont="1" applyFill="1" applyBorder="1" applyAlignment="1">
      <alignment vertical="center" wrapText="1"/>
    </xf>
    <xf numFmtId="2" fontId="30" fillId="2" borderId="1" xfId="0" applyNumberFormat="1" applyFont="1" applyFill="1" applyBorder="1" applyAlignment="1">
      <alignment vertical="center" wrapText="1"/>
    </xf>
    <xf numFmtId="49" fontId="30" fillId="2" borderId="1" xfId="0" applyNumberFormat="1" applyFont="1" applyFill="1" applyBorder="1" applyAlignment="1">
      <alignment vertical="center" wrapText="1"/>
    </xf>
    <xf numFmtId="0" fontId="30" fillId="2" borderId="9" xfId="0" applyFont="1" applyFill="1" applyBorder="1" applyAlignment="1">
      <alignment vertical="center" wrapText="1"/>
    </xf>
    <xf numFmtId="0" fontId="30" fillId="0" borderId="9" xfId="0" applyFont="1" applyBorder="1" applyAlignment="1">
      <alignment vertical="center" wrapText="1"/>
    </xf>
    <xf numFmtId="0" fontId="30" fillId="0" borderId="0" xfId="0" applyFont="1" applyAlignment="1">
      <alignment vertical="center" wrapText="1"/>
    </xf>
    <xf numFmtId="10" fontId="50" fillId="6" borderId="11" xfId="0" applyNumberFormat="1" applyFont="1" applyFill="1" applyBorder="1"/>
    <xf numFmtId="10" fontId="50" fillId="5" borderId="6" xfId="0" applyNumberFormat="1" applyFont="1" applyFill="1" applyBorder="1"/>
    <xf numFmtId="10" fontId="50" fillId="7" borderId="6" xfId="0" applyNumberFormat="1" applyFont="1" applyFill="1" applyBorder="1"/>
    <xf numFmtId="10" fontId="50" fillId="6" borderId="6" xfId="0" applyNumberFormat="1" applyFont="1" applyFill="1" applyBorder="1"/>
    <xf numFmtId="2" fontId="33" fillId="6" borderId="11" xfId="0" applyNumberFormat="1" applyFont="1" applyFill="1" applyBorder="1"/>
    <xf numFmtId="2" fontId="30" fillId="5" borderId="1" xfId="0" applyNumberFormat="1" applyFont="1" applyFill="1" applyBorder="1"/>
    <xf numFmtId="165" fontId="31" fillId="5" borderId="7" xfId="0" applyNumberFormat="1" applyFont="1" applyFill="1" applyBorder="1" applyAlignment="1">
      <alignment horizontal="right"/>
    </xf>
    <xf numFmtId="165" fontId="30" fillId="5" borderId="7" xfId="0" applyNumberFormat="1" applyFont="1" applyFill="1" applyBorder="1" applyAlignment="1">
      <alignment horizontal="right"/>
    </xf>
    <xf numFmtId="165" fontId="31" fillId="5" borderId="8" xfId="0" applyNumberFormat="1" applyFont="1" applyFill="1" applyBorder="1" applyAlignment="1">
      <alignment horizontal="right"/>
    </xf>
    <xf numFmtId="2" fontId="30" fillId="5" borderId="6" xfId="0" applyNumberFormat="1" applyFont="1" applyFill="1" applyBorder="1"/>
    <xf numFmtId="165" fontId="31" fillId="7" borderId="7" xfId="0" applyNumberFormat="1" applyFont="1" applyFill="1" applyBorder="1" applyAlignment="1">
      <alignment horizontal="right"/>
    </xf>
    <xf numFmtId="165" fontId="30" fillId="7" borderId="7" xfId="0" applyNumberFormat="1" applyFont="1" applyFill="1" applyBorder="1" applyAlignment="1">
      <alignment horizontal="right"/>
    </xf>
    <xf numFmtId="2" fontId="30" fillId="7" borderId="6" xfId="0" applyNumberFormat="1" applyFont="1" applyFill="1" applyBorder="1"/>
    <xf numFmtId="2" fontId="30" fillId="7" borderId="1" xfId="0" applyNumberFormat="1" applyFont="1" applyFill="1" applyBorder="1"/>
    <xf numFmtId="165" fontId="31" fillId="6" borderId="7" xfId="0" applyNumberFormat="1" applyFont="1" applyFill="1" applyBorder="1" applyAlignment="1">
      <alignment horizontal="right"/>
    </xf>
    <xf numFmtId="2" fontId="30" fillId="6" borderId="1" xfId="0" applyNumberFormat="1" applyFont="1" applyFill="1" applyBorder="1"/>
    <xf numFmtId="2" fontId="30" fillId="12" borderId="1" xfId="0" applyNumberFormat="1" applyFont="1" applyFill="1" applyBorder="1"/>
    <xf numFmtId="2" fontId="33" fillId="12" borderId="1" xfId="0" applyNumberFormat="1" applyFont="1" applyFill="1" applyBorder="1"/>
    <xf numFmtId="2" fontId="30" fillId="12" borderId="9" xfId="0" applyNumberFormat="1" applyFont="1" applyFill="1" applyBorder="1"/>
    <xf numFmtId="2" fontId="30" fillId="12" borderId="11" xfId="0" applyNumberFormat="1" applyFont="1" applyFill="1" applyBorder="1"/>
    <xf numFmtId="2" fontId="30" fillId="7" borderId="9" xfId="0" applyNumberFormat="1" applyFont="1" applyFill="1" applyBorder="1"/>
    <xf numFmtId="10" fontId="31" fillId="13" borderId="1" xfId="0" applyNumberFormat="1" applyFont="1" applyFill="1" applyBorder="1"/>
    <xf numFmtId="10" fontId="31" fillId="13" borderId="6" xfId="0" applyNumberFormat="1" applyFont="1" applyFill="1" applyBorder="1"/>
    <xf numFmtId="10" fontId="35" fillId="13" borderId="1" xfId="0" applyNumberFormat="1" applyFont="1" applyFill="1" applyBorder="1"/>
    <xf numFmtId="10" fontId="31" fillId="13" borderId="3" xfId="0" applyNumberFormat="1" applyFont="1" applyFill="1" applyBorder="1"/>
    <xf numFmtId="10" fontId="31" fillId="13" borderId="9" xfId="0" applyNumberFormat="1" applyFont="1" applyFill="1" applyBorder="1"/>
    <xf numFmtId="10" fontId="31" fillId="13" borderId="11" xfId="0" applyNumberFormat="1" applyFont="1" applyFill="1" applyBorder="1"/>
    <xf numFmtId="10" fontId="31" fillId="13" borderId="0" xfId="0" applyNumberFormat="1" applyFont="1" applyFill="1"/>
    <xf numFmtId="10" fontId="33" fillId="13" borderId="9" xfId="0" applyNumberFormat="1" applyFont="1" applyFill="1" applyBorder="1"/>
    <xf numFmtId="0" fontId="48" fillId="11" borderId="1" xfId="0" applyFont="1" applyFill="1" applyBorder="1" applyAlignment="1" applyProtection="1">
      <alignment horizontal="center" vertical="center" wrapText="1"/>
      <protection locked="0"/>
    </xf>
    <xf numFmtId="164" fontId="48" fillId="11" borderId="1" xfId="0" applyNumberFormat="1" applyFont="1" applyFill="1" applyBorder="1" applyAlignment="1">
      <alignment horizontal="center" vertical="center" wrapText="1"/>
    </xf>
    <xf numFmtId="165" fontId="48" fillId="11" borderId="1" xfId="0" applyNumberFormat="1" applyFont="1" applyFill="1" applyBorder="1" applyAlignment="1">
      <alignment horizontal="center" vertical="center" wrapText="1"/>
    </xf>
    <xf numFmtId="165" fontId="48" fillId="11" borderId="1" xfId="0" applyNumberFormat="1" applyFont="1" applyFill="1" applyBorder="1" applyAlignment="1" applyProtection="1">
      <alignment horizontal="center" vertical="center" wrapText="1"/>
      <protection locked="0"/>
    </xf>
    <xf numFmtId="12" fontId="1" fillId="0" borderId="1" xfId="6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4" fontId="1" fillId="0" borderId="1" xfId="0" applyNumberFormat="1" applyFont="1" applyBorder="1" applyAlignment="1">
      <alignment horizontal="left" vertical="center" wrapText="1"/>
    </xf>
    <xf numFmtId="12" fontId="1" fillId="0" borderId="1" xfId="0" applyNumberFormat="1" applyFont="1" applyBorder="1" applyAlignment="1">
      <alignment horizontal="center" vertical="center"/>
    </xf>
    <xf numFmtId="44" fontId="1" fillId="0" borderId="1" xfId="6" applyFont="1" applyBorder="1" applyAlignment="1">
      <alignment horizontal="center" vertical="center"/>
    </xf>
    <xf numFmtId="44" fontId="1" fillId="0" borderId="1" xfId="6" applyFont="1" applyBorder="1" applyAlignment="1" applyProtection="1">
      <alignment horizontal="center" vertical="center"/>
      <protection locked="0"/>
    </xf>
    <xf numFmtId="10" fontId="1" fillId="0" borderId="1" xfId="0" applyNumberFormat="1" applyFont="1" applyBorder="1" applyAlignment="1">
      <alignment horizontal="center" vertical="center"/>
    </xf>
    <xf numFmtId="1" fontId="1" fillId="0" borderId="1" xfId="6" applyNumberFormat="1" applyFont="1" applyBorder="1" applyAlignment="1">
      <alignment horizontal="center" vertical="center"/>
    </xf>
    <xf numFmtId="44" fontId="1" fillId="0" borderId="1" xfId="0" applyNumberFormat="1" applyFont="1" applyBorder="1" applyAlignment="1" applyProtection="1">
      <alignment horizontal="center" vertical="center"/>
      <protection locked="0"/>
    </xf>
    <xf numFmtId="12" fontId="1" fillId="0" borderId="1" xfId="6" applyNumberFormat="1" applyFont="1" applyBorder="1" applyAlignment="1">
      <alignment horizontal="center" vertical="center"/>
    </xf>
    <xf numFmtId="10" fontId="1" fillId="0" borderId="1" xfId="0" applyNumberFormat="1" applyFont="1" applyBorder="1" applyAlignment="1">
      <alignment horizontal="left" vertical="center" wrapText="1"/>
    </xf>
    <xf numFmtId="44" fontId="1" fillId="0" borderId="1" xfId="0" applyNumberFormat="1" applyFont="1" applyBorder="1" applyAlignment="1">
      <alignment horizontal="center" vertical="center"/>
    </xf>
    <xf numFmtId="12" fontId="1" fillId="2" borderId="1" xfId="6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Alignment="1">
      <alignment horizontal="left" vertical="center" wrapText="1"/>
    </xf>
    <xf numFmtId="12" fontId="1" fillId="2" borderId="1" xfId="0" applyNumberFormat="1" applyFont="1" applyFill="1" applyBorder="1" applyAlignment="1">
      <alignment horizontal="center" vertical="center"/>
    </xf>
    <xf numFmtId="44" fontId="1" fillId="2" borderId="1" xfId="6" applyFont="1" applyFill="1" applyBorder="1" applyAlignment="1">
      <alignment horizontal="center" vertical="center"/>
    </xf>
    <xf numFmtId="44" fontId="1" fillId="2" borderId="1" xfId="6" applyFont="1" applyFill="1" applyBorder="1" applyAlignment="1" applyProtection="1">
      <alignment horizontal="center" vertical="center"/>
      <protection locked="0"/>
    </xf>
    <xf numFmtId="1" fontId="1" fillId="2" borderId="1" xfId="6" applyNumberFormat="1" applyFont="1" applyFill="1" applyBorder="1" applyAlignment="1">
      <alignment horizontal="center" vertical="center"/>
    </xf>
    <xf numFmtId="12" fontId="1" fillId="2" borderId="1" xfId="6" applyNumberFormat="1" applyFont="1" applyFill="1" applyBorder="1" applyAlignment="1" applyProtection="1">
      <alignment horizontal="center"/>
      <protection locked="0"/>
    </xf>
    <xf numFmtId="44" fontId="1" fillId="0" borderId="1" xfId="6" applyFont="1" applyBorder="1" applyAlignment="1" applyProtection="1">
      <alignment horizontal="center"/>
      <protection locked="0"/>
    </xf>
    <xf numFmtId="44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164" fontId="1" fillId="0" borderId="1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44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44" fontId="1" fillId="0" borderId="1" xfId="0" applyNumberFormat="1" applyFont="1" applyBorder="1" applyAlignment="1" applyProtection="1">
      <alignment horizontal="right" vertical="center"/>
      <protection locked="0"/>
    </xf>
    <xf numFmtId="44" fontId="1" fillId="2" borderId="1" xfId="0" applyNumberFormat="1" applyFont="1" applyFill="1" applyBorder="1" applyAlignment="1">
      <alignment vertical="center"/>
    </xf>
    <xf numFmtId="165" fontId="1" fillId="2" borderId="1" xfId="0" applyNumberFormat="1" applyFont="1" applyFill="1" applyBorder="1" applyAlignment="1">
      <alignment vertical="center"/>
    </xf>
    <xf numFmtId="165" fontId="1" fillId="0" borderId="1" xfId="0" applyNumberFormat="1" applyFont="1" applyBorder="1" applyAlignment="1" applyProtection="1">
      <alignment vertical="center"/>
      <protection locked="0"/>
    </xf>
    <xf numFmtId="0" fontId="1" fillId="0" borderId="1" xfId="0" applyFont="1" applyBorder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44" fontId="52" fillId="6" borderId="1" xfId="1" applyNumberFormat="1" applyFont="1" applyFill="1" applyBorder="1" applyAlignment="1" applyProtection="1">
      <alignment vertical="center"/>
      <protection locked="0"/>
    </xf>
    <xf numFmtId="0" fontId="1" fillId="0" borderId="9" xfId="0" applyFont="1" applyBorder="1" applyProtection="1">
      <protection locked="0"/>
    </xf>
    <xf numFmtId="165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0" borderId="12" xfId="0" applyFont="1" applyBorder="1" applyProtection="1">
      <protection locked="0"/>
    </xf>
    <xf numFmtId="165" fontId="52" fillId="0" borderId="1" xfId="0" applyNumberFormat="1" applyFont="1" applyBorder="1" applyAlignment="1" applyProtection="1">
      <alignment vertical="center" wrapText="1"/>
      <protection locked="0"/>
    </xf>
    <xf numFmtId="44" fontId="52" fillId="6" borderId="1" xfId="0" applyNumberFormat="1" applyFont="1" applyFill="1" applyBorder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44" fontId="51" fillId="6" borderId="1" xfId="0" applyNumberFormat="1" applyFont="1" applyFill="1" applyBorder="1" applyAlignment="1" applyProtection="1">
      <alignment horizontal="right" vertical="center"/>
      <protection locked="0"/>
    </xf>
    <xf numFmtId="44" fontId="31" fillId="6" borderId="1" xfId="0" applyNumberFormat="1" applyFont="1" applyFill="1" applyBorder="1" applyAlignment="1">
      <alignment vertical="center"/>
    </xf>
    <xf numFmtId="165" fontId="51" fillId="2" borderId="1" xfId="0" applyNumberFormat="1" applyFont="1" applyFill="1" applyBorder="1" applyAlignment="1">
      <alignment vertical="center"/>
    </xf>
    <xf numFmtId="0" fontId="1" fillId="0" borderId="11" xfId="0" applyFont="1" applyBorder="1" applyProtection="1">
      <protection locked="0"/>
    </xf>
    <xf numFmtId="165" fontId="1" fillId="0" borderId="7" xfId="0" applyNumberFormat="1" applyFont="1" applyBorder="1" applyProtection="1">
      <protection locked="0"/>
    </xf>
    <xf numFmtId="165" fontId="1" fillId="0" borderId="8" xfId="0" applyNumberFormat="1" applyFont="1" applyBorder="1" applyProtection="1">
      <protection locked="0"/>
    </xf>
    <xf numFmtId="165" fontId="1" fillId="0" borderId="6" xfId="0" applyNumberFormat="1" applyFont="1" applyBorder="1" applyProtection="1">
      <protection locked="0"/>
    </xf>
    <xf numFmtId="0" fontId="53" fillId="5" borderId="22" xfId="0" applyFont="1" applyFill="1" applyBorder="1" applyAlignment="1">
      <alignment horizontal="center" vertical="center" wrapText="1"/>
    </xf>
    <xf numFmtId="3" fontId="36" fillId="2" borderId="9" xfId="0" applyNumberFormat="1" applyFont="1" applyFill="1" applyBorder="1" applyAlignment="1">
      <alignment horizontal="center" vertical="center"/>
    </xf>
    <xf numFmtId="3" fontId="36" fillId="2" borderId="12" xfId="0" applyNumberFormat="1" applyFont="1" applyFill="1" applyBorder="1" applyAlignment="1">
      <alignment horizontal="center" vertical="center"/>
    </xf>
    <xf numFmtId="3" fontId="36" fillId="2" borderId="11" xfId="0" applyNumberFormat="1" applyFont="1" applyFill="1" applyBorder="1" applyAlignment="1">
      <alignment horizontal="center" vertical="center"/>
    </xf>
    <xf numFmtId="0" fontId="39" fillId="0" borderId="9" xfId="0" applyFont="1" applyBorder="1" applyAlignment="1">
      <alignment horizontal="center" vertical="center"/>
    </xf>
    <xf numFmtId="0" fontId="39" fillId="0" borderId="12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3" fontId="36" fillId="2" borderId="2" xfId="0" applyNumberFormat="1" applyFont="1" applyFill="1" applyBorder="1" applyAlignment="1">
      <alignment horizontal="center" vertical="center"/>
    </xf>
    <xf numFmtId="3" fontId="36" fillId="2" borderId="10" xfId="0" applyNumberFormat="1" applyFont="1" applyFill="1" applyBorder="1" applyAlignment="1">
      <alignment horizontal="center" vertical="center"/>
    </xf>
    <xf numFmtId="0" fontId="37" fillId="0" borderId="9" xfId="0" applyFont="1" applyBorder="1" applyAlignment="1">
      <alignment horizontal="center" vertical="top"/>
    </xf>
    <xf numFmtId="0" fontId="37" fillId="0" borderId="12" xfId="0" applyFont="1" applyBorder="1" applyAlignment="1">
      <alignment horizontal="center" vertical="top"/>
    </xf>
    <xf numFmtId="0" fontId="37" fillId="0" borderId="11" xfId="0" applyFont="1" applyBorder="1" applyAlignment="1">
      <alignment horizontal="center" vertical="top"/>
    </xf>
    <xf numFmtId="0" fontId="37" fillId="2" borderId="9" xfId="0" applyFont="1" applyFill="1" applyBorder="1" applyAlignment="1">
      <alignment horizontal="center" vertical="top"/>
    </xf>
    <xf numFmtId="0" fontId="37" fillId="2" borderId="12" xfId="0" applyFont="1" applyFill="1" applyBorder="1" applyAlignment="1">
      <alignment horizontal="center" vertical="top"/>
    </xf>
    <xf numFmtId="0" fontId="37" fillId="2" borderId="11" xfId="0" applyFont="1" applyFill="1" applyBorder="1" applyAlignment="1">
      <alignment horizontal="center" vertical="top"/>
    </xf>
    <xf numFmtId="0" fontId="34" fillId="2" borderId="9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4" fillId="2" borderId="11" xfId="0" applyFont="1" applyFill="1" applyBorder="1" applyAlignment="1">
      <alignment horizontal="center" vertical="center"/>
    </xf>
    <xf numFmtId="0" fontId="39" fillId="0" borderId="2" xfId="0" applyFont="1" applyBorder="1" applyAlignment="1">
      <alignment horizontal="center" vertical="center"/>
    </xf>
    <xf numFmtId="0" fontId="39" fillId="0" borderId="10" xfId="0" applyFont="1" applyBorder="1" applyAlignment="1">
      <alignment horizontal="center" vertical="center"/>
    </xf>
    <xf numFmtId="0" fontId="34" fillId="2" borderId="2" xfId="0" applyFont="1" applyFill="1" applyBorder="1" applyAlignment="1">
      <alignment horizontal="center" vertical="center"/>
    </xf>
    <xf numFmtId="0" fontId="34" fillId="2" borderId="14" xfId="0" applyFont="1" applyFill="1" applyBorder="1" applyAlignment="1">
      <alignment horizontal="center" vertical="center"/>
    </xf>
    <xf numFmtId="0" fontId="34" fillId="2" borderId="10" xfId="0" applyFont="1" applyFill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2" borderId="2" xfId="0" applyFont="1" applyFill="1" applyBorder="1" applyAlignment="1">
      <alignment horizontal="center" vertical="center"/>
    </xf>
    <xf numFmtId="0" fontId="39" fillId="2" borderId="10" xfId="0" applyFont="1" applyFill="1" applyBorder="1" applyAlignment="1">
      <alignment horizontal="center" vertical="center"/>
    </xf>
    <xf numFmtId="0" fontId="37" fillId="0" borderId="9" xfId="0" applyFont="1" applyBorder="1" applyAlignment="1">
      <alignment horizontal="center" vertical="top" wrapText="1"/>
    </xf>
    <xf numFmtId="0" fontId="37" fillId="0" borderId="12" xfId="0" applyFont="1" applyBorder="1" applyAlignment="1">
      <alignment horizontal="center" vertical="top" wrapText="1"/>
    </xf>
    <xf numFmtId="0" fontId="37" fillId="0" borderId="11" xfId="0" applyFont="1" applyBorder="1" applyAlignment="1">
      <alignment horizontal="center" vertical="top" wrapText="1"/>
    </xf>
    <xf numFmtId="0" fontId="39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top"/>
    </xf>
    <xf numFmtId="0" fontId="37" fillId="0" borderId="9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vertical="center"/>
    </xf>
    <xf numFmtId="0" fontId="37" fillId="0" borderId="11" xfId="0" applyFont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/>
    </xf>
    <xf numFmtId="0" fontId="31" fillId="5" borderId="18" xfId="0" applyFont="1" applyFill="1" applyBorder="1" applyAlignment="1">
      <alignment horizontal="center" vertical="center"/>
    </xf>
    <xf numFmtId="0" fontId="35" fillId="6" borderId="5" xfId="0" applyFont="1" applyFill="1" applyBorder="1" applyAlignment="1">
      <alignment horizontal="center"/>
    </xf>
    <xf numFmtId="0" fontId="35" fillId="6" borderId="13" xfId="0" applyFont="1" applyFill="1" applyBorder="1" applyAlignment="1">
      <alignment horizontal="center"/>
    </xf>
    <xf numFmtId="0" fontId="37" fillId="0" borderId="2" xfId="0" applyFont="1" applyBorder="1" applyAlignment="1">
      <alignment horizontal="center" vertical="top"/>
    </xf>
    <xf numFmtId="0" fontId="37" fillId="0" borderId="14" xfId="0" applyFont="1" applyBorder="1" applyAlignment="1">
      <alignment horizontal="center" vertical="top"/>
    </xf>
    <xf numFmtId="0" fontId="37" fillId="0" borderId="10" xfId="0" applyFont="1" applyBorder="1" applyAlignment="1">
      <alignment horizontal="center" vertical="top"/>
    </xf>
    <xf numFmtId="0" fontId="43" fillId="0" borderId="0" xfId="0" applyFont="1" applyAlignment="1">
      <alignment horizontal="center"/>
    </xf>
    <xf numFmtId="0" fontId="37" fillId="0" borderId="9" xfId="0" applyFont="1" applyBorder="1" applyAlignment="1">
      <alignment vertical="top"/>
    </xf>
    <xf numFmtId="0" fontId="37" fillId="0" borderId="12" xfId="0" applyFont="1" applyBorder="1" applyAlignment="1">
      <alignment vertical="top"/>
    </xf>
    <xf numFmtId="0" fontId="37" fillId="0" borderId="11" xfId="0" applyFont="1" applyBorder="1" applyAlignment="1">
      <alignment vertical="top"/>
    </xf>
    <xf numFmtId="0" fontId="16" fillId="0" borderId="0" xfId="0" applyFont="1" applyAlignment="1" applyProtection="1">
      <alignment horizontal="center" vertical="center"/>
      <protection locked="0"/>
    </xf>
    <xf numFmtId="0" fontId="23" fillId="2" borderId="0" xfId="0" applyFont="1" applyFill="1" applyAlignment="1" applyProtection="1">
      <alignment horizontal="center" vertical="center"/>
      <protection locked="0"/>
    </xf>
    <xf numFmtId="0" fontId="23" fillId="0" borderId="0" xfId="0" applyFont="1" applyAlignment="1" applyProtection="1">
      <alignment horizontal="center"/>
      <protection locked="0"/>
    </xf>
    <xf numFmtId="0" fontId="27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28" fillId="6" borderId="0" xfId="0" applyFont="1" applyFill="1" applyAlignment="1" applyProtection="1">
      <alignment horizontal="center"/>
      <protection locked="0"/>
    </xf>
    <xf numFmtId="0" fontId="1" fillId="0" borderId="15" xfId="0" applyFont="1" applyBorder="1" applyAlignment="1" applyProtection="1">
      <alignment horizontal="center" vertical="top" wrapText="1"/>
      <protection locked="0"/>
    </xf>
    <xf numFmtId="0" fontId="1" fillId="0" borderId="25" xfId="0" applyFont="1" applyBorder="1" applyAlignment="1" applyProtection="1">
      <alignment horizontal="center" vertical="top" wrapText="1"/>
      <protection locked="0"/>
    </xf>
    <xf numFmtId="0" fontId="1" fillId="0" borderId="2" xfId="0" applyFont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0" borderId="26" xfId="0" applyFont="1" applyBorder="1" applyAlignment="1" applyProtection="1">
      <alignment horizontal="center" vertical="top" wrapText="1"/>
      <protection locked="0"/>
    </xf>
    <xf numFmtId="0" fontId="1" fillId="0" borderId="3" xfId="0" applyFont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165" fontId="1" fillId="0" borderId="7" xfId="0" applyNumberFormat="1" applyFont="1" applyBorder="1" applyAlignment="1" applyProtection="1">
      <alignment horizontal="center" vertical="center" wrapText="1"/>
      <protection locked="0"/>
    </xf>
    <xf numFmtId="165" fontId="1" fillId="0" borderId="8" xfId="0" applyNumberFormat="1" applyFont="1" applyBorder="1" applyAlignment="1" applyProtection="1">
      <alignment horizontal="center" vertical="center" wrapText="1"/>
      <protection locked="0"/>
    </xf>
    <xf numFmtId="165" fontId="1" fillId="0" borderId="6" xfId="0" applyNumberFormat="1" applyFont="1" applyBorder="1" applyAlignment="1" applyProtection="1">
      <alignment horizontal="center" vertical="center" wrapText="1"/>
      <protection locked="0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>
      <alignment horizontal="center" vertical="top" wrapText="1"/>
    </xf>
    <xf numFmtId="0" fontId="24" fillId="0" borderId="0" xfId="0" applyFont="1" applyAlignment="1">
      <alignment horizontal="center" vertical="center" wrapText="1"/>
    </xf>
    <xf numFmtId="0" fontId="26" fillId="2" borderId="0" xfId="0" applyFont="1" applyFill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right" vertical="center" wrapText="1"/>
      <protection locked="0"/>
    </xf>
    <xf numFmtId="0" fontId="1" fillId="0" borderId="6" xfId="0" applyFont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0" fillId="5" borderId="0" xfId="0" applyFont="1" applyFill="1" applyAlignment="1">
      <alignment horizontal="center"/>
    </xf>
  </cellXfs>
  <cellStyles count="7">
    <cellStyle name="Dziesiętny" xfId="3" builtinId="3"/>
    <cellStyle name="Euro" xfId="4" xr:uid="{AE3637D3-CEAD-46FC-9099-4A247B07213E}"/>
    <cellStyle name="Hiperłącze" xfId="2" builtinId="8"/>
    <cellStyle name="Normalny" xfId="0" builtinId="0"/>
    <cellStyle name="Normalny 4" xfId="5" xr:uid="{26269471-AF25-4A34-BDD6-534A28DC6DED}"/>
    <cellStyle name="Procentowy" xfId="1" builtinId="5"/>
    <cellStyle name="Walutowy" xfId="6" builtinId="4"/>
  </cellStyles>
  <dxfs count="5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Archia Bold"/>
        <family val="3"/>
        <scheme val="none"/>
      </font>
      <numFmt numFmtId="165" formatCode="#,##0.00\ &quot;zł&quot;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numFmt numFmtId="1" formatCode="0"/>
      <fill>
        <patternFill patternType="solid"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2" formatCode="0.00"/>
      <fill>
        <patternFill patternType="solid">
          <fgColor indexed="64"/>
          <bgColor theme="9" tint="0.39997558519241921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numFmt numFmtId="14" formatCode="0.00%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165" formatCode="#,##0.00\ &quot;zł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165" formatCode="#,##0.00\ &quot;zł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165" formatCode="#,##0.00\ &quot;zł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165" formatCode="#,##0.00\ &quot;zł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color auto="1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0" tint="-4.9989318521683403E-2"/>
        </patternFill>
      </fill>
    </dxf>
    <dxf>
      <font>
        <color auto="1"/>
      </font>
      <fill>
        <patternFill>
          <bgColor theme="0" tint="-4.9989318521683403E-2"/>
        </patternFill>
      </fill>
    </dxf>
    <dxf>
      <numFmt numFmtId="14" formatCode="0.00%"/>
    </dxf>
    <dxf>
      <font>
        <color auto="1"/>
      </font>
      <fill>
        <patternFill>
          <bgColor theme="0" tint="-4.9989318521683403E-2"/>
        </patternFill>
      </fill>
    </dxf>
    <dxf>
      <font>
        <strike val="0"/>
        <outline val="0"/>
        <shadow val="0"/>
        <u val="none"/>
        <vertAlign val="baseline"/>
        <sz val="14"/>
        <color theme="1"/>
        <name val="Archia Light"/>
        <family val="3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chia Light"/>
        <family val="3"/>
        <scheme val="none"/>
      </font>
      <numFmt numFmtId="14" formatCode="0.00%"/>
      <alignment horizontal="left" vertical="bottom" textRotation="0" wrapText="1" indent="0" justifyLastLine="0" shrinkToFit="0" readingOrder="0"/>
    </dxf>
    <dxf>
      <font>
        <b/>
        <strike val="0"/>
        <outline val="0"/>
        <shadow val="0"/>
        <u val="none"/>
        <vertAlign val="baseline"/>
        <sz val="16"/>
        <color theme="1"/>
        <name val="Archia Bold"/>
        <family val="3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chia Light"/>
        <family val="3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color theme="1"/>
        <name val="Archia Light"/>
        <family val="3"/>
        <scheme val="none"/>
      </font>
      <alignment horizontal="left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chia Bold"/>
        <family val="3"/>
        <scheme val="none"/>
      </font>
      <alignment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3"/>
        <color auto="1"/>
        <name val="Archia Bold"/>
        <family val="3"/>
        <scheme val="none"/>
      </font>
      <numFmt numFmtId="165" formatCode="#,##0.00\ &quot;zł&quot;"/>
    </dxf>
    <dxf>
      <font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fill>
        <patternFill>
          <fgColor indexed="64"/>
          <bgColor theme="0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fill>
        <patternFill>
          <fgColor indexed="64"/>
          <bgColor theme="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numFmt numFmtId="1" formatCode="0"/>
      <fill>
        <patternFill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numFmt numFmtId="1" formatCode="0"/>
      <fill>
        <patternFill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2" formatCode="0.00"/>
      <fill>
        <patternFill patternType="solid">
          <fgColor indexed="64"/>
          <bgColor rgb="FFDBC153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numFmt numFmtId="14" formatCode="0.00%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165" formatCode="#,##0.00\ &quot;zł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165" formatCode="#,##0.00\ &quot;zł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165" formatCode="#,##0.00\ &quot;zł&quot;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165" formatCode="#,##0.00\ &quot;zł&quot;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charset val="238"/>
        <scheme val="minor"/>
      </font>
      <alignment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3"/>
        <color auto="1"/>
        <name val="Archia Bold"/>
        <family val="3"/>
        <scheme val="none"/>
      </font>
    </dxf>
    <dxf>
      <border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3"/>
        <color auto="1"/>
        <name val="Calibri"/>
        <family val="2"/>
        <charset val="238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/>
        <bottom/>
      </border>
    </dxf>
  </dxfs>
  <tableStyles count="1" defaultTableStyle="TableStyleMedium2" defaultPivotStyle="PivotStyleLight16">
    <tableStyle name="Styl tabeli 1" pivot="0" count="0" xr9:uid="{880AD098-6139-4D97-A711-C155AAEA66D7}"/>
  </tableStyles>
  <colors>
    <mruColors>
      <color rgb="FFDBC153"/>
      <color rgb="FFFFCCFF"/>
      <color rgb="FFE0A0D7"/>
      <color rgb="FF8B86AC"/>
      <color rgb="FFC2AEC2"/>
      <color rgb="FFF6768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microsoft.com/office/2017/06/relationships/rdRichValueTypes" Target="richData/rdRichValueTyp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microsoft.com/office/2017/06/relationships/rdRichValueStructure" Target="richData/rdrichvaluestructure.xml"/><Relationship Id="rId5" Type="http://schemas.openxmlformats.org/officeDocument/2006/relationships/theme" Target="theme/theme1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Relationship Id="rId14" Type="http://schemas.microsoft.com/office/2022/10/relationships/richValueRel" Target="richData/richValueRel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4.png"/><Relationship Id="rId299" Type="http://schemas.openxmlformats.org/officeDocument/2006/relationships/image" Target="../media/image284.png"/><Relationship Id="rId21" Type="http://schemas.openxmlformats.org/officeDocument/2006/relationships/image" Target="../media/image21.png"/><Relationship Id="rId63" Type="http://schemas.openxmlformats.org/officeDocument/2006/relationships/image" Target="../media/image63.png"/><Relationship Id="rId159" Type="http://schemas.microsoft.com/office/2007/relationships/hdphoto" Target="../media/hdphoto10.wdp"/><Relationship Id="rId170" Type="http://schemas.microsoft.com/office/2007/relationships/hdphoto" Target="../media/hdphoto12.wdp"/><Relationship Id="rId226" Type="http://schemas.openxmlformats.org/officeDocument/2006/relationships/image" Target="../media/image211.png"/><Relationship Id="rId268" Type="http://schemas.openxmlformats.org/officeDocument/2006/relationships/image" Target="../media/image253.png"/><Relationship Id="rId32" Type="http://schemas.openxmlformats.org/officeDocument/2006/relationships/image" Target="../media/image32.png"/><Relationship Id="rId74" Type="http://schemas.openxmlformats.org/officeDocument/2006/relationships/image" Target="../media/image74.png"/><Relationship Id="rId128" Type="http://schemas.openxmlformats.org/officeDocument/2006/relationships/image" Target="../media/image125.png"/><Relationship Id="rId5" Type="http://schemas.openxmlformats.org/officeDocument/2006/relationships/image" Target="../media/image5.jpeg"/><Relationship Id="rId181" Type="http://schemas.openxmlformats.org/officeDocument/2006/relationships/image" Target="../media/image167.png"/><Relationship Id="rId237" Type="http://schemas.openxmlformats.org/officeDocument/2006/relationships/image" Target="../media/image222.png"/><Relationship Id="rId279" Type="http://schemas.openxmlformats.org/officeDocument/2006/relationships/image" Target="../media/image264.png"/><Relationship Id="rId43" Type="http://schemas.openxmlformats.org/officeDocument/2006/relationships/image" Target="../media/image43.png"/><Relationship Id="rId139" Type="http://schemas.openxmlformats.org/officeDocument/2006/relationships/image" Target="../media/image133.png"/><Relationship Id="rId290" Type="http://schemas.openxmlformats.org/officeDocument/2006/relationships/image" Target="../media/image275.png"/><Relationship Id="rId304" Type="http://schemas.openxmlformats.org/officeDocument/2006/relationships/image" Target="../media/image289.png"/><Relationship Id="rId85" Type="http://schemas.openxmlformats.org/officeDocument/2006/relationships/image" Target="../media/image85.png"/><Relationship Id="rId150" Type="http://schemas.openxmlformats.org/officeDocument/2006/relationships/image" Target="../media/image142.png"/><Relationship Id="rId192" Type="http://schemas.openxmlformats.org/officeDocument/2006/relationships/image" Target="../media/image178.png"/><Relationship Id="rId206" Type="http://schemas.openxmlformats.org/officeDocument/2006/relationships/image" Target="../media/image191.png"/><Relationship Id="rId248" Type="http://schemas.openxmlformats.org/officeDocument/2006/relationships/image" Target="../media/image233.emf"/><Relationship Id="rId12" Type="http://schemas.openxmlformats.org/officeDocument/2006/relationships/image" Target="../media/image12.png"/><Relationship Id="rId108" Type="http://schemas.openxmlformats.org/officeDocument/2006/relationships/image" Target="../media/image106.png"/><Relationship Id="rId315" Type="http://schemas.openxmlformats.org/officeDocument/2006/relationships/image" Target="../media/image300.png"/><Relationship Id="rId54" Type="http://schemas.openxmlformats.org/officeDocument/2006/relationships/image" Target="../media/image54.png"/><Relationship Id="rId96" Type="http://schemas.openxmlformats.org/officeDocument/2006/relationships/image" Target="../media/image95.png"/><Relationship Id="rId161" Type="http://schemas.openxmlformats.org/officeDocument/2006/relationships/image" Target="../media/image151.png"/><Relationship Id="rId217" Type="http://schemas.openxmlformats.org/officeDocument/2006/relationships/image" Target="../media/image202.png"/><Relationship Id="rId259" Type="http://schemas.openxmlformats.org/officeDocument/2006/relationships/image" Target="../media/image244.png"/><Relationship Id="rId23" Type="http://schemas.openxmlformats.org/officeDocument/2006/relationships/image" Target="../media/image23.png"/><Relationship Id="rId119" Type="http://schemas.openxmlformats.org/officeDocument/2006/relationships/image" Target="../media/image116.png"/><Relationship Id="rId270" Type="http://schemas.openxmlformats.org/officeDocument/2006/relationships/image" Target="../media/image255.jpeg"/><Relationship Id="rId65" Type="http://schemas.openxmlformats.org/officeDocument/2006/relationships/image" Target="../media/image65.png"/><Relationship Id="rId130" Type="http://schemas.openxmlformats.org/officeDocument/2006/relationships/image" Target="../media/image127.png"/><Relationship Id="rId172" Type="http://schemas.microsoft.com/office/2007/relationships/hdphoto" Target="../media/hdphoto13.wdp"/><Relationship Id="rId228" Type="http://schemas.openxmlformats.org/officeDocument/2006/relationships/image" Target="../media/image213.png"/><Relationship Id="rId281" Type="http://schemas.openxmlformats.org/officeDocument/2006/relationships/image" Target="../media/image266.png"/><Relationship Id="rId34" Type="http://schemas.openxmlformats.org/officeDocument/2006/relationships/image" Target="../media/image34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6.png"/><Relationship Id="rId120" Type="http://schemas.openxmlformats.org/officeDocument/2006/relationships/image" Target="../media/image117.png"/><Relationship Id="rId141" Type="http://schemas.microsoft.com/office/2007/relationships/hdphoto" Target="../media/hdphoto7.wdp"/><Relationship Id="rId7" Type="http://schemas.openxmlformats.org/officeDocument/2006/relationships/image" Target="../media/image7.jpeg"/><Relationship Id="rId162" Type="http://schemas.openxmlformats.org/officeDocument/2006/relationships/image" Target="../media/image152.png"/><Relationship Id="rId183" Type="http://schemas.openxmlformats.org/officeDocument/2006/relationships/image" Target="../media/image169.png"/><Relationship Id="rId218" Type="http://schemas.openxmlformats.org/officeDocument/2006/relationships/image" Target="../media/image203.png"/><Relationship Id="rId239" Type="http://schemas.openxmlformats.org/officeDocument/2006/relationships/image" Target="../media/image224.png"/><Relationship Id="rId250" Type="http://schemas.openxmlformats.org/officeDocument/2006/relationships/image" Target="../media/image235.emf"/><Relationship Id="rId271" Type="http://schemas.openxmlformats.org/officeDocument/2006/relationships/image" Target="../media/image256.png"/><Relationship Id="rId292" Type="http://schemas.openxmlformats.org/officeDocument/2006/relationships/image" Target="../media/image277.png"/><Relationship Id="rId306" Type="http://schemas.openxmlformats.org/officeDocument/2006/relationships/image" Target="../media/image291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87" Type="http://schemas.openxmlformats.org/officeDocument/2006/relationships/image" Target="../media/image87.png"/><Relationship Id="rId110" Type="http://schemas.openxmlformats.org/officeDocument/2006/relationships/image" Target="../media/image107.png"/><Relationship Id="rId131" Type="http://schemas.openxmlformats.org/officeDocument/2006/relationships/image" Target="../media/image128.png"/><Relationship Id="rId152" Type="http://schemas.openxmlformats.org/officeDocument/2006/relationships/image" Target="../media/image144.png"/><Relationship Id="rId173" Type="http://schemas.openxmlformats.org/officeDocument/2006/relationships/image" Target="../media/image160.png"/><Relationship Id="rId194" Type="http://schemas.openxmlformats.org/officeDocument/2006/relationships/image" Target="../media/image180.png"/><Relationship Id="rId208" Type="http://schemas.openxmlformats.org/officeDocument/2006/relationships/image" Target="../media/image193.png"/><Relationship Id="rId229" Type="http://schemas.openxmlformats.org/officeDocument/2006/relationships/image" Target="../media/image214.png"/><Relationship Id="rId240" Type="http://schemas.openxmlformats.org/officeDocument/2006/relationships/image" Target="../media/image225.png"/><Relationship Id="rId261" Type="http://schemas.openxmlformats.org/officeDocument/2006/relationships/image" Target="../media/image246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99.png"/><Relationship Id="rId282" Type="http://schemas.openxmlformats.org/officeDocument/2006/relationships/image" Target="../media/image267.png"/><Relationship Id="rId317" Type="http://schemas.openxmlformats.org/officeDocument/2006/relationships/image" Target="../media/image302.png"/><Relationship Id="rId8" Type="http://schemas.openxmlformats.org/officeDocument/2006/relationships/image" Target="../media/image8.jpeg"/><Relationship Id="rId98" Type="http://schemas.openxmlformats.org/officeDocument/2006/relationships/image" Target="../media/image97.png"/><Relationship Id="rId121" Type="http://schemas.openxmlformats.org/officeDocument/2006/relationships/image" Target="../media/image118.png"/><Relationship Id="rId142" Type="http://schemas.openxmlformats.org/officeDocument/2006/relationships/image" Target="../media/image135.png"/><Relationship Id="rId163" Type="http://schemas.openxmlformats.org/officeDocument/2006/relationships/image" Target="../media/image153.png"/><Relationship Id="rId184" Type="http://schemas.openxmlformats.org/officeDocument/2006/relationships/image" Target="../media/image170.png"/><Relationship Id="rId219" Type="http://schemas.openxmlformats.org/officeDocument/2006/relationships/image" Target="../media/image204.png"/><Relationship Id="rId230" Type="http://schemas.openxmlformats.org/officeDocument/2006/relationships/image" Target="../media/image215.png"/><Relationship Id="rId251" Type="http://schemas.openxmlformats.org/officeDocument/2006/relationships/image" Target="../media/image236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272" Type="http://schemas.openxmlformats.org/officeDocument/2006/relationships/image" Target="../media/image257.png"/><Relationship Id="rId293" Type="http://schemas.openxmlformats.org/officeDocument/2006/relationships/image" Target="../media/image278.png"/><Relationship Id="rId307" Type="http://schemas.openxmlformats.org/officeDocument/2006/relationships/image" Target="../media/image292.png"/><Relationship Id="rId88" Type="http://schemas.openxmlformats.org/officeDocument/2006/relationships/image" Target="../media/image88.png"/><Relationship Id="rId111" Type="http://schemas.openxmlformats.org/officeDocument/2006/relationships/image" Target="../media/image108.png"/><Relationship Id="rId132" Type="http://schemas.openxmlformats.org/officeDocument/2006/relationships/image" Target="../media/image129.png"/><Relationship Id="rId153" Type="http://schemas.openxmlformats.org/officeDocument/2006/relationships/image" Target="../media/image145.png"/><Relationship Id="rId174" Type="http://schemas.microsoft.com/office/2007/relationships/hdphoto" Target="../media/hdphoto14.wdp"/><Relationship Id="rId195" Type="http://schemas.openxmlformats.org/officeDocument/2006/relationships/image" Target="../media/image181.png"/><Relationship Id="rId209" Type="http://schemas.openxmlformats.org/officeDocument/2006/relationships/image" Target="../media/image194.png"/><Relationship Id="rId220" Type="http://schemas.openxmlformats.org/officeDocument/2006/relationships/image" Target="../media/image205.png"/><Relationship Id="rId241" Type="http://schemas.openxmlformats.org/officeDocument/2006/relationships/image" Target="../media/image226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262" Type="http://schemas.openxmlformats.org/officeDocument/2006/relationships/image" Target="../media/image247.png"/><Relationship Id="rId283" Type="http://schemas.openxmlformats.org/officeDocument/2006/relationships/image" Target="../media/image268.png"/><Relationship Id="rId318" Type="http://schemas.openxmlformats.org/officeDocument/2006/relationships/image" Target="../media/image303.png"/><Relationship Id="rId78" Type="http://schemas.openxmlformats.org/officeDocument/2006/relationships/image" Target="../media/image78.png"/><Relationship Id="rId99" Type="http://schemas.openxmlformats.org/officeDocument/2006/relationships/image" Target="../media/image98.png"/><Relationship Id="rId101" Type="http://schemas.openxmlformats.org/officeDocument/2006/relationships/image" Target="../media/image100.png"/><Relationship Id="rId122" Type="http://schemas.openxmlformats.org/officeDocument/2006/relationships/image" Target="../media/image119.png"/><Relationship Id="rId143" Type="http://schemas.microsoft.com/office/2007/relationships/hdphoto" Target="../media/hdphoto8.wdp"/><Relationship Id="rId164" Type="http://schemas.openxmlformats.org/officeDocument/2006/relationships/image" Target="../media/image154.png"/><Relationship Id="rId185" Type="http://schemas.openxmlformats.org/officeDocument/2006/relationships/image" Target="../media/image171.png"/><Relationship Id="rId9" Type="http://schemas.openxmlformats.org/officeDocument/2006/relationships/image" Target="../media/image9.png"/><Relationship Id="rId210" Type="http://schemas.openxmlformats.org/officeDocument/2006/relationships/image" Target="../media/image195.png"/><Relationship Id="rId26" Type="http://schemas.openxmlformats.org/officeDocument/2006/relationships/image" Target="../media/image26.png"/><Relationship Id="rId231" Type="http://schemas.openxmlformats.org/officeDocument/2006/relationships/image" Target="../media/image216.png"/><Relationship Id="rId252" Type="http://schemas.openxmlformats.org/officeDocument/2006/relationships/image" Target="../media/image237.png"/><Relationship Id="rId273" Type="http://schemas.openxmlformats.org/officeDocument/2006/relationships/image" Target="../media/image258.png"/><Relationship Id="rId294" Type="http://schemas.openxmlformats.org/officeDocument/2006/relationships/image" Target="../media/image279.png"/><Relationship Id="rId308" Type="http://schemas.openxmlformats.org/officeDocument/2006/relationships/image" Target="../media/image293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09.png"/><Relationship Id="rId133" Type="http://schemas.microsoft.com/office/2007/relationships/hdphoto" Target="../media/hdphoto4.wdp"/><Relationship Id="rId154" Type="http://schemas.openxmlformats.org/officeDocument/2006/relationships/image" Target="../media/image146.png"/><Relationship Id="rId175" Type="http://schemas.openxmlformats.org/officeDocument/2006/relationships/image" Target="../media/image161.png"/><Relationship Id="rId196" Type="http://schemas.openxmlformats.org/officeDocument/2006/relationships/image" Target="../media/image182.png"/><Relationship Id="rId200" Type="http://schemas.microsoft.com/office/2007/relationships/hdphoto" Target="../media/hdphoto15.wdp"/><Relationship Id="rId16" Type="http://schemas.openxmlformats.org/officeDocument/2006/relationships/image" Target="../media/image16.png"/><Relationship Id="rId221" Type="http://schemas.openxmlformats.org/officeDocument/2006/relationships/image" Target="../media/image206.png"/><Relationship Id="rId242" Type="http://schemas.openxmlformats.org/officeDocument/2006/relationships/image" Target="../media/image227.png"/><Relationship Id="rId263" Type="http://schemas.openxmlformats.org/officeDocument/2006/relationships/image" Target="../media/image248.png"/><Relationship Id="rId284" Type="http://schemas.openxmlformats.org/officeDocument/2006/relationships/image" Target="../media/image269.png"/><Relationship Id="rId319" Type="http://schemas.openxmlformats.org/officeDocument/2006/relationships/image" Target="../media/image304.png"/><Relationship Id="rId37" Type="http://schemas.openxmlformats.org/officeDocument/2006/relationships/image" Target="../media/image37.pn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1.png"/><Relationship Id="rId123" Type="http://schemas.openxmlformats.org/officeDocument/2006/relationships/image" Target="../media/image120.png"/><Relationship Id="rId144" Type="http://schemas.openxmlformats.org/officeDocument/2006/relationships/image" Target="../media/image136.png"/><Relationship Id="rId90" Type="http://schemas.openxmlformats.org/officeDocument/2006/relationships/image" Target="../media/image90.png"/><Relationship Id="rId165" Type="http://schemas.microsoft.com/office/2007/relationships/hdphoto" Target="../media/hdphoto11.wdp"/><Relationship Id="rId186" Type="http://schemas.openxmlformats.org/officeDocument/2006/relationships/image" Target="../media/image172.png"/><Relationship Id="rId211" Type="http://schemas.openxmlformats.org/officeDocument/2006/relationships/image" Target="../media/image196.png"/><Relationship Id="rId232" Type="http://schemas.openxmlformats.org/officeDocument/2006/relationships/image" Target="../media/image217.png"/><Relationship Id="rId253" Type="http://schemas.openxmlformats.org/officeDocument/2006/relationships/image" Target="../media/image238.png"/><Relationship Id="rId274" Type="http://schemas.openxmlformats.org/officeDocument/2006/relationships/image" Target="../media/image259.png"/><Relationship Id="rId295" Type="http://schemas.openxmlformats.org/officeDocument/2006/relationships/image" Target="../media/image280.png"/><Relationship Id="rId309" Type="http://schemas.openxmlformats.org/officeDocument/2006/relationships/image" Target="../media/image294.png"/><Relationship Id="rId27" Type="http://schemas.openxmlformats.org/officeDocument/2006/relationships/image" Target="../media/image27.png"/><Relationship Id="rId48" Type="http://schemas.openxmlformats.org/officeDocument/2006/relationships/image" Target="../media/image48.png"/><Relationship Id="rId69" Type="http://schemas.openxmlformats.org/officeDocument/2006/relationships/image" Target="../media/image69.png"/><Relationship Id="rId113" Type="http://schemas.openxmlformats.org/officeDocument/2006/relationships/image" Target="../media/image110.png"/><Relationship Id="rId134" Type="http://schemas.openxmlformats.org/officeDocument/2006/relationships/image" Target="../media/image130.png"/><Relationship Id="rId320" Type="http://schemas.openxmlformats.org/officeDocument/2006/relationships/image" Target="../media/image305.png"/><Relationship Id="rId80" Type="http://schemas.openxmlformats.org/officeDocument/2006/relationships/image" Target="../media/image80.png"/><Relationship Id="rId155" Type="http://schemas.microsoft.com/office/2007/relationships/hdphoto" Target="../media/hdphoto9.wdp"/><Relationship Id="rId176" Type="http://schemas.openxmlformats.org/officeDocument/2006/relationships/image" Target="../media/image162.png"/><Relationship Id="rId197" Type="http://schemas.openxmlformats.org/officeDocument/2006/relationships/image" Target="../media/image183.png"/><Relationship Id="rId201" Type="http://schemas.openxmlformats.org/officeDocument/2006/relationships/image" Target="../media/image186.png"/><Relationship Id="rId222" Type="http://schemas.openxmlformats.org/officeDocument/2006/relationships/image" Target="../media/image207.png"/><Relationship Id="rId243" Type="http://schemas.openxmlformats.org/officeDocument/2006/relationships/image" Target="../media/image228.png"/><Relationship Id="rId264" Type="http://schemas.openxmlformats.org/officeDocument/2006/relationships/image" Target="../media/image249.png"/><Relationship Id="rId285" Type="http://schemas.openxmlformats.org/officeDocument/2006/relationships/image" Target="../media/image270.png"/><Relationship Id="rId17" Type="http://schemas.openxmlformats.org/officeDocument/2006/relationships/image" Target="../media/image17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2.png"/><Relationship Id="rId124" Type="http://schemas.openxmlformats.org/officeDocument/2006/relationships/image" Target="../media/image121.png"/><Relationship Id="rId310" Type="http://schemas.openxmlformats.org/officeDocument/2006/relationships/image" Target="../media/image295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37.png"/><Relationship Id="rId166" Type="http://schemas.openxmlformats.org/officeDocument/2006/relationships/image" Target="../media/image155.png"/><Relationship Id="rId187" Type="http://schemas.openxmlformats.org/officeDocument/2006/relationships/image" Target="../media/image173.png"/><Relationship Id="rId1" Type="http://schemas.openxmlformats.org/officeDocument/2006/relationships/image" Target="../media/image1.png"/><Relationship Id="rId212" Type="http://schemas.openxmlformats.org/officeDocument/2006/relationships/image" Target="../media/image197.png"/><Relationship Id="rId233" Type="http://schemas.openxmlformats.org/officeDocument/2006/relationships/image" Target="../media/image218.png"/><Relationship Id="rId254" Type="http://schemas.openxmlformats.org/officeDocument/2006/relationships/image" Target="../media/image239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1.png"/><Relationship Id="rId275" Type="http://schemas.openxmlformats.org/officeDocument/2006/relationships/image" Target="../media/image260.jpeg"/><Relationship Id="rId296" Type="http://schemas.openxmlformats.org/officeDocument/2006/relationships/image" Target="../media/image281.png"/><Relationship Id="rId300" Type="http://schemas.openxmlformats.org/officeDocument/2006/relationships/image" Target="../media/image285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microsoft.com/office/2007/relationships/hdphoto" Target="../media/hdphoto5.wdp"/><Relationship Id="rId156" Type="http://schemas.openxmlformats.org/officeDocument/2006/relationships/image" Target="../media/image147.png"/><Relationship Id="rId177" Type="http://schemas.openxmlformats.org/officeDocument/2006/relationships/image" Target="../media/image163.png"/><Relationship Id="rId198" Type="http://schemas.openxmlformats.org/officeDocument/2006/relationships/image" Target="../media/image184.png"/><Relationship Id="rId321" Type="http://schemas.openxmlformats.org/officeDocument/2006/relationships/image" Target="../media/image306.png"/><Relationship Id="rId202" Type="http://schemas.openxmlformats.org/officeDocument/2006/relationships/image" Target="../media/image187.png"/><Relationship Id="rId223" Type="http://schemas.openxmlformats.org/officeDocument/2006/relationships/image" Target="../media/image208.png"/><Relationship Id="rId244" Type="http://schemas.openxmlformats.org/officeDocument/2006/relationships/image" Target="../media/image229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265" Type="http://schemas.openxmlformats.org/officeDocument/2006/relationships/image" Target="../media/image250.png"/><Relationship Id="rId286" Type="http://schemas.openxmlformats.org/officeDocument/2006/relationships/image" Target="../media/image271.png"/><Relationship Id="rId50" Type="http://schemas.openxmlformats.org/officeDocument/2006/relationships/image" Target="../media/image50.png"/><Relationship Id="rId104" Type="http://schemas.openxmlformats.org/officeDocument/2006/relationships/image" Target="../media/image103.png"/><Relationship Id="rId125" Type="http://schemas.openxmlformats.org/officeDocument/2006/relationships/image" Target="../media/image122.png"/><Relationship Id="rId146" Type="http://schemas.openxmlformats.org/officeDocument/2006/relationships/image" Target="../media/image138.png"/><Relationship Id="rId167" Type="http://schemas.openxmlformats.org/officeDocument/2006/relationships/image" Target="../media/image156.png"/><Relationship Id="rId188" Type="http://schemas.openxmlformats.org/officeDocument/2006/relationships/image" Target="../media/image174.png"/><Relationship Id="rId311" Type="http://schemas.openxmlformats.org/officeDocument/2006/relationships/image" Target="../media/image296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198.png"/><Relationship Id="rId234" Type="http://schemas.openxmlformats.org/officeDocument/2006/relationships/image" Target="../media/image219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55" Type="http://schemas.openxmlformats.org/officeDocument/2006/relationships/image" Target="../media/image240.png"/><Relationship Id="rId276" Type="http://schemas.openxmlformats.org/officeDocument/2006/relationships/image" Target="../media/image261.png"/><Relationship Id="rId297" Type="http://schemas.openxmlformats.org/officeDocument/2006/relationships/image" Target="../media/image282.png"/><Relationship Id="rId40" Type="http://schemas.openxmlformats.org/officeDocument/2006/relationships/image" Target="../media/image40.png"/><Relationship Id="rId115" Type="http://schemas.openxmlformats.org/officeDocument/2006/relationships/image" Target="../media/image112.png"/><Relationship Id="rId136" Type="http://schemas.openxmlformats.org/officeDocument/2006/relationships/image" Target="../media/image131.png"/><Relationship Id="rId157" Type="http://schemas.openxmlformats.org/officeDocument/2006/relationships/image" Target="../media/image148.png"/><Relationship Id="rId178" Type="http://schemas.openxmlformats.org/officeDocument/2006/relationships/image" Target="../media/image164.png"/><Relationship Id="rId301" Type="http://schemas.openxmlformats.org/officeDocument/2006/relationships/image" Target="../media/image286.png"/><Relationship Id="rId322" Type="http://schemas.openxmlformats.org/officeDocument/2006/relationships/image" Target="../media/image307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9" Type="http://schemas.openxmlformats.org/officeDocument/2006/relationships/image" Target="../media/image185.png"/><Relationship Id="rId203" Type="http://schemas.openxmlformats.org/officeDocument/2006/relationships/image" Target="../media/image188.png"/><Relationship Id="rId19" Type="http://schemas.openxmlformats.org/officeDocument/2006/relationships/image" Target="../media/image19.png"/><Relationship Id="rId224" Type="http://schemas.openxmlformats.org/officeDocument/2006/relationships/image" Target="../media/image209.png"/><Relationship Id="rId245" Type="http://schemas.openxmlformats.org/officeDocument/2006/relationships/image" Target="../media/image230.png"/><Relationship Id="rId266" Type="http://schemas.openxmlformats.org/officeDocument/2006/relationships/image" Target="../media/image251.png"/><Relationship Id="rId287" Type="http://schemas.openxmlformats.org/officeDocument/2006/relationships/image" Target="../media/image272.png"/><Relationship Id="rId30" Type="http://schemas.openxmlformats.org/officeDocument/2006/relationships/image" Target="../media/image30.png"/><Relationship Id="rId105" Type="http://schemas.openxmlformats.org/officeDocument/2006/relationships/image" Target="../media/image104.png"/><Relationship Id="rId126" Type="http://schemas.openxmlformats.org/officeDocument/2006/relationships/image" Target="../media/image123.png"/><Relationship Id="rId147" Type="http://schemas.openxmlformats.org/officeDocument/2006/relationships/image" Target="../media/image139.png"/><Relationship Id="rId168" Type="http://schemas.openxmlformats.org/officeDocument/2006/relationships/image" Target="../media/image157.png"/><Relationship Id="rId312" Type="http://schemas.openxmlformats.org/officeDocument/2006/relationships/image" Target="../media/image297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189" Type="http://schemas.openxmlformats.org/officeDocument/2006/relationships/image" Target="../media/image175.png"/><Relationship Id="rId3" Type="http://schemas.openxmlformats.org/officeDocument/2006/relationships/image" Target="../media/image3.jpeg"/><Relationship Id="rId214" Type="http://schemas.openxmlformats.org/officeDocument/2006/relationships/image" Target="../media/image199.png"/><Relationship Id="rId235" Type="http://schemas.openxmlformats.org/officeDocument/2006/relationships/image" Target="../media/image220.png"/><Relationship Id="rId256" Type="http://schemas.openxmlformats.org/officeDocument/2006/relationships/image" Target="../media/image241.png"/><Relationship Id="rId277" Type="http://schemas.openxmlformats.org/officeDocument/2006/relationships/image" Target="../media/image262.png"/><Relationship Id="rId298" Type="http://schemas.openxmlformats.org/officeDocument/2006/relationships/image" Target="../media/image283.png"/><Relationship Id="rId116" Type="http://schemas.openxmlformats.org/officeDocument/2006/relationships/image" Target="../media/image113.png"/><Relationship Id="rId137" Type="http://schemas.microsoft.com/office/2007/relationships/hdphoto" Target="../media/hdphoto6.wdp"/><Relationship Id="rId158" Type="http://schemas.openxmlformats.org/officeDocument/2006/relationships/image" Target="../media/image149.png"/><Relationship Id="rId302" Type="http://schemas.openxmlformats.org/officeDocument/2006/relationships/image" Target="../media/image287.png"/><Relationship Id="rId323" Type="http://schemas.openxmlformats.org/officeDocument/2006/relationships/image" Target="../media/image308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179" Type="http://schemas.openxmlformats.org/officeDocument/2006/relationships/image" Target="../media/image165.png"/><Relationship Id="rId190" Type="http://schemas.openxmlformats.org/officeDocument/2006/relationships/image" Target="../media/image176.png"/><Relationship Id="rId204" Type="http://schemas.openxmlformats.org/officeDocument/2006/relationships/image" Target="../media/image189.png"/><Relationship Id="rId225" Type="http://schemas.openxmlformats.org/officeDocument/2006/relationships/image" Target="../media/image210.png"/><Relationship Id="rId246" Type="http://schemas.openxmlformats.org/officeDocument/2006/relationships/image" Target="../media/image231.png"/><Relationship Id="rId267" Type="http://schemas.openxmlformats.org/officeDocument/2006/relationships/image" Target="../media/image252.png"/><Relationship Id="rId288" Type="http://schemas.openxmlformats.org/officeDocument/2006/relationships/image" Target="../media/image273.png"/><Relationship Id="rId106" Type="http://schemas.openxmlformats.org/officeDocument/2006/relationships/image" Target="../media/image105.png"/><Relationship Id="rId127" Type="http://schemas.openxmlformats.org/officeDocument/2006/relationships/image" Target="../media/image124.png"/><Relationship Id="rId313" Type="http://schemas.openxmlformats.org/officeDocument/2006/relationships/image" Target="../media/image298.png"/><Relationship Id="rId10" Type="http://schemas.openxmlformats.org/officeDocument/2006/relationships/image" Target="../media/image10.jpe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94" Type="http://schemas.openxmlformats.org/officeDocument/2006/relationships/image" Target="../media/image94.png"/><Relationship Id="rId148" Type="http://schemas.openxmlformats.org/officeDocument/2006/relationships/image" Target="../media/image140.png"/><Relationship Id="rId169" Type="http://schemas.openxmlformats.org/officeDocument/2006/relationships/image" Target="../media/image158.png"/><Relationship Id="rId4" Type="http://schemas.openxmlformats.org/officeDocument/2006/relationships/image" Target="../media/image4.jpeg"/><Relationship Id="rId180" Type="http://schemas.openxmlformats.org/officeDocument/2006/relationships/image" Target="../media/image166.png"/><Relationship Id="rId215" Type="http://schemas.openxmlformats.org/officeDocument/2006/relationships/image" Target="../media/image200.png"/><Relationship Id="rId236" Type="http://schemas.openxmlformats.org/officeDocument/2006/relationships/image" Target="../media/image221.png"/><Relationship Id="rId257" Type="http://schemas.openxmlformats.org/officeDocument/2006/relationships/image" Target="../media/image242.png"/><Relationship Id="rId278" Type="http://schemas.openxmlformats.org/officeDocument/2006/relationships/image" Target="../media/image263.png"/><Relationship Id="rId303" Type="http://schemas.openxmlformats.org/officeDocument/2006/relationships/image" Target="../media/image288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2.png"/><Relationship Id="rId191" Type="http://schemas.openxmlformats.org/officeDocument/2006/relationships/image" Target="../media/image177.png"/><Relationship Id="rId205" Type="http://schemas.openxmlformats.org/officeDocument/2006/relationships/image" Target="../media/image190.png"/><Relationship Id="rId247" Type="http://schemas.openxmlformats.org/officeDocument/2006/relationships/image" Target="../media/image232.png"/><Relationship Id="rId107" Type="http://schemas.microsoft.com/office/2007/relationships/hdphoto" Target="../media/hdphoto2.wdp"/><Relationship Id="rId289" Type="http://schemas.openxmlformats.org/officeDocument/2006/relationships/image" Target="../media/image274.png"/><Relationship Id="rId11" Type="http://schemas.openxmlformats.org/officeDocument/2006/relationships/image" Target="../media/image11.jpeg"/><Relationship Id="rId53" Type="http://schemas.openxmlformats.org/officeDocument/2006/relationships/image" Target="../media/image53.png"/><Relationship Id="rId149" Type="http://schemas.openxmlformats.org/officeDocument/2006/relationships/image" Target="../media/image141.png"/><Relationship Id="rId314" Type="http://schemas.openxmlformats.org/officeDocument/2006/relationships/image" Target="../media/image299.png"/><Relationship Id="rId95" Type="http://schemas.microsoft.com/office/2007/relationships/hdphoto" Target="../media/hdphoto1.wdp"/><Relationship Id="rId160" Type="http://schemas.openxmlformats.org/officeDocument/2006/relationships/image" Target="../media/image150.png"/><Relationship Id="rId216" Type="http://schemas.openxmlformats.org/officeDocument/2006/relationships/image" Target="../media/image201.png"/><Relationship Id="rId258" Type="http://schemas.openxmlformats.org/officeDocument/2006/relationships/image" Target="../media/image243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5.png"/><Relationship Id="rId171" Type="http://schemas.openxmlformats.org/officeDocument/2006/relationships/image" Target="../media/image159.png"/><Relationship Id="rId227" Type="http://schemas.openxmlformats.org/officeDocument/2006/relationships/image" Target="../media/image212.png"/><Relationship Id="rId269" Type="http://schemas.openxmlformats.org/officeDocument/2006/relationships/image" Target="../media/image254.png"/><Relationship Id="rId33" Type="http://schemas.openxmlformats.org/officeDocument/2006/relationships/image" Target="../media/image33.png"/><Relationship Id="rId129" Type="http://schemas.openxmlformats.org/officeDocument/2006/relationships/image" Target="../media/image126.png"/><Relationship Id="rId280" Type="http://schemas.openxmlformats.org/officeDocument/2006/relationships/image" Target="../media/image265.png"/><Relationship Id="rId75" Type="http://schemas.openxmlformats.org/officeDocument/2006/relationships/image" Target="../media/image75.png"/><Relationship Id="rId140" Type="http://schemas.openxmlformats.org/officeDocument/2006/relationships/image" Target="../media/image134.png"/><Relationship Id="rId182" Type="http://schemas.openxmlformats.org/officeDocument/2006/relationships/image" Target="../media/image168.png"/><Relationship Id="rId6" Type="http://schemas.openxmlformats.org/officeDocument/2006/relationships/image" Target="../media/image6.jpeg"/><Relationship Id="rId238" Type="http://schemas.openxmlformats.org/officeDocument/2006/relationships/image" Target="../media/image223.png"/><Relationship Id="rId291" Type="http://schemas.openxmlformats.org/officeDocument/2006/relationships/image" Target="../media/image276.png"/><Relationship Id="rId305" Type="http://schemas.openxmlformats.org/officeDocument/2006/relationships/image" Target="../media/image290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43.png"/><Relationship Id="rId193" Type="http://schemas.openxmlformats.org/officeDocument/2006/relationships/image" Target="../media/image179.png"/><Relationship Id="rId207" Type="http://schemas.openxmlformats.org/officeDocument/2006/relationships/image" Target="../media/image192.png"/><Relationship Id="rId249" Type="http://schemas.openxmlformats.org/officeDocument/2006/relationships/image" Target="../media/image234.emf"/><Relationship Id="rId13" Type="http://schemas.openxmlformats.org/officeDocument/2006/relationships/image" Target="../media/image13.png"/><Relationship Id="rId109" Type="http://schemas.microsoft.com/office/2007/relationships/hdphoto" Target="../media/hdphoto3.wdp"/><Relationship Id="rId260" Type="http://schemas.openxmlformats.org/officeDocument/2006/relationships/image" Target="../media/image245.png"/><Relationship Id="rId316" Type="http://schemas.openxmlformats.org/officeDocument/2006/relationships/image" Target="../media/image30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0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339</xdr:row>
      <xdr:rowOff>25400</xdr:rowOff>
    </xdr:from>
    <xdr:to>
      <xdr:col>0</xdr:col>
      <xdr:colOff>1367981</xdr:colOff>
      <xdr:row>339</xdr:row>
      <xdr:rowOff>1181100</xdr:rowOff>
    </xdr:to>
    <xdr:pic>
      <xdr:nvPicPr>
        <xdr:cNvPr id="224" name="Obraz 223">
          <a:extLst>
            <a:ext uri="{FF2B5EF4-FFF2-40B4-BE49-F238E27FC236}">
              <a16:creationId xmlns:a16="http://schemas.microsoft.com/office/drawing/2014/main" id="{01E99BA8-F7ED-F5F0-F5C2-47F8E0666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89217500"/>
          <a:ext cx="1158431" cy="1155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0</xdr:colOff>
      <xdr:row>113</xdr:row>
      <xdr:rowOff>186692</xdr:rowOff>
    </xdr:from>
    <xdr:to>
      <xdr:col>0</xdr:col>
      <xdr:colOff>1374321</xdr:colOff>
      <xdr:row>123</xdr:row>
      <xdr:rowOff>18019</xdr:rowOff>
    </xdr:to>
    <xdr:pic>
      <xdr:nvPicPr>
        <xdr:cNvPr id="54" name="Obraz 53">
          <a:extLst>
            <a:ext uri="{FF2B5EF4-FFF2-40B4-BE49-F238E27FC236}">
              <a16:creationId xmlns:a16="http://schemas.microsoft.com/office/drawing/2014/main" id="{C92E914B-E79B-DDC1-204E-18F3E5BC8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6135513"/>
          <a:ext cx="1374321" cy="1790756"/>
        </a:xfrm>
        <a:prstGeom prst="rect">
          <a:avLst/>
        </a:prstGeom>
      </xdr:spPr>
    </xdr:pic>
    <xdr:clientData/>
  </xdr:twoCellAnchor>
  <xdr:twoCellAnchor>
    <xdr:from>
      <xdr:col>1</xdr:col>
      <xdr:colOff>1155700</xdr:colOff>
      <xdr:row>259</xdr:row>
      <xdr:rowOff>400050</xdr:rowOff>
    </xdr:from>
    <xdr:to>
      <xdr:col>1</xdr:col>
      <xdr:colOff>1371112</xdr:colOff>
      <xdr:row>259</xdr:row>
      <xdr:rowOff>609600</xdr:rowOff>
    </xdr:to>
    <xdr:pic>
      <xdr:nvPicPr>
        <xdr:cNvPr id="37" name="Obraz 135" descr="Znalezione obrazy dla zapytania cnbop">
          <a:extLst>
            <a:ext uri="{FF2B5EF4-FFF2-40B4-BE49-F238E27FC236}">
              <a16:creationId xmlns:a16="http://schemas.microsoft.com/office/drawing/2014/main" id="{CBA914A3-7E1C-4A59-A0A3-F94E601A0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510" y="51459765"/>
          <a:ext cx="211602" cy="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1168400</xdr:colOff>
      <xdr:row>260</xdr:row>
      <xdr:rowOff>330200</xdr:rowOff>
    </xdr:from>
    <xdr:to>
      <xdr:col>1</xdr:col>
      <xdr:colOff>1383812</xdr:colOff>
      <xdr:row>260</xdr:row>
      <xdr:rowOff>539750</xdr:rowOff>
    </xdr:to>
    <xdr:pic>
      <xdr:nvPicPr>
        <xdr:cNvPr id="38" name="Obraz 135" descr="Znalezione obrazy dla zapytania cnbop">
          <a:extLst>
            <a:ext uri="{FF2B5EF4-FFF2-40B4-BE49-F238E27FC236}">
              <a16:creationId xmlns:a16="http://schemas.microsoft.com/office/drawing/2014/main" id="{E165488A-F816-49FE-AA27-BB559754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590" y="51647090"/>
          <a:ext cx="223032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1181100</xdr:colOff>
      <xdr:row>278</xdr:row>
      <xdr:rowOff>355600</xdr:rowOff>
    </xdr:from>
    <xdr:to>
      <xdr:col>1</xdr:col>
      <xdr:colOff>1396512</xdr:colOff>
      <xdr:row>278</xdr:row>
      <xdr:rowOff>565150</xdr:rowOff>
    </xdr:to>
    <xdr:pic>
      <xdr:nvPicPr>
        <xdr:cNvPr id="39" name="Obraz 135" descr="Znalezione obrazy dla zapytania cnbop">
          <a:extLst>
            <a:ext uri="{FF2B5EF4-FFF2-40B4-BE49-F238E27FC236}">
              <a16:creationId xmlns:a16="http://schemas.microsoft.com/office/drawing/2014/main" id="{FD566355-D900-46AA-9070-17DCF8386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55004335"/>
          <a:ext cx="211602" cy="38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1371600</xdr:colOff>
      <xdr:row>297</xdr:row>
      <xdr:rowOff>209550</xdr:rowOff>
    </xdr:from>
    <xdr:to>
      <xdr:col>1</xdr:col>
      <xdr:colOff>1587012</xdr:colOff>
      <xdr:row>297</xdr:row>
      <xdr:rowOff>368300</xdr:rowOff>
    </xdr:to>
    <xdr:pic>
      <xdr:nvPicPr>
        <xdr:cNvPr id="40" name="Obraz 135" descr="Znalezione obrazy dla zapytania cnbop">
          <a:extLst>
            <a:ext uri="{FF2B5EF4-FFF2-40B4-BE49-F238E27FC236}">
              <a16:creationId xmlns:a16="http://schemas.microsoft.com/office/drawing/2014/main" id="{F6AAFB9F-3C75-42A0-A971-70597D5E4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58346340"/>
          <a:ext cx="211602" cy="15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1181100</xdr:colOff>
      <xdr:row>66</xdr:row>
      <xdr:rowOff>349250</xdr:rowOff>
    </xdr:from>
    <xdr:to>
      <xdr:col>1</xdr:col>
      <xdr:colOff>1396512</xdr:colOff>
      <xdr:row>67</xdr:row>
      <xdr:rowOff>0</xdr:rowOff>
    </xdr:to>
    <xdr:pic>
      <xdr:nvPicPr>
        <xdr:cNvPr id="41" name="Obraz 135" descr="Znalezione obrazy dla zapytania cnbop">
          <a:extLst>
            <a:ext uri="{FF2B5EF4-FFF2-40B4-BE49-F238E27FC236}">
              <a16:creationId xmlns:a16="http://schemas.microsoft.com/office/drawing/2014/main" id="{C02F23C7-AF26-4C57-9727-8265411D9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6353155"/>
          <a:ext cx="211602" cy="1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1181100</xdr:colOff>
      <xdr:row>34</xdr:row>
      <xdr:rowOff>260350</xdr:rowOff>
    </xdr:from>
    <xdr:to>
      <xdr:col>1</xdr:col>
      <xdr:colOff>1396512</xdr:colOff>
      <xdr:row>34</xdr:row>
      <xdr:rowOff>469900</xdr:rowOff>
    </xdr:to>
    <xdr:pic>
      <xdr:nvPicPr>
        <xdr:cNvPr id="42" name="Obraz 135" descr="Znalezione obrazy dla zapytania cnbop">
          <a:extLst>
            <a:ext uri="{FF2B5EF4-FFF2-40B4-BE49-F238E27FC236}">
              <a16:creationId xmlns:a16="http://schemas.microsoft.com/office/drawing/2014/main" id="{AC01DEEC-7E35-49EE-8E84-7967671FE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192895"/>
          <a:ext cx="211602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1187450</xdr:colOff>
      <xdr:row>18</xdr:row>
      <xdr:rowOff>171450</xdr:rowOff>
    </xdr:from>
    <xdr:to>
      <xdr:col>1</xdr:col>
      <xdr:colOff>1402862</xdr:colOff>
      <xdr:row>18</xdr:row>
      <xdr:rowOff>381000</xdr:rowOff>
    </xdr:to>
    <xdr:pic>
      <xdr:nvPicPr>
        <xdr:cNvPr id="45" name="Obraz 135" descr="Znalezione obrazy dla zapytania cnbop">
          <a:extLst>
            <a:ext uri="{FF2B5EF4-FFF2-40B4-BE49-F238E27FC236}">
              <a16:creationId xmlns:a16="http://schemas.microsoft.com/office/drawing/2014/main" id="{09352128-29C1-4FB1-B536-1B469AD19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9355" y="5606415"/>
          <a:ext cx="211602" cy="2133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1358900</xdr:colOff>
      <xdr:row>126</xdr:row>
      <xdr:rowOff>349250</xdr:rowOff>
    </xdr:from>
    <xdr:to>
      <xdr:col>1</xdr:col>
      <xdr:colOff>1574312</xdr:colOff>
      <xdr:row>126</xdr:row>
      <xdr:rowOff>514350</xdr:rowOff>
    </xdr:to>
    <xdr:pic>
      <xdr:nvPicPr>
        <xdr:cNvPr id="122" name="Obraz 135" descr="Znalezione obrazy dla zapytania cnbop">
          <a:extLst>
            <a:ext uri="{FF2B5EF4-FFF2-40B4-BE49-F238E27FC236}">
              <a16:creationId xmlns:a16="http://schemas.microsoft.com/office/drawing/2014/main" id="{A879FFDE-6B13-4EA8-8414-E8960D5D0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5090" y="25563830"/>
          <a:ext cx="223032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1602740</xdr:colOff>
      <xdr:row>327</xdr:row>
      <xdr:rowOff>615315</xdr:rowOff>
    </xdr:from>
    <xdr:to>
      <xdr:col>1</xdr:col>
      <xdr:colOff>1847849</xdr:colOff>
      <xdr:row>327</xdr:row>
      <xdr:rowOff>876067</xdr:rowOff>
    </xdr:to>
    <xdr:pic>
      <xdr:nvPicPr>
        <xdr:cNvPr id="158" name="Obraz 135" descr="Znalezione obrazy dla zapytania cnbop">
          <a:extLst>
            <a:ext uri="{FF2B5EF4-FFF2-40B4-BE49-F238E27FC236}">
              <a16:creationId xmlns:a16="http://schemas.microsoft.com/office/drawing/2014/main" id="{32EA682A-20E0-4909-8DA5-C7115C14C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2740" y="73176765"/>
          <a:ext cx="245109" cy="260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278181</xdr:colOff>
      <xdr:row>801</xdr:row>
      <xdr:rowOff>40099</xdr:rowOff>
    </xdr:from>
    <xdr:to>
      <xdr:col>1</xdr:col>
      <xdr:colOff>559718</xdr:colOff>
      <xdr:row>802</xdr:row>
      <xdr:rowOff>21643</xdr:rowOff>
    </xdr:to>
    <xdr:pic>
      <xdr:nvPicPr>
        <xdr:cNvPr id="206" name="Obraz 205">
          <a:extLst>
            <a:ext uri="{FF2B5EF4-FFF2-40B4-BE49-F238E27FC236}">
              <a16:creationId xmlns:a16="http://schemas.microsoft.com/office/drawing/2014/main" id="{8EBB5C46-76D9-460A-9C40-394D14771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8574" y="177123456"/>
          <a:ext cx="281537" cy="1992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1086970</xdr:colOff>
      <xdr:row>485</xdr:row>
      <xdr:rowOff>549088</xdr:rowOff>
    </xdr:from>
    <xdr:to>
      <xdr:col>1</xdr:col>
      <xdr:colOff>1306192</xdr:colOff>
      <xdr:row>485</xdr:row>
      <xdr:rowOff>759086</xdr:rowOff>
    </xdr:to>
    <xdr:pic>
      <xdr:nvPicPr>
        <xdr:cNvPr id="301" name="Obraz 135" descr="Znalezione obrazy dla zapytania cnbop">
          <a:extLst>
            <a:ext uri="{FF2B5EF4-FFF2-40B4-BE49-F238E27FC236}">
              <a16:creationId xmlns:a16="http://schemas.microsoft.com/office/drawing/2014/main" id="{5F3D2674-A3E7-4CC5-8CD5-0841DB1A4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160" y="97812673"/>
          <a:ext cx="224937" cy="2061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1320389</xdr:colOff>
      <xdr:row>304</xdr:row>
      <xdr:rowOff>356683</xdr:rowOff>
    </xdr:from>
    <xdr:to>
      <xdr:col>1</xdr:col>
      <xdr:colOff>1531991</xdr:colOff>
      <xdr:row>305</xdr:row>
      <xdr:rowOff>5678</xdr:rowOff>
    </xdr:to>
    <xdr:pic>
      <xdr:nvPicPr>
        <xdr:cNvPr id="303" name="Obraz 135" descr="Znalezione obrazy dla zapytania cnbop">
          <a:extLst>
            <a:ext uri="{FF2B5EF4-FFF2-40B4-BE49-F238E27FC236}">
              <a16:creationId xmlns:a16="http://schemas.microsoft.com/office/drawing/2014/main" id="{8A375753-AADA-4A09-AFC3-2C519433C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6579" y="60729943"/>
          <a:ext cx="217317" cy="1614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76200</xdr:colOff>
      <xdr:row>597</xdr:row>
      <xdr:rowOff>7620</xdr:rowOff>
    </xdr:from>
    <xdr:to>
      <xdr:col>1</xdr:col>
      <xdr:colOff>1630680</xdr:colOff>
      <xdr:row>600</xdr:row>
      <xdr:rowOff>76200</xdr:rowOff>
    </xdr:to>
    <xdr:sp macro="" textlink="">
      <xdr:nvSpPr>
        <xdr:cNvPr id="317" name="Object 4" hidden="1">
          <a:extLst>
            <a:ext uri="{63B3BB69-23CF-44E3-9099-C40C66FF867C}">
              <a14:compatExt xmlns:a14="http://schemas.microsoft.com/office/drawing/2010/main" spid="_x0000_s1028"/>
            </a:ext>
            <a:ext uri="{FF2B5EF4-FFF2-40B4-BE49-F238E27FC236}">
              <a16:creationId xmlns:a16="http://schemas.microsoft.com/office/drawing/2014/main" id="{C525BF03-6551-4B6E-AFC0-2686E3C95667}"/>
            </a:ext>
          </a:extLst>
        </xdr:cNvPr>
        <xdr:cNvSpPr/>
      </xdr:nvSpPr>
      <xdr:spPr bwMode="auto">
        <a:xfrm>
          <a:off x="76200" y="116566950"/>
          <a:ext cx="1552575" cy="2667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944880</xdr:colOff>
      <xdr:row>835</xdr:row>
      <xdr:rowOff>106680</xdr:rowOff>
    </xdr:from>
    <xdr:to>
      <xdr:col>3</xdr:col>
      <xdr:colOff>628019</xdr:colOff>
      <xdr:row>836</xdr:row>
      <xdr:rowOff>211456</xdr:rowOff>
    </xdr:to>
    <xdr:sp macro="" textlink="">
      <xdr:nvSpPr>
        <xdr:cNvPr id="323" name="Object 7" hidden="1">
          <a:extLst>
            <a:ext uri="{63B3BB69-23CF-44E3-9099-C40C66FF867C}">
              <a14:compatExt xmlns:a14="http://schemas.microsoft.com/office/drawing/2010/main" spid="_x0000_s1031"/>
            </a:ext>
            <a:ext uri="{FF2B5EF4-FFF2-40B4-BE49-F238E27FC236}">
              <a16:creationId xmlns:a16="http://schemas.microsoft.com/office/drawing/2014/main" id="{617B599B-1F26-4C32-B0FE-869D986D9237}"/>
            </a:ext>
          </a:extLst>
        </xdr:cNvPr>
        <xdr:cNvSpPr/>
      </xdr:nvSpPr>
      <xdr:spPr bwMode="auto">
        <a:xfrm>
          <a:off x="942975" y="151199850"/>
          <a:ext cx="600075" cy="3238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914400</xdr:colOff>
      <xdr:row>851</xdr:row>
      <xdr:rowOff>152400</xdr:rowOff>
    </xdr:from>
    <xdr:to>
      <xdr:col>3</xdr:col>
      <xdr:colOff>628019</xdr:colOff>
      <xdr:row>853</xdr:row>
      <xdr:rowOff>34290</xdr:rowOff>
    </xdr:to>
    <xdr:sp macro="" textlink="">
      <xdr:nvSpPr>
        <xdr:cNvPr id="324" name="Object 8" hidden="1">
          <a:extLst>
            <a:ext uri="{63B3BB69-23CF-44E3-9099-C40C66FF867C}">
              <a14:compatExt xmlns:a14="http://schemas.microsoft.com/office/drawing/2010/main" spid="_x0000_s1032"/>
            </a:ext>
            <a:ext uri="{FF2B5EF4-FFF2-40B4-BE49-F238E27FC236}">
              <a16:creationId xmlns:a16="http://schemas.microsoft.com/office/drawing/2014/main" id="{958CC60F-ABBA-4F16-A9E3-BEEBD4BE91BC}"/>
            </a:ext>
          </a:extLst>
        </xdr:cNvPr>
        <xdr:cNvSpPr/>
      </xdr:nvSpPr>
      <xdr:spPr bwMode="auto">
        <a:xfrm>
          <a:off x="914400" y="154447875"/>
          <a:ext cx="628650" cy="34290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60960</xdr:colOff>
      <xdr:row>865</xdr:row>
      <xdr:rowOff>160020</xdr:rowOff>
    </xdr:from>
    <xdr:to>
      <xdr:col>3</xdr:col>
      <xdr:colOff>743231</xdr:colOff>
      <xdr:row>867</xdr:row>
      <xdr:rowOff>782</xdr:rowOff>
    </xdr:to>
    <xdr:sp macro="" textlink="">
      <xdr:nvSpPr>
        <xdr:cNvPr id="325" name="Object 10" hidden="1">
          <a:extLst>
            <a:ext uri="{63B3BB69-23CF-44E3-9099-C40C66FF867C}">
              <a14:compatExt xmlns:a14="http://schemas.microsoft.com/office/drawing/2010/main" spid="_x0000_s1034"/>
            </a:ext>
            <a:ext uri="{FF2B5EF4-FFF2-40B4-BE49-F238E27FC236}">
              <a16:creationId xmlns:a16="http://schemas.microsoft.com/office/drawing/2014/main" id="{D57E4597-1F7A-4173-9C33-2BECB45A4182}"/>
            </a:ext>
          </a:extLst>
        </xdr:cNvPr>
        <xdr:cNvSpPr/>
      </xdr:nvSpPr>
      <xdr:spPr bwMode="auto">
        <a:xfrm>
          <a:off x="57150" y="157524450"/>
          <a:ext cx="1524000" cy="40957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449580</xdr:colOff>
      <xdr:row>463</xdr:row>
      <xdr:rowOff>60960</xdr:rowOff>
    </xdr:from>
    <xdr:to>
      <xdr:col>3</xdr:col>
      <xdr:colOff>285663</xdr:colOff>
      <xdr:row>464</xdr:row>
      <xdr:rowOff>1633</xdr:rowOff>
    </xdr:to>
    <xdr:sp macro="" textlink="">
      <xdr:nvSpPr>
        <xdr:cNvPr id="326" name="Object 11" hidden="1">
          <a:extLst>
            <a:ext uri="{63B3BB69-23CF-44E3-9099-C40C66FF867C}">
              <a14:compatExt xmlns:a14="http://schemas.microsoft.com/office/drawing/2010/main" spid="_x0000_s1035"/>
            </a:ext>
            <a:ext uri="{FF2B5EF4-FFF2-40B4-BE49-F238E27FC236}">
              <a16:creationId xmlns:a16="http://schemas.microsoft.com/office/drawing/2014/main" id="{CCC61C35-3DF2-4DEB-8405-71B1EC3B08C5}"/>
            </a:ext>
          </a:extLst>
        </xdr:cNvPr>
        <xdr:cNvSpPr/>
      </xdr:nvSpPr>
      <xdr:spPr bwMode="auto">
        <a:xfrm>
          <a:off x="447675" y="92716350"/>
          <a:ext cx="676275" cy="4191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68580</xdr:colOff>
      <xdr:row>69</xdr:row>
      <xdr:rowOff>243840</xdr:rowOff>
    </xdr:from>
    <xdr:to>
      <xdr:col>3</xdr:col>
      <xdr:colOff>209463</xdr:colOff>
      <xdr:row>69</xdr:row>
      <xdr:rowOff>1487805</xdr:rowOff>
    </xdr:to>
    <xdr:sp macro="" textlink="">
      <xdr:nvSpPr>
        <xdr:cNvPr id="329" name="Object 12" hidden="1">
          <a:extLst>
            <a:ext uri="{63B3BB69-23CF-44E3-9099-C40C66FF867C}">
              <a14:compatExt xmlns:a14="http://schemas.microsoft.com/office/drawing/2010/main" spid="_x0000_s1036"/>
            </a:ext>
            <a:ext uri="{FF2B5EF4-FFF2-40B4-BE49-F238E27FC236}">
              <a16:creationId xmlns:a16="http://schemas.microsoft.com/office/drawing/2014/main" id="{F3AAAE97-688F-48B4-84BC-11B70E184BDA}"/>
            </a:ext>
          </a:extLst>
        </xdr:cNvPr>
        <xdr:cNvSpPr/>
      </xdr:nvSpPr>
      <xdr:spPr bwMode="auto">
        <a:xfrm>
          <a:off x="66675" y="16973550"/>
          <a:ext cx="962025" cy="12287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274320</xdr:colOff>
      <xdr:row>825</xdr:row>
      <xdr:rowOff>91440</xdr:rowOff>
    </xdr:from>
    <xdr:to>
      <xdr:col>3</xdr:col>
      <xdr:colOff>628608</xdr:colOff>
      <xdr:row>827</xdr:row>
      <xdr:rowOff>19048</xdr:rowOff>
    </xdr:to>
    <xdr:sp macro="" textlink="">
      <xdr:nvSpPr>
        <xdr:cNvPr id="331" name="Object 13" hidden="1">
          <a:extLst>
            <a:ext uri="{63B3BB69-23CF-44E3-9099-C40C66FF867C}">
              <a14:compatExt xmlns:a14="http://schemas.microsoft.com/office/drawing/2010/main" spid="_x0000_s1037"/>
            </a:ext>
            <a:ext uri="{FF2B5EF4-FFF2-40B4-BE49-F238E27FC236}">
              <a16:creationId xmlns:a16="http://schemas.microsoft.com/office/drawing/2014/main" id="{3BFFFBA0-B88B-4A34-9669-7A695D464FEE}"/>
            </a:ext>
          </a:extLst>
        </xdr:cNvPr>
        <xdr:cNvSpPr/>
      </xdr:nvSpPr>
      <xdr:spPr bwMode="auto">
        <a:xfrm>
          <a:off x="276225" y="149590125"/>
          <a:ext cx="1171575" cy="381001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381000</xdr:colOff>
      <xdr:row>330</xdr:row>
      <xdr:rowOff>22860</xdr:rowOff>
    </xdr:from>
    <xdr:to>
      <xdr:col>3</xdr:col>
      <xdr:colOff>361863</xdr:colOff>
      <xdr:row>331</xdr:row>
      <xdr:rowOff>453935</xdr:rowOff>
    </xdr:to>
    <xdr:sp macro="" textlink="">
      <xdr:nvSpPr>
        <xdr:cNvPr id="332" name="Object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F5411E48-5B3A-4652-B0C8-D556975651E6}"/>
            </a:ext>
          </a:extLst>
        </xdr:cNvPr>
        <xdr:cNvSpPr/>
      </xdr:nvSpPr>
      <xdr:spPr bwMode="auto">
        <a:xfrm>
          <a:off x="381000" y="70646925"/>
          <a:ext cx="838200" cy="923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289560</xdr:colOff>
      <xdr:row>556</xdr:row>
      <xdr:rowOff>68580</xdr:rowOff>
    </xdr:from>
    <xdr:to>
      <xdr:col>3</xdr:col>
      <xdr:colOff>530414</xdr:colOff>
      <xdr:row>558</xdr:row>
      <xdr:rowOff>209542</xdr:rowOff>
    </xdr:to>
    <xdr:sp macro="" textlink="">
      <xdr:nvSpPr>
        <xdr:cNvPr id="333" name="Object 17" hidden="1">
          <a:extLst>
            <a:ext uri="{63B3BB69-23CF-44E3-9099-C40C66FF867C}">
              <a14:compatExt xmlns:a14="http://schemas.microsoft.com/office/drawing/2010/main" spid="_x0000_s1041"/>
            </a:ext>
            <a:ext uri="{FF2B5EF4-FFF2-40B4-BE49-F238E27FC236}">
              <a16:creationId xmlns:a16="http://schemas.microsoft.com/office/drawing/2014/main" id="{7EE66CEB-5039-431C-8F85-CB90DA8C5992}"/>
            </a:ext>
          </a:extLst>
        </xdr:cNvPr>
        <xdr:cNvSpPr/>
      </xdr:nvSpPr>
      <xdr:spPr bwMode="auto">
        <a:xfrm>
          <a:off x="285750" y="109689900"/>
          <a:ext cx="1114425" cy="581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17</xdr:col>
      <xdr:colOff>0</xdr:colOff>
      <xdr:row>237</xdr:row>
      <xdr:rowOff>0</xdr:rowOff>
    </xdr:from>
    <xdr:to>
      <xdr:col>20</xdr:col>
      <xdr:colOff>304800</xdr:colOff>
      <xdr:row>237</xdr:row>
      <xdr:rowOff>304800</xdr:rowOff>
    </xdr:to>
    <xdr:sp macro="" textlink="">
      <xdr:nvSpPr>
        <xdr:cNvPr id="363" name="AutoShape 3">
          <a:extLst>
            <a:ext uri="{FF2B5EF4-FFF2-40B4-BE49-F238E27FC236}">
              <a16:creationId xmlns:a16="http://schemas.microsoft.com/office/drawing/2014/main" id="{F2449F27-F523-4D01-8230-F97B272778A5}"/>
            </a:ext>
          </a:extLst>
        </xdr:cNvPr>
        <xdr:cNvSpPr>
          <a:spLocks noChangeAspect="1" noChangeArrowheads="1"/>
        </xdr:cNvSpPr>
      </xdr:nvSpPr>
      <xdr:spPr bwMode="auto">
        <a:xfrm>
          <a:off x="19926300" y="451866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61686</xdr:colOff>
      <xdr:row>4</xdr:row>
      <xdr:rowOff>204109</xdr:rowOff>
    </xdr:from>
    <xdr:to>
      <xdr:col>0</xdr:col>
      <xdr:colOff>1295400</xdr:colOff>
      <xdr:row>11</xdr:row>
      <xdr:rowOff>72347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3999DB4D-AAB2-2D66-CA70-A7869088B5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86" y="3150509"/>
          <a:ext cx="1233714" cy="1443038"/>
        </a:xfrm>
        <a:prstGeom prst="rect">
          <a:avLst/>
        </a:prstGeom>
      </xdr:spPr>
    </xdr:pic>
    <xdr:clientData/>
  </xdr:twoCellAnchor>
  <xdr:twoCellAnchor>
    <xdr:from>
      <xdr:col>0</xdr:col>
      <xdr:colOff>13607</xdr:colOff>
      <xdr:row>8</xdr:row>
      <xdr:rowOff>204107</xdr:rowOff>
    </xdr:from>
    <xdr:to>
      <xdr:col>0</xdr:col>
      <xdr:colOff>1115786</xdr:colOff>
      <xdr:row>13</xdr:row>
      <xdr:rowOff>245388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110A4E75-0EF5-51D6-EF70-5D51E56540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" y="2612571"/>
          <a:ext cx="1102179" cy="1106721"/>
        </a:xfrm>
        <a:prstGeom prst="rect">
          <a:avLst/>
        </a:prstGeom>
      </xdr:spPr>
    </xdr:pic>
    <xdr:clientData/>
  </xdr:twoCellAnchor>
  <xdr:twoCellAnchor>
    <xdr:from>
      <xdr:col>0</xdr:col>
      <xdr:colOff>68036</xdr:colOff>
      <xdr:row>12</xdr:row>
      <xdr:rowOff>108858</xdr:rowOff>
    </xdr:from>
    <xdr:to>
      <xdr:col>0</xdr:col>
      <xdr:colOff>1061357</xdr:colOff>
      <xdr:row>15</xdr:row>
      <xdr:rowOff>172811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15CADB46-8A07-8F1B-850F-7BB23449E3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3374572"/>
          <a:ext cx="993321" cy="995226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14</xdr:row>
      <xdr:rowOff>299357</xdr:rowOff>
    </xdr:from>
    <xdr:to>
      <xdr:col>0</xdr:col>
      <xdr:colOff>1126605</xdr:colOff>
      <xdr:row>18</xdr:row>
      <xdr:rowOff>211727</xdr:rowOff>
    </xdr:to>
    <xdr:pic>
      <xdr:nvPicPr>
        <xdr:cNvPr id="9" name="Obraz 8">
          <a:extLst>
            <a:ext uri="{FF2B5EF4-FFF2-40B4-BE49-F238E27FC236}">
              <a16:creationId xmlns:a16="http://schemas.microsoft.com/office/drawing/2014/main" id="{E638AFC5-4E39-E374-51CD-589383BCEE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4082143"/>
          <a:ext cx="1126604" cy="1137013"/>
        </a:xfrm>
        <a:prstGeom prst="rect">
          <a:avLst/>
        </a:prstGeom>
      </xdr:spPr>
    </xdr:pic>
    <xdr:clientData/>
  </xdr:twoCellAnchor>
  <xdr:twoCellAnchor>
    <xdr:from>
      <xdr:col>0</xdr:col>
      <xdr:colOff>194673</xdr:colOff>
      <xdr:row>15</xdr:row>
      <xdr:rowOff>303168</xdr:rowOff>
    </xdr:from>
    <xdr:to>
      <xdr:col>0</xdr:col>
      <xdr:colOff>1187994</xdr:colOff>
      <xdr:row>19</xdr:row>
      <xdr:rowOff>496661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EA935EC7-CA90-C018-04A3-19AA2A6E4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673" y="6224543"/>
          <a:ext cx="993321" cy="1542868"/>
        </a:xfrm>
        <a:prstGeom prst="rect">
          <a:avLst/>
        </a:prstGeom>
      </xdr:spPr>
    </xdr:pic>
    <xdr:clientData/>
  </xdr:twoCellAnchor>
  <xdr:twoCellAnchor>
    <xdr:from>
      <xdr:col>0</xdr:col>
      <xdr:colOff>247197</xdr:colOff>
      <xdr:row>19</xdr:row>
      <xdr:rowOff>518159</xdr:rowOff>
    </xdr:from>
    <xdr:to>
      <xdr:col>0</xdr:col>
      <xdr:colOff>1229995</xdr:colOff>
      <xdr:row>21</xdr:row>
      <xdr:rowOff>123190</xdr:rowOff>
    </xdr:to>
    <xdr:pic>
      <xdr:nvPicPr>
        <xdr:cNvPr id="13" name="Obraz 12">
          <a:extLst>
            <a:ext uri="{FF2B5EF4-FFF2-40B4-BE49-F238E27FC236}">
              <a16:creationId xmlns:a16="http://schemas.microsoft.com/office/drawing/2014/main" id="{1546CBD0-279A-79B4-89D1-0E2A62116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197" y="7788909"/>
          <a:ext cx="982798" cy="1065531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21</xdr:row>
      <xdr:rowOff>375013</xdr:rowOff>
    </xdr:from>
    <xdr:to>
      <xdr:col>0</xdr:col>
      <xdr:colOff>1199334</xdr:colOff>
      <xdr:row>24</xdr:row>
      <xdr:rowOff>14340</xdr:rowOff>
    </xdr:to>
    <xdr:pic>
      <xdr:nvPicPr>
        <xdr:cNvPr id="17" name="Obraz 16">
          <a:extLst>
            <a:ext uri="{FF2B5EF4-FFF2-40B4-BE49-F238E27FC236}">
              <a16:creationId xmlns:a16="http://schemas.microsoft.com/office/drawing/2014/main" id="{346398E2-8AEC-0E97-1641-2837317ED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8022227"/>
          <a:ext cx="1104084" cy="1435470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24</xdr:row>
      <xdr:rowOff>21226</xdr:rowOff>
    </xdr:from>
    <xdr:to>
      <xdr:col>0</xdr:col>
      <xdr:colOff>1170215</xdr:colOff>
      <xdr:row>28</xdr:row>
      <xdr:rowOff>99051</xdr:rowOff>
    </xdr:to>
    <xdr:pic>
      <xdr:nvPicPr>
        <xdr:cNvPr id="19" name="Obraz 18">
          <a:extLst>
            <a:ext uri="{FF2B5EF4-FFF2-40B4-BE49-F238E27FC236}">
              <a16:creationId xmlns:a16="http://schemas.microsoft.com/office/drawing/2014/main" id="{335A32E7-FDC3-B491-F43F-1E7EA07AB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7668440"/>
          <a:ext cx="1170214" cy="1111968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40</xdr:row>
      <xdr:rowOff>0</xdr:rowOff>
    </xdr:from>
    <xdr:to>
      <xdr:col>0</xdr:col>
      <xdr:colOff>1115787</xdr:colOff>
      <xdr:row>44</xdr:row>
      <xdr:rowOff>190773</xdr:rowOff>
    </xdr:to>
    <xdr:pic>
      <xdr:nvPicPr>
        <xdr:cNvPr id="21" name="Obraz 20">
          <a:extLst>
            <a:ext uri="{FF2B5EF4-FFF2-40B4-BE49-F238E27FC236}">
              <a16:creationId xmlns:a16="http://schemas.microsoft.com/office/drawing/2014/main" id="{FE324B4F-9337-F8D7-E454-B1E8266F36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1076214"/>
          <a:ext cx="1115786" cy="111605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45</xdr:row>
      <xdr:rowOff>1</xdr:rowOff>
    </xdr:from>
    <xdr:to>
      <xdr:col>0</xdr:col>
      <xdr:colOff>1116333</xdr:colOff>
      <xdr:row>49</xdr:row>
      <xdr:rowOff>190501</xdr:rowOff>
    </xdr:to>
    <xdr:pic>
      <xdr:nvPicPr>
        <xdr:cNvPr id="23" name="Obraz 22">
          <a:extLst>
            <a:ext uri="{FF2B5EF4-FFF2-40B4-BE49-F238E27FC236}">
              <a16:creationId xmlns:a16="http://schemas.microsoft.com/office/drawing/2014/main" id="{DD293931-04A6-5EC2-83CC-4FF11AE5A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32822"/>
          <a:ext cx="1116333" cy="1115786"/>
        </a:xfrm>
        <a:prstGeom prst="rect">
          <a:avLst/>
        </a:prstGeom>
      </xdr:spPr>
    </xdr:pic>
    <xdr:clientData/>
  </xdr:twoCellAnchor>
  <xdr:twoCellAnchor>
    <xdr:from>
      <xdr:col>0</xdr:col>
      <xdr:colOff>40823</xdr:colOff>
      <xdr:row>53</xdr:row>
      <xdr:rowOff>204107</xdr:rowOff>
    </xdr:from>
    <xdr:to>
      <xdr:col>0</xdr:col>
      <xdr:colOff>1084763</xdr:colOff>
      <xdr:row>56</xdr:row>
      <xdr:rowOff>71333</xdr:rowOff>
    </xdr:to>
    <xdr:pic>
      <xdr:nvPicPr>
        <xdr:cNvPr id="25" name="Obraz 24">
          <a:extLst>
            <a:ext uri="{FF2B5EF4-FFF2-40B4-BE49-F238E27FC236}">
              <a16:creationId xmlns:a16="http://schemas.microsoft.com/office/drawing/2014/main" id="{6EBC2F74-3440-26ED-1298-8829975C5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3" y="14287500"/>
          <a:ext cx="1043940" cy="1051047"/>
        </a:xfrm>
        <a:prstGeom prst="rect">
          <a:avLst/>
        </a:prstGeom>
      </xdr:spPr>
    </xdr:pic>
    <xdr:clientData/>
  </xdr:twoCellAnchor>
  <xdr:twoCellAnchor>
    <xdr:from>
      <xdr:col>0</xdr:col>
      <xdr:colOff>149679</xdr:colOff>
      <xdr:row>56</xdr:row>
      <xdr:rowOff>81642</xdr:rowOff>
    </xdr:from>
    <xdr:to>
      <xdr:col>0</xdr:col>
      <xdr:colOff>969918</xdr:colOff>
      <xdr:row>59</xdr:row>
      <xdr:rowOff>166636</xdr:rowOff>
    </xdr:to>
    <xdr:pic>
      <xdr:nvPicPr>
        <xdr:cNvPr id="27" name="Obraz 26">
          <a:extLst>
            <a:ext uri="{FF2B5EF4-FFF2-40B4-BE49-F238E27FC236}">
              <a16:creationId xmlns:a16="http://schemas.microsoft.com/office/drawing/2014/main" id="{3D18C652-C69A-AAAC-5259-BCD61D5F5F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679" y="15348856"/>
          <a:ext cx="820239" cy="819780"/>
        </a:xfrm>
        <a:prstGeom prst="rect">
          <a:avLst/>
        </a:prstGeom>
      </xdr:spPr>
    </xdr:pic>
    <xdr:clientData/>
  </xdr:twoCellAnchor>
  <xdr:twoCellAnchor>
    <xdr:from>
      <xdr:col>0</xdr:col>
      <xdr:colOff>149678</xdr:colOff>
      <xdr:row>60</xdr:row>
      <xdr:rowOff>68036</xdr:rowOff>
    </xdr:from>
    <xdr:to>
      <xdr:col>0</xdr:col>
      <xdr:colOff>995226</xdr:colOff>
      <xdr:row>63</xdr:row>
      <xdr:rowOff>176110</xdr:rowOff>
    </xdr:to>
    <xdr:pic>
      <xdr:nvPicPr>
        <xdr:cNvPr id="29" name="Obraz 28">
          <a:extLst>
            <a:ext uri="{FF2B5EF4-FFF2-40B4-BE49-F238E27FC236}">
              <a16:creationId xmlns:a16="http://schemas.microsoft.com/office/drawing/2014/main" id="{CD47C5EF-7D69-AA2E-F046-6D82C19952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678" y="16314965"/>
          <a:ext cx="845548" cy="842859"/>
        </a:xfrm>
        <a:prstGeom prst="rect">
          <a:avLst/>
        </a:prstGeom>
      </xdr:spPr>
    </xdr:pic>
    <xdr:clientData/>
  </xdr:twoCellAnchor>
  <xdr:twoCellAnchor>
    <xdr:from>
      <xdr:col>0</xdr:col>
      <xdr:colOff>176893</xdr:colOff>
      <xdr:row>64</xdr:row>
      <xdr:rowOff>68036</xdr:rowOff>
    </xdr:from>
    <xdr:to>
      <xdr:col>0</xdr:col>
      <xdr:colOff>921476</xdr:colOff>
      <xdr:row>68</xdr:row>
      <xdr:rowOff>108858</xdr:rowOff>
    </xdr:to>
    <xdr:pic>
      <xdr:nvPicPr>
        <xdr:cNvPr id="31" name="Obraz 30">
          <a:extLst>
            <a:ext uri="{FF2B5EF4-FFF2-40B4-BE49-F238E27FC236}">
              <a16:creationId xmlns:a16="http://schemas.microsoft.com/office/drawing/2014/main" id="{630E950B-425D-05F9-55BF-AD1E3AFAA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3" y="17294679"/>
          <a:ext cx="744583" cy="748393"/>
        </a:xfrm>
        <a:prstGeom prst="rect">
          <a:avLst/>
        </a:prstGeom>
      </xdr:spPr>
    </xdr:pic>
    <xdr:clientData/>
  </xdr:twoCellAnchor>
  <xdr:twoCellAnchor>
    <xdr:from>
      <xdr:col>0</xdr:col>
      <xdr:colOff>54429</xdr:colOff>
      <xdr:row>69</xdr:row>
      <xdr:rowOff>1768930</xdr:rowOff>
    </xdr:from>
    <xdr:to>
      <xdr:col>0</xdr:col>
      <xdr:colOff>1073060</xdr:colOff>
      <xdr:row>71</xdr:row>
      <xdr:rowOff>154168</xdr:rowOff>
    </xdr:to>
    <xdr:pic>
      <xdr:nvPicPr>
        <xdr:cNvPr id="33" name="Obraz 32">
          <a:extLst>
            <a:ext uri="{FF2B5EF4-FFF2-40B4-BE49-F238E27FC236}">
              <a16:creationId xmlns:a16="http://schemas.microsoft.com/office/drawing/2014/main" id="{1F33ACFE-DD86-609B-11E0-936F217A89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9" y="19880037"/>
          <a:ext cx="1018631" cy="1025024"/>
        </a:xfrm>
        <a:prstGeom prst="rect">
          <a:avLst/>
        </a:prstGeom>
      </xdr:spPr>
    </xdr:pic>
    <xdr:clientData/>
  </xdr:twoCellAnchor>
  <xdr:twoCellAnchor>
    <xdr:from>
      <xdr:col>0</xdr:col>
      <xdr:colOff>68036</xdr:colOff>
      <xdr:row>70</xdr:row>
      <xdr:rowOff>740773</xdr:rowOff>
    </xdr:from>
    <xdr:to>
      <xdr:col>0</xdr:col>
      <xdr:colOff>1459775</xdr:colOff>
      <xdr:row>72</xdr:row>
      <xdr:rowOff>38916</xdr:rowOff>
    </xdr:to>
    <xdr:pic>
      <xdr:nvPicPr>
        <xdr:cNvPr id="35" name="Obraz 34">
          <a:extLst>
            <a:ext uri="{FF2B5EF4-FFF2-40B4-BE49-F238E27FC236}">
              <a16:creationId xmlns:a16="http://schemas.microsoft.com/office/drawing/2014/main" id="{FEC7D1EA-C381-FADD-9648-50099795A5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20716059"/>
          <a:ext cx="1391739" cy="1230357"/>
        </a:xfrm>
        <a:prstGeom prst="rect">
          <a:avLst/>
        </a:prstGeom>
      </xdr:spPr>
    </xdr:pic>
    <xdr:clientData/>
  </xdr:twoCellAnchor>
  <xdr:twoCellAnchor>
    <xdr:from>
      <xdr:col>0</xdr:col>
      <xdr:colOff>4355</xdr:colOff>
      <xdr:row>72</xdr:row>
      <xdr:rowOff>68035</xdr:rowOff>
    </xdr:from>
    <xdr:to>
      <xdr:col>1</xdr:col>
      <xdr:colOff>82754</xdr:colOff>
      <xdr:row>73</xdr:row>
      <xdr:rowOff>701040</xdr:rowOff>
    </xdr:to>
    <xdr:pic>
      <xdr:nvPicPr>
        <xdr:cNvPr id="43" name="Obraz 42">
          <a:extLst>
            <a:ext uri="{FF2B5EF4-FFF2-40B4-BE49-F238E27FC236}">
              <a16:creationId xmlns:a16="http://schemas.microsoft.com/office/drawing/2014/main" id="{1FBB988A-8FB3-D35C-2FB7-B2FDF788C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5" y="24391075"/>
          <a:ext cx="1602399" cy="145596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104</xdr:row>
      <xdr:rowOff>543019</xdr:rowOff>
    </xdr:from>
    <xdr:to>
      <xdr:col>0</xdr:col>
      <xdr:colOff>1368607</xdr:colOff>
      <xdr:row>108</xdr:row>
      <xdr:rowOff>339815</xdr:rowOff>
    </xdr:to>
    <xdr:pic>
      <xdr:nvPicPr>
        <xdr:cNvPr id="47" name="Obraz 46">
          <a:extLst>
            <a:ext uri="{FF2B5EF4-FFF2-40B4-BE49-F238E27FC236}">
              <a16:creationId xmlns:a16="http://schemas.microsoft.com/office/drawing/2014/main" id="{C515FCED-0E67-6EA1-FC7B-11ED4A841C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27394"/>
          <a:ext cx="1368607" cy="1390645"/>
        </a:xfrm>
        <a:prstGeom prst="rect">
          <a:avLst/>
        </a:prstGeom>
      </xdr:spPr>
    </xdr:pic>
    <xdr:clientData/>
  </xdr:twoCellAnchor>
  <xdr:twoCellAnchor>
    <xdr:from>
      <xdr:col>0</xdr:col>
      <xdr:colOff>87540</xdr:colOff>
      <xdr:row>105</xdr:row>
      <xdr:rowOff>429441</xdr:rowOff>
    </xdr:from>
    <xdr:to>
      <xdr:col>0</xdr:col>
      <xdr:colOff>1450159</xdr:colOff>
      <xdr:row>110</xdr:row>
      <xdr:rowOff>552720</xdr:rowOff>
    </xdr:to>
    <xdr:pic>
      <xdr:nvPicPr>
        <xdr:cNvPr id="50" name="Obraz 49">
          <a:extLst>
            <a:ext uri="{FF2B5EF4-FFF2-40B4-BE49-F238E27FC236}">
              <a16:creationId xmlns:a16="http://schemas.microsoft.com/office/drawing/2014/main" id="{07FACA5C-C872-9131-9709-AAD7FE0BA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40" y="34917561"/>
          <a:ext cx="1362619" cy="204351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110</xdr:row>
      <xdr:rowOff>415075</xdr:rowOff>
    </xdr:from>
    <xdr:to>
      <xdr:col>0</xdr:col>
      <xdr:colOff>1452245</xdr:colOff>
      <xdr:row>116</xdr:row>
      <xdr:rowOff>164466</xdr:rowOff>
    </xdr:to>
    <xdr:pic>
      <xdr:nvPicPr>
        <xdr:cNvPr id="52" name="Obraz 51">
          <a:extLst>
            <a:ext uri="{FF2B5EF4-FFF2-40B4-BE49-F238E27FC236}">
              <a16:creationId xmlns:a16="http://schemas.microsoft.com/office/drawing/2014/main" id="{A01F99A8-E40C-E9A3-024D-BD61262B42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5482950"/>
          <a:ext cx="1452245" cy="1527391"/>
        </a:xfrm>
        <a:prstGeom prst="rect">
          <a:avLst/>
        </a:prstGeom>
      </xdr:spPr>
    </xdr:pic>
    <xdr:clientData/>
  </xdr:twoCellAnchor>
  <xdr:twoCellAnchor>
    <xdr:from>
      <xdr:col>0</xdr:col>
      <xdr:colOff>54430</xdr:colOff>
      <xdr:row>124</xdr:row>
      <xdr:rowOff>179049</xdr:rowOff>
    </xdr:from>
    <xdr:to>
      <xdr:col>0</xdr:col>
      <xdr:colOff>1442358</xdr:colOff>
      <xdr:row>130</xdr:row>
      <xdr:rowOff>56330</xdr:rowOff>
    </xdr:to>
    <xdr:pic>
      <xdr:nvPicPr>
        <xdr:cNvPr id="56" name="Obraz 55">
          <a:extLst>
            <a:ext uri="{FF2B5EF4-FFF2-40B4-BE49-F238E27FC236}">
              <a16:creationId xmlns:a16="http://schemas.microsoft.com/office/drawing/2014/main" id="{22378CA3-43FF-A9AC-B7BC-3205FDB7C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30" y="28522728"/>
          <a:ext cx="1387928" cy="1210781"/>
        </a:xfrm>
        <a:prstGeom prst="rect">
          <a:avLst/>
        </a:prstGeom>
      </xdr:spPr>
    </xdr:pic>
    <xdr:clientData/>
  </xdr:twoCellAnchor>
  <xdr:twoCellAnchor>
    <xdr:from>
      <xdr:col>0</xdr:col>
      <xdr:colOff>74022</xdr:colOff>
      <xdr:row>126</xdr:row>
      <xdr:rowOff>176893</xdr:rowOff>
    </xdr:from>
    <xdr:to>
      <xdr:col>0</xdr:col>
      <xdr:colOff>1383324</xdr:colOff>
      <xdr:row>131</xdr:row>
      <xdr:rowOff>373592</xdr:rowOff>
    </xdr:to>
    <xdr:pic>
      <xdr:nvPicPr>
        <xdr:cNvPr id="58" name="Obraz 57">
          <a:extLst>
            <a:ext uri="{FF2B5EF4-FFF2-40B4-BE49-F238E27FC236}">
              <a16:creationId xmlns:a16="http://schemas.microsoft.com/office/drawing/2014/main" id="{D1771849-B1C6-CC71-FD8D-146B1702E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22" y="28983214"/>
          <a:ext cx="1309302" cy="1285271"/>
        </a:xfrm>
        <a:prstGeom prst="rect">
          <a:avLst/>
        </a:prstGeom>
      </xdr:spPr>
    </xdr:pic>
    <xdr:clientData/>
  </xdr:twoCellAnchor>
  <xdr:twoCellAnchor>
    <xdr:from>
      <xdr:col>0</xdr:col>
      <xdr:colOff>13607</xdr:colOff>
      <xdr:row>130</xdr:row>
      <xdr:rowOff>13608</xdr:rowOff>
    </xdr:from>
    <xdr:to>
      <xdr:col>0</xdr:col>
      <xdr:colOff>1454059</xdr:colOff>
      <xdr:row>134</xdr:row>
      <xdr:rowOff>71139</xdr:rowOff>
    </xdr:to>
    <xdr:pic>
      <xdr:nvPicPr>
        <xdr:cNvPr id="60" name="Obraz 59">
          <a:extLst>
            <a:ext uri="{FF2B5EF4-FFF2-40B4-BE49-F238E27FC236}">
              <a16:creationId xmlns:a16="http://schemas.microsoft.com/office/drawing/2014/main" id="{244AFF7C-27E0-2222-B126-978EFB2FB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" y="28792715"/>
          <a:ext cx="1440452" cy="1445460"/>
        </a:xfrm>
        <a:prstGeom prst="rect">
          <a:avLst/>
        </a:prstGeom>
      </xdr:spPr>
    </xdr:pic>
    <xdr:clientData/>
  </xdr:twoCellAnchor>
  <xdr:twoCellAnchor>
    <xdr:from>
      <xdr:col>0</xdr:col>
      <xdr:colOff>11702</xdr:colOff>
      <xdr:row>133</xdr:row>
      <xdr:rowOff>165191</xdr:rowOff>
    </xdr:from>
    <xdr:to>
      <xdr:col>0</xdr:col>
      <xdr:colOff>1475558</xdr:colOff>
      <xdr:row>140</xdr:row>
      <xdr:rowOff>111250</xdr:rowOff>
    </xdr:to>
    <xdr:pic>
      <xdr:nvPicPr>
        <xdr:cNvPr id="62" name="Obraz 61">
          <a:extLst>
            <a:ext uri="{FF2B5EF4-FFF2-40B4-BE49-F238E27FC236}">
              <a16:creationId xmlns:a16="http://schemas.microsoft.com/office/drawing/2014/main" id="{D1B23D4D-9164-15A0-A813-BAA3EBEFE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2" y="30114512"/>
          <a:ext cx="1463856" cy="147005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147</xdr:row>
      <xdr:rowOff>0</xdr:rowOff>
    </xdr:from>
    <xdr:to>
      <xdr:col>0</xdr:col>
      <xdr:colOff>1456693</xdr:colOff>
      <xdr:row>153</xdr:row>
      <xdr:rowOff>149679</xdr:rowOff>
    </xdr:to>
    <xdr:pic>
      <xdr:nvPicPr>
        <xdr:cNvPr id="64" name="Obraz 63">
          <a:extLst>
            <a:ext uri="{FF2B5EF4-FFF2-40B4-BE49-F238E27FC236}">
              <a16:creationId xmlns:a16="http://schemas.microsoft.com/office/drawing/2014/main" id="{4020279B-CC9F-7552-204D-1BA4A4908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2997321"/>
          <a:ext cx="1456693" cy="1455965"/>
        </a:xfrm>
        <a:prstGeom prst="rect">
          <a:avLst/>
        </a:prstGeom>
      </xdr:spPr>
    </xdr:pic>
    <xdr:clientData/>
  </xdr:twoCellAnchor>
  <xdr:twoCellAnchor>
    <xdr:from>
      <xdr:col>0</xdr:col>
      <xdr:colOff>264523</xdr:colOff>
      <xdr:row>236</xdr:row>
      <xdr:rowOff>7530</xdr:rowOff>
    </xdr:from>
    <xdr:to>
      <xdr:col>0</xdr:col>
      <xdr:colOff>1369765</xdr:colOff>
      <xdr:row>237</xdr:row>
      <xdr:rowOff>69215</xdr:rowOff>
    </xdr:to>
    <xdr:pic>
      <xdr:nvPicPr>
        <xdr:cNvPr id="80" name="Obraz 79">
          <a:extLst>
            <a:ext uri="{FF2B5EF4-FFF2-40B4-BE49-F238E27FC236}">
              <a16:creationId xmlns:a16="http://schemas.microsoft.com/office/drawing/2014/main" id="{82CB73C7-1998-3A80-41D6-3A9B52049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523" y="56268530"/>
          <a:ext cx="1105242" cy="109356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241</xdr:row>
      <xdr:rowOff>176893</xdr:rowOff>
    </xdr:from>
    <xdr:to>
      <xdr:col>0</xdr:col>
      <xdr:colOff>1457869</xdr:colOff>
      <xdr:row>248</xdr:row>
      <xdr:rowOff>114760</xdr:rowOff>
    </xdr:to>
    <xdr:pic>
      <xdr:nvPicPr>
        <xdr:cNvPr id="82" name="Obraz 81">
          <a:extLst>
            <a:ext uri="{FF2B5EF4-FFF2-40B4-BE49-F238E27FC236}">
              <a16:creationId xmlns:a16="http://schemas.microsoft.com/office/drawing/2014/main" id="{139CD1C1-A980-4871-9C13-46D4ED0CE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3176714"/>
          <a:ext cx="1457869" cy="1461867"/>
        </a:xfrm>
        <a:prstGeom prst="rect">
          <a:avLst/>
        </a:prstGeom>
      </xdr:spPr>
    </xdr:pic>
    <xdr:clientData/>
  </xdr:twoCellAnchor>
  <xdr:twoCellAnchor>
    <xdr:from>
      <xdr:col>0</xdr:col>
      <xdr:colOff>56333</xdr:colOff>
      <xdr:row>257</xdr:row>
      <xdr:rowOff>81644</xdr:rowOff>
    </xdr:from>
    <xdr:to>
      <xdr:col>0</xdr:col>
      <xdr:colOff>1451223</xdr:colOff>
      <xdr:row>264</xdr:row>
      <xdr:rowOff>165191</xdr:rowOff>
    </xdr:to>
    <xdr:pic>
      <xdr:nvPicPr>
        <xdr:cNvPr id="86" name="Obraz 85">
          <a:extLst>
            <a:ext uri="{FF2B5EF4-FFF2-40B4-BE49-F238E27FC236}">
              <a16:creationId xmlns:a16="http://schemas.microsoft.com/office/drawing/2014/main" id="{CDD86BFE-2D87-29BF-7B9E-EAA03526F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33" y="58088894"/>
          <a:ext cx="1394890" cy="1403440"/>
        </a:xfrm>
        <a:prstGeom prst="rect">
          <a:avLst/>
        </a:prstGeom>
      </xdr:spPr>
    </xdr:pic>
    <xdr:clientData/>
  </xdr:twoCellAnchor>
  <xdr:twoCellAnchor>
    <xdr:from>
      <xdr:col>0</xdr:col>
      <xdr:colOff>152401</xdr:colOff>
      <xdr:row>269</xdr:row>
      <xdr:rowOff>177800</xdr:rowOff>
    </xdr:from>
    <xdr:to>
      <xdr:col>0</xdr:col>
      <xdr:colOff>1349094</xdr:colOff>
      <xdr:row>272</xdr:row>
      <xdr:rowOff>279400</xdr:rowOff>
    </xdr:to>
    <xdr:pic>
      <xdr:nvPicPr>
        <xdr:cNvPr id="88" name="Obraz 87">
          <a:extLst>
            <a:ext uri="{FF2B5EF4-FFF2-40B4-BE49-F238E27FC236}">
              <a16:creationId xmlns:a16="http://schemas.microsoft.com/office/drawing/2014/main" id="{5DE68EB3-F7E5-B837-9A98-3B4454FAF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64490600"/>
          <a:ext cx="1196693" cy="1168400"/>
        </a:xfrm>
        <a:prstGeom prst="rect">
          <a:avLst/>
        </a:prstGeom>
      </xdr:spPr>
    </xdr:pic>
    <xdr:clientData/>
  </xdr:twoCellAnchor>
  <xdr:twoCellAnchor>
    <xdr:from>
      <xdr:col>0</xdr:col>
      <xdr:colOff>108857</xdr:colOff>
      <xdr:row>273</xdr:row>
      <xdr:rowOff>54429</xdr:rowOff>
    </xdr:from>
    <xdr:to>
      <xdr:col>0</xdr:col>
      <xdr:colOff>1459774</xdr:colOff>
      <xdr:row>276</xdr:row>
      <xdr:rowOff>303168</xdr:rowOff>
    </xdr:to>
    <xdr:pic>
      <xdr:nvPicPr>
        <xdr:cNvPr id="90" name="Obraz 89">
          <a:extLst>
            <a:ext uri="{FF2B5EF4-FFF2-40B4-BE49-F238E27FC236}">
              <a16:creationId xmlns:a16="http://schemas.microsoft.com/office/drawing/2014/main" id="{1366D710-33A6-F7CC-3CC7-3DB7FD8E7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" y="61735608"/>
          <a:ext cx="1350917" cy="1350917"/>
        </a:xfrm>
        <a:prstGeom prst="rect">
          <a:avLst/>
        </a:prstGeom>
      </xdr:spPr>
    </xdr:pic>
    <xdr:clientData/>
  </xdr:twoCellAnchor>
  <xdr:twoCellAnchor>
    <xdr:from>
      <xdr:col>0</xdr:col>
      <xdr:colOff>68036</xdr:colOff>
      <xdr:row>277</xdr:row>
      <xdr:rowOff>68036</xdr:rowOff>
    </xdr:from>
    <xdr:to>
      <xdr:col>0</xdr:col>
      <xdr:colOff>1459775</xdr:colOff>
      <xdr:row>280</xdr:row>
      <xdr:rowOff>349976</xdr:rowOff>
    </xdr:to>
    <xdr:pic>
      <xdr:nvPicPr>
        <xdr:cNvPr id="92" name="Obraz 91">
          <a:extLst>
            <a:ext uri="{FF2B5EF4-FFF2-40B4-BE49-F238E27FC236}">
              <a16:creationId xmlns:a16="http://schemas.microsoft.com/office/drawing/2014/main" id="{BC584D5D-E71F-A37A-FCAF-84BD6567F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63218786"/>
          <a:ext cx="1391739" cy="1384119"/>
        </a:xfrm>
        <a:prstGeom prst="rect">
          <a:avLst/>
        </a:prstGeom>
      </xdr:spPr>
    </xdr:pic>
    <xdr:clientData/>
  </xdr:twoCellAnchor>
  <xdr:twoCellAnchor>
    <xdr:from>
      <xdr:col>0</xdr:col>
      <xdr:colOff>191589</xdr:colOff>
      <xdr:row>287</xdr:row>
      <xdr:rowOff>137159</xdr:rowOff>
    </xdr:from>
    <xdr:to>
      <xdr:col>0</xdr:col>
      <xdr:colOff>1280160</xdr:colOff>
      <xdr:row>292</xdr:row>
      <xdr:rowOff>106898</xdr:rowOff>
    </xdr:to>
    <xdr:pic>
      <xdr:nvPicPr>
        <xdr:cNvPr id="94" name="Obraz 93">
          <a:extLst>
            <a:ext uri="{FF2B5EF4-FFF2-40B4-BE49-F238E27FC236}">
              <a16:creationId xmlns:a16="http://schemas.microsoft.com/office/drawing/2014/main" id="{997ECC3E-856D-20E0-588C-522CE3300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589" y="82829399"/>
          <a:ext cx="1088571" cy="1112739"/>
        </a:xfrm>
        <a:prstGeom prst="rect">
          <a:avLst/>
        </a:prstGeom>
      </xdr:spPr>
    </xdr:pic>
    <xdr:clientData/>
  </xdr:twoCellAnchor>
  <xdr:twoCellAnchor>
    <xdr:from>
      <xdr:col>0</xdr:col>
      <xdr:colOff>221524</xdr:colOff>
      <xdr:row>291</xdr:row>
      <xdr:rowOff>124371</xdr:rowOff>
    </xdr:from>
    <xdr:to>
      <xdr:col>0</xdr:col>
      <xdr:colOff>1362619</xdr:colOff>
      <xdr:row>294</xdr:row>
      <xdr:rowOff>129040</xdr:rowOff>
    </xdr:to>
    <xdr:pic>
      <xdr:nvPicPr>
        <xdr:cNvPr id="96" name="Obraz 95">
          <a:extLst>
            <a:ext uri="{FF2B5EF4-FFF2-40B4-BE49-F238E27FC236}">
              <a16:creationId xmlns:a16="http://schemas.microsoft.com/office/drawing/2014/main" id="{423A15DC-F0C7-35D6-F467-15D0696F0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524" y="65669978"/>
          <a:ext cx="1141095" cy="1147669"/>
        </a:xfrm>
        <a:prstGeom prst="rect">
          <a:avLst/>
        </a:prstGeom>
      </xdr:spPr>
    </xdr:pic>
    <xdr:clientData/>
  </xdr:twoCellAnchor>
  <xdr:twoCellAnchor>
    <xdr:from>
      <xdr:col>0</xdr:col>
      <xdr:colOff>258536</xdr:colOff>
      <xdr:row>293</xdr:row>
      <xdr:rowOff>204107</xdr:rowOff>
    </xdr:from>
    <xdr:to>
      <xdr:col>0</xdr:col>
      <xdr:colOff>1302476</xdr:colOff>
      <xdr:row>295</xdr:row>
      <xdr:rowOff>215461</xdr:rowOff>
    </xdr:to>
    <xdr:pic>
      <xdr:nvPicPr>
        <xdr:cNvPr id="98" name="Obraz 97">
          <a:extLst>
            <a:ext uri="{FF2B5EF4-FFF2-40B4-BE49-F238E27FC236}">
              <a16:creationId xmlns:a16="http://schemas.microsoft.com/office/drawing/2014/main" id="{605DE2DB-55C1-0176-4146-E7C4161DB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536" y="66416464"/>
          <a:ext cx="1043940" cy="1045497"/>
        </a:xfrm>
        <a:prstGeom prst="rect">
          <a:avLst/>
        </a:prstGeom>
      </xdr:spPr>
    </xdr:pic>
    <xdr:clientData/>
  </xdr:twoCellAnchor>
  <xdr:twoCellAnchor>
    <xdr:from>
      <xdr:col>0</xdr:col>
      <xdr:colOff>358775</xdr:colOff>
      <xdr:row>299</xdr:row>
      <xdr:rowOff>942429</xdr:rowOff>
    </xdr:from>
    <xdr:to>
      <xdr:col>0</xdr:col>
      <xdr:colOff>1214233</xdr:colOff>
      <xdr:row>301</xdr:row>
      <xdr:rowOff>152400</xdr:rowOff>
    </xdr:to>
    <xdr:pic>
      <xdr:nvPicPr>
        <xdr:cNvPr id="102" name="Obraz 101">
          <a:extLst>
            <a:ext uri="{FF2B5EF4-FFF2-40B4-BE49-F238E27FC236}">
              <a16:creationId xmlns:a16="http://schemas.microsoft.com/office/drawing/2014/main" id="{A18C6998-1238-34CD-EFC0-66A7021F0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775" y="81803329"/>
          <a:ext cx="855458" cy="1229271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303</xdr:row>
      <xdr:rowOff>653145</xdr:rowOff>
    </xdr:from>
    <xdr:to>
      <xdr:col>0</xdr:col>
      <xdr:colOff>1494926</xdr:colOff>
      <xdr:row>306</xdr:row>
      <xdr:rowOff>312966</xdr:rowOff>
    </xdr:to>
    <xdr:pic>
      <xdr:nvPicPr>
        <xdr:cNvPr id="108" name="Obraz 107">
          <a:extLst>
            <a:ext uri="{FF2B5EF4-FFF2-40B4-BE49-F238E27FC236}">
              <a16:creationId xmlns:a16="http://schemas.microsoft.com/office/drawing/2014/main" id="{96CE2EB0-4A58-DF86-74BF-E409F9D8DF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71070109"/>
          <a:ext cx="1494925" cy="1496786"/>
        </a:xfrm>
        <a:prstGeom prst="rect">
          <a:avLst/>
        </a:prstGeom>
      </xdr:spPr>
    </xdr:pic>
    <xdr:clientData/>
  </xdr:twoCellAnchor>
  <xdr:twoCellAnchor>
    <xdr:from>
      <xdr:col>0</xdr:col>
      <xdr:colOff>163286</xdr:colOff>
      <xdr:row>305</xdr:row>
      <xdr:rowOff>312966</xdr:rowOff>
    </xdr:from>
    <xdr:to>
      <xdr:col>0</xdr:col>
      <xdr:colOff>1397726</xdr:colOff>
      <xdr:row>307</xdr:row>
      <xdr:rowOff>121383</xdr:rowOff>
    </xdr:to>
    <xdr:pic>
      <xdr:nvPicPr>
        <xdr:cNvPr id="110" name="Obraz 109">
          <a:extLst>
            <a:ext uri="{FF2B5EF4-FFF2-40B4-BE49-F238E27FC236}">
              <a16:creationId xmlns:a16="http://schemas.microsoft.com/office/drawing/2014/main" id="{2058BD75-F019-B8C4-F012-19BA9B01E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6" y="72077037"/>
          <a:ext cx="1234440" cy="1237167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306</xdr:row>
      <xdr:rowOff>653142</xdr:rowOff>
    </xdr:from>
    <xdr:to>
      <xdr:col>0</xdr:col>
      <xdr:colOff>1486989</xdr:colOff>
      <xdr:row>308</xdr:row>
      <xdr:rowOff>160920</xdr:rowOff>
    </xdr:to>
    <xdr:pic>
      <xdr:nvPicPr>
        <xdr:cNvPr id="112" name="Obraz 111">
          <a:extLst>
            <a:ext uri="{FF2B5EF4-FFF2-40B4-BE49-F238E27FC236}">
              <a16:creationId xmlns:a16="http://schemas.microsoft.com/office/drawing/2014/main" id="{E8869110-5436-BE23-A4A3-39ACC30A6D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72907071"/>
          <a:ext cx="1391739" cy="138556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307</xdr:row>
      <xdr:rowOff>554083</xdr:rowOff>
    </xdr:from>
    <xdr:to>
      <xdr:col>0</xdr:col>
      <xdr:colOff>1483179</xdr:colOff>
      <xdr:row>309</xdr:row>
      <xdr:rowOff>395485</xdr:rowOff>
    </xdr:to>
    <xdr:pic>
      <xdr:nvPicPr>
        <xdr:cNvPr id="114" name="Obraz 113">
          <a:extLst>
            <a:ext uri="{FF2B5EF4-FFF2-40B4-BE49-F238E27FC236}">
              <a16:creationId xmlns:a16="http://schemas.microsoft.com/office/drawing/2014/main" id="{2FDBC578-E4C6-B689-E2A9-40502F25E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3746904"/>
          <a:ext cx="1483179" cy="1487867"/>
        </a:xfrm>
        <a:prstGeom prst="rect">
          <a:avLst/>
        </a:prstGeom>
      </xdr:spPr>
    </xdr:pic>
    <xdr:clientData/>
  </xdr:twoCellAnchor>
  <xdr:twoCellAnchor>
    <xdr:from>
      <xdr:col>0</xdr:col>
      <xdr:colOff>54430</xdr:colOff>
      <xdr:row>308</xdr:row>
      <xdr:rowOff>353786</xdr:rowOff>
    </xdr:from>
    <xdr:to>
      <xdr:col>0</xdr:col>
      <xdr:colOff>1479370</xdr:colOff>
      <xdr:row>310</xdr:row>
      <xdr:rowOff>419442</xdr:rowOff>
    </xdr:to>
    <xdr:pic>
      <xdr:nvPicPr>
        <xdr:cNvPr id="116" name="Obraz 115">
          <a:extLst>
            <a:ext uri="{FF2B5EF4-FFF2-40B4-BE49-F238E27FC236}">
              <a16:creationId xmlns:a16="http://schemas.microsoft.com/office/drawing/2014/main" id="{9CB2A395-EE9F-546C-A32F-04E4A4542C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30" y="74485500"/>
          <a:ext cx="1424940" cy="1426371"/>
        </a:xfrm>
        <a:prstGeom prst="rect">
          <a:avLst/>
        </a:prstGeom>
      </xdr:spPr>
    </xdr:pic>
    <xdr:clientData/>
  </xdr:twoCellAnchor>
  <xdr:twoCellAnchor>
    <xdr:from>
      <xdr:col>0</xdr:col>
      <xdr:colOff>359501</xdr:colOff>
      <xdr:row>309</xdr:row>
      <xdr:rowOff>608513</xdr:rowOff>
    </xdr:from>
    <xdr:to>
      <xdr:col>0</xdr:col>
      <xdr:colOff>1143000</xdr:colOff>
      <xdr:row>311</xdr:row>
      <xdr:rowOff>36649</xdr:rowOff>
    </xdr:to>
    <xdr:pic>
      <xdr:nvPicPr>
        <xdr:cNvPr id="119" name="Obraz 118">
          <a:extLst>
            <a:ext uri="{FF2B5EF4-FFF2-40B4-BE49-F238E27FC236}">
              <a16:creationId xmlns:a16="http://schemas.microsoft.com/office/drawing/2014/main" id="{4CC5355F-FAB8-7592-5F21-7E2597811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501" y="75447799"/>
          <a:ext cx="783499" cy="788850"/>
        </a:xfrm>
        <a:prstGeom prst="rect">
          <a:avLst/>
        </a:prstGeom>
      </xdr:spPr>
    </xdr:pic>
    <xdr:clientData/>
  </xdr:twoCellAnchor>
  <xdr:twoCellAnchor>
    <xdr:from>
      <xdr:col>0</xdr:col>
      <xdr:colOff>353786</xdr:colOff>
      <xdr:row>311</xdr:row>
      <xdr:rowOff>1</xdr:rowOff>
    </xdr:from>
    <xdr:to>
      <xdr:col>0</xdr:col>
      <xdr:colOff>1156607</xdr:colOff>
      <xdr:row>312</xdr:row>
      <xdr:rowOff>66664</xdr:rowOff>
    </xdr:to>
    <xdr:pic>
      <xdr:nvPicPr>
        <xdr:cNvPr id="121" name="Obraz 120">
          <a:extLst>
            <a:ext uri="{FF2B5EF4-FFF2-40B4-BE49-F238E27FC236}">
              <a16:creationId xmlns:a16="http://schemas.microsoft.com/office/drawing/2014/main" id="{751F4684-39C4-9EDE-4BAE-80DC68395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786" y="76200001"/>
          <a:ext cx="802821" cy="801449"/>
        </a:xfrm>
        <a:prstGeom prst="rect">
          <a:avLst/>
        </a:prstGeom>
      </xdr:spPr>
    </xdr:pic>
    <xdr:clientData/>
  </xdr:twoCellAnchor>
  <xdr:twoCellAnchor>
    <xdr:from>
      <xdr:col>0</xdr:col>
      <xdr:colOff>108858</xdr:colOff>
      <xdr:row>311</xdr:row>
      <xdr:rowOff>571500</xdr:rowOff>
    </xdr:from>
    <xdr:to>
      <xdr:col>0</xdr:col>
      <xdr:colOff>1417049</xdr:colOff>
      <xdr:row>317</xdr:row>
      <xdr:rowOff>199863</xdr:rowOff>
    </xdr:to>
    <xdr:pic>
      <xdr:nvPicPr>
        <xdr:cNvPr id="124" name="Obraz 123">
          <a:extLst>
            <a:ext uri="{FF2B5EF4-FFF2-40B4-BE49-F238E27FC236}">
              <a16:creationId xmlns:a16="http://schemas.microsoft.com/office/drawing/2014/main" id="{C0AD92DD-F19D-233D-E411-7C021178BD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8" y="76771500"/>
          <a:ext cx="1308191" cy="130204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316</xdr:row>
      <xdr:rowOff>165190</xdr:rowOff>
    </xdr:from>
    <xdr:to>
      <xdr:col>0</xdr:col>
      <xdr:colOff>1469571</xdr:colOff>
      <xdr:row>323</xdr:row>
      <xdr:rowOff>27963</xdr:rowOff>
    </xdr:to>
    <xdr:pic>
      <xdr:nvPicPr>
        <xdr:cNvPr id="126" name="Obraz 125">
          <a:extLst>
            <a:ext uri="{FF2B5EF4-FFF2-40B4-BE49-F238E27FC236}">
              <a16:creationId xmlns:a16="http://schemas.microsoft.com/office/drawing/2014/main" id="{503628D3-AB06-C8D4-D8D6-BEFFE31CE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77807547"/>
          <a:ext cx="1469571" cy="1482023"/>
        </a:xfrm>
        <a:prstGeom prst="rect">
          <a:avLst/>
        </a:prstGeom>
      </xdr:spPr>
    </xdr:pic>
    <xdr:clientData/>
  </xdr:twoCellAnchor>
  <xdr:twoCellAnchor>
    <xdr:from>
      <xdr:col>0</xdr:col>
      <xdr:colOff>136072</xdr:colOff>
      <xdr:row>322</xdr:row>
      <xdr:rowOff>68035</xdr:rowOff>
    </xdr:from>
    <xdr:to>
      <xdr:col>0</xdr:col>
      <xdr:colOff>1362620</xdr:colOff>
      <xdr:row>325</xdr:row>
      <xdr:rowOff>151583</xdr:rowOff>
    </xdr:to>
    <xdr:pic>
      <xdr:nvPicPr>
        <xdr:cNvPr id="128" name="Obraz 127">
          <a:extLst>
            <a:ext uri="{FF2B5EF4-FFF2-40B4-BE49-F238E27FC236}">
              <a16:creationId xmlns:a16="http://schemas.microsoft.com/office/drawing/2014/main" id="{BEEBF8C8-6360-2762-908B-10AC965F49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2" y="79098321"/>
          <a:ext cx="1226548" cy="1226548"/>
        </a:xfrm>
        <a:prstGeom prst="rect">
          <a:avLst/>
        </a:prstGeom>
      </xdr:spPr>
    </xdr:pic>
    <xdr:clientData/>
  </xdr:twoCellAnchor>
  <xdr:twoCellAnchor>
    <xdr:from>
      <xdr:col>0</xdr:col>
      <xdr:colOff>54429</xdr:colOff>
      <xdr:row>325</xdr:row>
      <xdr:rowOff>95250</xdr:rowOff>
    </xdr:from>
    <xdr:to>
      <xdr:col>0</xdr:col>
      <xdr:colOff>1479369</xdr:colOff>
      <xdr:row>326</xdr:row>
      <xdr:rowOff>883983</xdr:rowOff>
    </xdr:to>
    <xdr:pic>
      <xdr:nvPicPr>
        <xdr:cNvPr id="130" name="Obraz 129">
          <a:extLst>
            <a:ext uri="{FF2B5EF4-FFF2-40B4-BE49-F238E27FC236}">
              <a16:creationId xmlns:a16="http://schemas.microsoft.com/office/drawing/2014/main" id="{4F24BED2-6BDC-FBE2-8BC9-9074E70B3F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9" y="80268536"/>
          <a:ext cx="1424940" cy="1428268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326</xdr:row>
      <xdr:rowOff>802821</xdr:rowOff>
    </xdr:from>
    <xdr:to>
      <xdr:col>0</xdr:col>
      <xdr:colOff>1457870</xdr:colOff>
      <xdr:row>328</xdr:row>
      <xdr:rowOff>199813</xdr:rowOff>
    </xdr:to>
    <xdr:pic>
      <xdr:nvPicPr>
        <xdr:cNvPr id="132" name="Obraz 131">
          <a:extLst>
            <a:ext uri="{FF2B5EF4-FFF2-40B4-BE49-F238E27FC236}">
              <a16:creationId xmlns:a16="http://schemas.microsoft.com/office/drawing/2014/main" id="{3AFDCF86-71C0-E507-3574-8BBA3863A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81615642"/>
          <a:ext cx="1457869" cy="1451671"/>
        </a:xfrm>
        <a:prstGeom prst="rect">
          <a:avLst/>
        </a:prstGeom>
      </xdr:spPr>
    </xdr:pic>
    <xdr:clientData/>
  </xdr:twoCellAnchor>
  <xdr:twoCellAnchor>
    <xdr:from>
      <xdr:col>0</xdr:col>
      <xdr:colOff>244929</xdr:colOff>
      <xdr:row>328</xdr:row>
      <xdr:rowOff>27214</xdr:rowOff>
    </xdr:from>
    <xdr:to>
      <xdr:col>0</xdr:col>
      <xdr:colOff>1255668</xdr:colOff>
      <xdr:row>328</xdr:row>
      <xdr:rowOff>1037953</xdr:rowOff>
    </xdr:to>
    <xdr:pic>
      <xdr:nvPicPr>
        <xdr:cNvPr id="134" name="Obraz 133">
          <a:extLst>
            <a:ext uri="{FF2B5EF4-FFF2-40B4-BE49-F238E27FC236}">
              <a16:creationId xmlns:a16="http://schemas.microsoft.com/office/drawing/2014/main" id="{7269277C-A9A6-B45D-58CC-32ADF25CCE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82894714"/>
          <a:ext cx="1010739" cy="1010739"/>
        </a:xfrm>
        <a:prstGeom prst="rect">
          <a:avLst/>
        </a:prstGeom>
      </xdr:spPr>
    </xdr:pic>
    <xdr:clientData/>
  </xdr:twoCellAnchor>
  <xdr:twoCellAnchor>
    <xdr:from>
      <xdr:col>0</xdr:col>
      <xdr:colOff>272144</xdr:colOff>
      <xdr:row>328</xdr:row>
      <xdr:rowOff>938893</xdr:rowOff>
    </xdr:from>
    <xdr:to>
      <xdr:col>0</xdr:col>
      <xdr:colOff>1249953</xdr:colOff>
      <xdr:row>330</xdr:row>
      <xdr:rowOff>82619</xdr:rowOff>
    </xdr:to>
    <xdr:pic>
      <xdr:nvPicPr>
        <xdr:cNvPr id="136" name="Obraz 135">
          <a:extLst>
            <a:ext uri="{FF2B5EF4-FFF2-40B4-BE49-F238E27FC236}">
              <a16:creationId xmlns:a16="http://schemas.microsoft.com/office/drawing/2014/main" id="{1D00A131-CC61-9C43-7C8E-74DD55DA0B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4" y="83806393"/>
          <a:ext cx="977809" cy="980690"/>
        </a:xfrm>
        <a:prstGeom prst="rect">
          <a:avLst/>
        </a:prstGeom>
      </xdr:spPr>
    </xdr:pic>
    <xdr:clientData/>
  </xdr:twoCellAnchor>
  <xdr:twoCellAnchor>
    <xdr:from>
      <xdr:col>0</xdr:col>
      <xdr:colOff>108858</xdr:colOff>
      <xdr:row>329</xdr:row>
      <xdr:rowOff>666749</xdr:rowOff>
    </xdr:from>
    <xdr:to>
      <xdr:col>0</xdr:col>
      <xdr:colOff>1442358</xdr:colOff>
      <xdr:row>334</xdr:row>
      <xdr:rowOff>55313</xdr:rowOff>
    </xdr:to>
    <xdr:pic>
      <xdr:nvPicPr>
        <xdr:cNvPr id="138" name="Obraz 137">
          <a:extLst>
            <a:ext uri="{FF2B5EF4-FFF2-40B4-BE49-F238E27FC236}">
              <a16:creationId xmlns:a16="http://schemas.microsoft.com/office/drawing/2014/main" id="{8B7D2F2B-F455-88F7-C359-EDA203ECB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8" y="84581999"/>
          <a:ext cx="1333500" cy="1334385"/>
        </a:xfrm>
        <a:prstGeom prst="rect">
          <a:avLst/>
        </a:prstGeom>
      </xdr:spPr>
    </xdr:pic>
    <xdr:clientData/>
  </xdr:twoCellAnchor>
  <xdr:twoCellAnchor>
    <xdr:from>
      <xdr:col>0</xdr:col>
      <xdr:colOff>429170</xdr:colOff>
      <xdr:row>332</xdr:row>
      <xdr:rowOff>15424</xdr:rowOff>
    </xdr:from>
    <xdr:to>
      <xdr:col>0</xdr:col>
      <xdr:colOff>1174642</xdr:colOff>
      <xdr:row>337</xdr:row>
      <xdr:rowOff>157844</xdr:rowOff>
    </xdr:to>
    <xdr:pic>
      <xdr:nvPicPr>
        <xdr:cNvPr id="140" name="Obraz 139">
          <a:extLst>
            <a:ext uri="{FF2B5EF4-FFF2-40B4-BE49-F238E27FC236}">
              <a16:creationId xmlns:a16="http://schemas.microsoft.com/office/drawing/2014/main" id="{7704F310-64D8-1547-43B7-0FA94FD826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170" y="88140724"/>
          <a:ext cx="745472" cy="1031420"/>
        </a:xfrm>
        <a:prstGeom prst="rect">
          <a:avLst/>
        </a:prstGeom>
      </xdr:spPr>
    </xdr:pic>
    <xdr:clientData/>
  </xdr:twoCellAnchor>
  <xdr:twoCellAnchor editAs="oneCell">
    <xdr:from>
      <xdr:col>0</xdr:col>
      <xdr:colOff>166007</xdr:colOff>
      <xdr:row>341</xdr:row>
      <xdr:rowOff>88900</xdr:rowOff>
    </xdr:from>
    <xdr:to>
      <xdr:col>0</xdr:col>
      <xdr:colOff>1254034</xdr:colOff>
      <xdr:row>341</xdr:row>
      <xdr:rowOff>1143353</xdr:rowOff>
    </xdr:to>
    <xdr:pic>
      <xdr:nvPicPr>
        <xdr:cNvPr id="146" name="Obraz 145">
          <a:extLst>
            <a:ext uri="{FF2B5EF4-FFF2-40B4-BE49-F238E27FC236}">
              <a16:creationId xmlns:a16="http://schemas.microsoft.com/office/drawing/2014/main" id="{AC1B129D-9DF7-D1EA-E9C9-D264AB646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007" y="111506000"/>
          <a:ext cx="1072787" cy="1054453"/>
        </a:xfrm>
        <a:prstGeom prst="rect">
          <a:avLst/>
        </a:prstGeom>
      </xdr:spPr>
    </xdr:pic>
    <xdr:clientData/>
  </xdr:twoCellAnchor>
  <xdr:twoCellAnchor>
    <xdr:from>
      <xdr:col>0</xdr:col>
      <xdr:colOff>312964</xdr:colOff>
      <xdr:row>343</xdr:row>
      <xdr:rowOff>40822</xdr:rowOff>
    </xdr:from>
    <xdr:to>
      <xdr:col>0</xdr:col>
      <xdr:colOff>1157952</xdr:colOff>
      <xdr:row>344</xdr:row>
      <xdr:rowOff>1906</xdr:rowOff>
    </xdr:to>
    <xdr:pic>
      <xdr:nvPicPr>
        <xdr:cNvPr id="148" name="Obraz 147">
          <a:extLst>
            <a:ext uri="{FF2B5EF4-FFF2-40B4-BE49-F238E27FC236}">
              <a16:creationId xmlns:a16="http://schemas.microsoft.com/office/drawing/2014/main" id="{F493F691-6E43-5B6E-3E89-EC57923CC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964" y="88718572"/>
          <a:ext cx="844988" cy="845548"/>
        </a:xfrm>
        <a:prstGeom prst="rect">
          <a:avLst/>
        </a:prstGeom>
      </xdr:spPr>
    </xdr:pic>
    <xdr:clientData/>
  </xdr:twoCellAnchor>
  <xdr:twoCellAnchor>
    <xdr:from>
      <xdr:col>0</xdr:col>
      <xdr:colOff>258537</xdr:colOff>
      <xdr:row>344</xdr:row>
      <xdr:rowOff>0</xdr:rowOff>
    </xdr:from>
    <xdr:to>
      <xdr:col>0</xdr:col>
      <xdr:colOff>1144906</xdr:colOff>
      <xdr:row>345</xdr:row>
      <xdr:rowOff>17123</xdr:rowOff>
    </xdr:to>
    <xdr:pic>
      <xdr:nvPicPr>
        <xdr:cNvPr id="150" name="Obraz 149">
          <a:extLst>
            <a:ext uri="{FF2B5EF4-FFF2-40B4-BE49-F238E27FC236}">
              <a16:creationId xmlns:a16="http://schemas.microsoft.com/office/drawing/2014/main" id="{695027DD-6219-156D-1B33-F6F6FB14D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8537" y="89562214"/>
          <a:ext cx="886369" cy="887980"/>
        </a:xfrm>
        <a:prstGeom prst="rect">
          <a:avLst/>
        </a:prstGeom>
      </xdr:spPr>
    </xdr:pic>
    <xdr:clientData/>
  </xdr:twoCellAnchor>
  <xdr:twoCellAnchor>
    <xdr:from>
      <xdr:col>0</xdr:col>
      <xdr:colOff>103463</xdr:colOff>
      <xdr:row>348</xdr:row>
      <xdr:rowOff>4947</xdr:rowOff>
    </xdr:from>
    <xdr:to>
      <xdr:col>0</xdr:col>
      <xdr:colOff>1393964</xdr:colOff>
      <xdr:row>355</xdr:row>
      <xdr:rowOff>36714</xdr:rowOff>
    </xdr:to>
    <xdr:pic>
      <xdr:nvPicPr>
        <xdr:cNvPr id="152" name="Obraz 151">
          <a:extLst>
            <a:ext uri="{FF2B5EF4-FFF2-40B4-BE49-F238E27FC236}">
              <a16:creationId xmlns:a16="http://schemas.microsoft.com/office/drawing/2014/main" id="{D3553EDC-3AEE-06E5-C6F9-D5A8E109F3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63" y="96443667"/>
          <a:ext cx="1290501" cy="1891047"/>
        </a:xfrm>
        <a:prstGeom prst="rect">
          <a:avLst/>
        </a:prstGeom>
      </xdr:spPr>
    </xdr:pic>
    <xdr:clientData/>
  </xdr:twoCellAnchor>
  <xdr:twoCellAnchor>
    <xdr:from>
      <xdr:col>0</xdr:col>
      <xdr:colOff>13608</xdr:colOff>
      <xdr:row>360</xdr:row>
      <xdr:rowOff>204107</xdr:rowOff>
    </xdr:from>
    <xdr:to>
      <xdr:col>0</xdr:col>
      <xdr:colOff>1474635</xdr:colOff>
      <xdr:row>367</xdr:row>
      <xdr:rowOff>136072</xdr:rowOff>
    </xdr:to>
    <xdr:pic>
      <xdr:nvPicPr>
        <xdr:cNvPr id="154" name="Obraz 153">
          <a:extLst>
            <a:ext uri="{FF2B5EF4-FFF2-40B4-BE49-F238E27FC236}">
              <a16:creationId xmlns:a16="http://schemas.microsoft.com/office/drawing/2014/main" id="{15E6B7C9-B520-14C1-56E1-F9F02F458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8" y="92065928"/>
          <a:ext cx="1461027" cy="1455965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418</xdr:row>
      <xdr:rowOff>13609</xdr:rowOff>
    </xdr:from>
    <xdr:to>
      <xdr:col>0</xdr:col>
      <xdr:colOff>1457869</xdr:colOff>
      <xdr:row>423</xdr:row>
      <xdr:rowOff>173042</xdr:rowOff>
    </xdr:to>
    <xdr:pic>
      <xdr:nvPicPr>
        <xdr:cNvPr id="156" name="Obraz 155">
          <a:extLst>
            <a:ext uri="{FF2B5EF4-FFF2-40B4-BE49-F238E27FC236}">
              <a16:creationId xmlns:a16="http://schemas.microsoft.com/office/drawing/2014/main" id="{0D149B6F-68F2-D61A-3F02-DC391C474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01672573"/>
          <a:ext cx="1457868" cy="146571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432</xdr:row>
      <xdr:rowOff>0</xdr:rowOff>
    </xdr:from>
    <xdr:to>
      <xdr:col>0</xdr:col>
      <xdr:colOff>1401536</xdr:colOff>
      <xdr:row>438</xdr:row>
      <xdr:rowOff>97734</xdr:rowOff>
    </xdr:to>
    <xdr:pic>
      <xdr:nvPicPr>
        <xdr:cNvPr id="159" name="Obraz 158">
          <a:extLst>
            <a:ext uri="{FF2B5EF4-FFF2-40B4-BE49-F238E27FC236}">
              <a16:creationId xmlns:a16="http://schemas.microsoft.com/office/drawing/2014/main" id="{C15BCB4A-E8CA-6322-0D56-B16CE985C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795536"/>
          <a:ext cx="1401536" cy="1404019"/>
        </a:xfrm>
        <a:prstGeom prst="rect">
          <a:avLst/>
        </a:prstGeom>
      </xdr:spPr>
    </xdr:pic>
    <xdr:clientData/>
  </xdr:twoCellAnchor>
  <xdr:twoCellAnchor>
    <xdr:from>
      <xdr:col>0</xdr:col>
      <xdr:colOff>58239</xdr:colOff>
      <xdr:row>450</xdr:row>
      <xdr:rowOff>132473</xdr:rowOff>
    </xdr:from>
    <xdr:to>
      <xdr:col>0</xdr:col>
      <xdr:colOff>1295400</xdr:colOff>
      <xdr:row>457</xdr:row>
      <xdr:rowOff>0</xdr:rowOff>
    </xdr:to>
    <xdr:pic>
      <xdr:nvPicPr>
        <xdr:cNvPr id="161" name="Obraz 160">
          <a:extLst>
            <a:ext uri="{FF2B5EF4-FFF2-40B4-BE49-F238E27FC236}">
              <a16:creationId xmlns:a16="http://schemas.microsoft.com/office/drawing/2014/main" id="{40579E0E-F03D-5AC1-00C9-2900846CF7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39" y="117436930"/>
          <a:ext cx="1237161" cy="182198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465</xdr:row>
      <xdr:rowOff>151856</xdr:rowOff>
    </xdr:from>
    <xdr:to>
      <xdr:col>0</xdr:col>
      <xdr:colOff>1458325</xdr:colOff>
      <xdr:row>470</xdr:row>
      <xdr:rowOff>199828</xdr:rowOff>
    </xdr:to>
    <xdr:pic>
      <xdr:nvPicPr>
        <xdr:cNvPr id="167" name="Obraz 166">
          <a:extLst>
            <a:ext uri="{FF2B5EF4-FFF2-40B4-BE49-F238E27FC236}">
              <a16:creationId xmlns:a16="http://schemas.microsoft.com/office/drawing/2014/main" id="{9F2A864A-FFD1-E1DF-1A81-7C3A2FCD70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2955083"/>
          <a:ext cx="1458325" cy="129488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468</xdr:row>
      <xdr:rowOff>163285</xdr:rowOff>
    </xdr:from>
    <xdr:to>
      <xdr:col>0</xdr:col>
      <xdr:colOff>1440452</xdr:colOff>
      <xdr:row>475</xdr:row>
      <xdr:rowOff>79269</xdr:rowOff>
    </xdr:to>
    <xdr:pic>
      <xdr:nvPicPr>
        <xdr:cNvPr id="169" name="Obraz 168">
          <a:extLst>
            <a:ext uri="{FF2B5EF4-FFF2-40B4-BE49-F238E27FC236}">
              <a16:creationId xmlns:a16="http://schemas.microsoft.com/office/drawing/2014/main" id="{3B3BC4A4-17A7-B813-4DB0-5EE3735A6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3184214"/>
          <a:ext cx="1440452" cy="143998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474</xdr:row>
      <xdr:rowOff>40821</xdr:rowOff>
    </xdr:from>
    <xdr:to>
      <xdr:col>0</xdr:col>
      <xdr:colOff>1465761</xdr:colOff>
      <xdr:row>480</xdr:row>
      <xdr:rowOff>209380</xdr:rowOff>
    </xdr:to>
    <xdr:pic>
      <xdr:nvPicPr>
        <xdr:cNvPr id="171" name="Obraz 170">
          <a:extLst>
            <a:ext uri="{FF2B5EF4-FFF2-40B4-BE49-F238E27FC236}">
              <a16:creationId xmlns:a16="http://schemas.microsoft.com/office/drawing/2014/main" id="{E36C6A2F-A9E6-04BC-E25B-37EEF295F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4368035"/>
          <a:ext cx="1465761" cy="1474845"/>
        </a:xfrm>
        <a:prstGeom prst="rect">
          <a:avLst/>
        </a:prstGeom>
      </xdr:spPr>
    </xdr:pic>
    <xdr:clientData/>
  </xdr:twoCellAnchor>
  <xdr:twoCellAnchor>
    <xdr:from>
      <xdr:col>0</xdr:col>
      <xdr:colOff>437698</xdr:colOff>
      <xdr:row>482</xdr:row>
      <xdr:rowOff>40823</xdr:rowOff>
    </xdr:from>
    <xdr:to>
      <xdr:col>0</xdr:col>
      <xdr:colOff>1123315</xdr:colOff>
      <xdr:row>485</xdr:row>
      <xdr:rowOff>23401</xdr:rowOff>
    </xdr:to>
    <xdr:pic>
      <xdr:nvPicPr>
        <xdr:cNvPr id="173" name="Obraz 172">
          <a:extLst>
            <a:ext uri="{FF2B5EF4-FFF2-40B4-BE49-F238E27FC236}">
              <a16:creationId xmlns:a16="http://schemas.microsoft.com/office/drawing/2014/main" id="{D90D704A-9C64-A866-E127-F2F339B95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698" y="138693073"/>
          <a:ext cx="685617" cy="903328"/>
        </a:xfrm>
        <a:prstGeom prst="rect">
          <a:avLst/>
        </a:prstGeom>
      </xdr:spPr>
    </xdr:pic>
    <xdr:clientData/>
  </xdr:twoCellAnchor>
  <xdr:twoCellAnchor>
    <xdr:from>
      <xdr:col>0</xdr:col>
      <xdr:colOff>396875</xdr:colOff>
      <xdr:row>485</xdr:row>
      <xdr:rowOff>74024</xdr:rowOff>
    </xdr:from>
    <xdr:to>
      <xdr:col>0</xdr:col>
      <xdr:colOff>1143000</xdr:colOff>
      <xdr:row>485</xdr:row>
      <xdr:rowOff>902480</xdr:rowOff>
    </xdr:to>
    <xdr:pic>
      <xdr:nvPicPr>
        <xdr:cNvPr id="175" name="Obraz 174">
          <a:extLst>
            <a:ext uri="{FF2B5EF4-FFF2-40B4-BE49-F238E27FC236}">
              <a16:creationId xmlns:a16="http://schemas.microsoft.com/office/drawing/2014/main" id="{E5EA74C1-4E18-33A6-486D-3A73EC74A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875" y="139647024"/>
          <a:ext cx="746125" cy="828456"/>
        </a:xfrm>
        <a:prstGeom prst="rect">
          <a:avLst/>
        </a:prstGeom>
      </xdr:spPr>
    </xdr:pic>
    <xdr:clientData/>
  </xdr:twoCellAnchor>
  <xdr:twoCellAnchor>
    <xdr:from>
      <xdr:col>0</xdr:col>
      <xdr:colOff>1905</xdr:colOff>
      <xdr:row>486</xdr:row>
      <xdr:rowOff>0</xdr:rowOff>
    </xdr:from>
    <xdr:to>
      <xdr:col>0</xdr:col>
      <xdr:colOff>1444262</xdr:colOff>
      <xdr:row>489</xdr:row>
      <xdr:rowOff>53950</xdr:rowOff>
    </xdr:to>
    <xdr:pic>
      <xdr:nvPicPr>
        <xdr:cNvPr id="177" name="Obraz 176">
          <a:extLst>
            <a:ext uri="{FF2B5EF4-FFF2-40B4-BE49-F238E27FC236}">
              <a16:creationId xmlns:a16="http://schemas.microsoft.com/office/drawing/2014/main" id="{5335B7A6-03C5-A112-2CCD-BBBA9D8FE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" y="117715393"/>
          <a:ext cx="1442357" cy="1441878"/>
        </a:xfrm>
        <a:prstGeom prst="rect">
          <a:avLst/>
        </a:prstGeom>
      </xdr:spPr>
    </xdr:pic>
    <xdr:clientData/>
  </xdr:twoCellAnchor>
  <xdr:twoCellAnchor editAs="oneCell">
    <xdr:from>
      <xdr:col>0</xdr:col>
      <xdr:colOff>54428</xdr:colOff>
      <xdr:row>489</xdr:row>
      <xdr:rowOff>122464</xdr:rowOff>
    </xdr:from>
    <xdr:to>
      <xdr:col>1</xdr:col>
      <xdr:colOff>79</xdr:colOff>
      <xdr:row>496</xdr:row>
      <xdr:rowOff>330</xdr:rowOff>
    </xdr:to>
    <xdr:pic>
      <xdr:nvPicPr>
        <xdr:cNvPr id="179" name="Obraz 178">
          <a:extLst>
            <a:ext uri="{FF2B5EF4-FFF2-40B4-BE49-F238E27FC236}">
              <a16:creationId xmlns:a16="http://schemas.microsoft.com/office/drawing/2014/main" id="{5C569FFB-9890-51B2-73EE-C923D4AF4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8" y="119225785"/>
          <a:ext cx="1399166" cy="1397726"/>
        </a:xfrm>
        <a:prstGeom prst="rect">
          <a:avLst/>
        </a:prstGeom>
      </xdr:spPr>
    </xdr:pic>
    <xdr:clientData/>
  </xdr:twoCellAnchor>
  <xdr:twoCellAnchor>
    <xdr:from>
      <xdr:col>0</xdr:col>
      <xdr:colOff>2</xdr:colOff>
      <xdr:row>500</xdr:row>
      <xdr:rowOff>1</xdr:rowOff>
    </xdr:from>
    <xdr:to>
      <xdr:col>0</xdr:col>
      <xdr:colOff>1442358</xdr:colOff>
      <xdr:row>506</xdr:row>
      <xdr:rowOff>134716</xdr:rowOff>
    </xdr:to>
    <xdr:pic>
      <xdr:nvPicPr>
        <xdr:cNvPr id="181" name="Obraz 180">
          <a:extLst>
            <a:ext uri="{FF2B5EF4-FFF2-40B4-BE49-F238E27FC236}">
              <a16:creationId xmlns:a16="http://schemas.microsoft.com/office/drawing/2014/main" id="{B9E8D493-91F1-2694-CEF4-0713BA87AB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" y="121498180"/>
          <a:ext cx="1442356" cy="1441000"/>
        </a:xfrm>
        <a:prstGeom prst="rect">
          <a:avLst/>
        </a:prstGeom>
      </xdr:spPr>
    </xdr:pic>
    <xdr:clientData/>
  </xdr:twoCellAnchor>
  <xdr:twoCellAnchor>
    <xdr:from>
      <xdr:col>0</xdr:col>
      <xdr:colOff>190500</xdr:colOff>
      <xdr:row>516</xdr:row>
      <xdr:rowOff>0</xdr:rowOff>
    </xdr:from>
    <xdr:to>
      <xdr:col>0</xdr:col>
      <xdr:colOff>1249952</xdr:colOff>
      <xdr:row>517</xdr:row>
      <xdr:rowOff>597161</xdr:rowOff>
    </xdr:to>
    <xdr:pic>
      <xdr:nvPicPr>
        <xdr:cNvPr id="183" name="Obraz 182">
          <a:extLst>
            <a:ext uri="{FF2B5EF4-FFF2-40B4-BE49-F238E27FC236}">
              <a16:creationId xmlns:a16="http://schemas.microsoft.com/office/drawing/2014/main" id="{9FC4B7FD-4450-7F35-6687-725961A89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23675321"/>
          <a:ext cx="1059452" cy="1059804"/>
        </a:xfrm>
        <a:prstGeom prst="rect">
          <a:avLst/>
        </a:prstGeom>
      </xdr:spPr>
    </xdr:pic>
    <xdr:clientData/>
  </xdr:twoCellAnchor>
  <xdr:twoCellAnchor>
    <xdr:from>
      <xdr:col>0</xdr:col>
      <xdr:colOff>68036</xdr:colOff>
      <xdr:row>517</xdr:row>
      <xdr:rowOff>285750</xdr:rowOff>
    </xdr:from>
    <xdr:to>
      <xdr:col>0</xdr:col>
      <xdr:colOff>1384119</xdr:colOff>
      <xdr:row>522</xdr:row>
      <xdr:rowOff>113105</xdr:rowOff>
    </xdr:to>
    <xdr:pic>
      <xdr:nvPicPr>
        <xdr:cNvPr id="185" name="Obraz 184">
          <a:extLst>
            <a:ext uri="{FF2B5EF4-FFF2-40B4-BE49-F238E27FC236}">
              <a16:creationId xmlns:a16="http://schemas.microsoft.com/office/drawing/2014/main" id="{E37D6E52-F91B-90A0-E372-6742E8ACD6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124423714"/>
          <a:ext cx="1316083" cy="1324141"/>
        </a:xfrm>
        <a:prstGeom prst="rect">
          <a:avLst/>
        </a:prstGeom>
      </xdr:spPr>
    </xdr:pic>
    <xdr:clientData/>
  </xdr:twoCellAnchor>
  <xdr:twoCellAnchor>
    <xdr:from>
      <xdr:col>0</xdr:col>
      <xdr:colOff>108858</xdr:colOff>
      <xdr:row>520</xdr:row>
      <xdr:rowOff>176894</xdr:rowOff>
    </xdr:from>
    <xdr:to>
      <xdr:col>0</xdr:col>
      <xdr:colOff>1343298</xdr:colOff>
      <xdr:row>526</xdr:row>
      <xdr:rowOff>108555</xdr:rowOff>
    </xdr:to>
    <xdr:pic>
      <xdr:nvPicPr>
        <xdr:cNvPr id="187" name="Obraz 186">
          <a:extLst>
            <a:ext uri="{FF2B5EF4-FFF2-40B4-BE49-F238E27FC236}">
              <a16:creationId xmlns:a16="http://schemas.microsoft.com/office/drawing/2014/main" id="{D9B57700-C6E3-9760-32F5-0A66D3A0C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8" y="125376215"/>
          <a:ext cx="1234440" cy="1237947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522</xdr:row>
      <xdr:rowOff>194128</xdr:rowOff>
    </xdr:from>
    <xdr:to>
      <xdr:col>0</xdr:col>
      <xdr:colOff>1478461</xdr:colOff>
      <xdr:row>532</xdr:row>
      <xdr:rowOff>294492</xdr:rowOff>
    </xdr:to>
    <xdr:pic>
      <xdr:nvPicPr>
        <xdr:cNvPr id="189" name="Obraz 188">
          <a:extLst>
            <a:ext uri="{FF2B5EF4-FFF2-40B4-BE49-F238E27FC236}">
              <a16:creationId xmlns:a16="http://schemas.microsoft.com/office/drawing/2014/main" id="{8413316C-C88D-7723-BFEB-412115091B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40275128"/>
          <a:ext cx="1465761" cy="2360964"/>
        </a:xfrm>
        <a:prstGeom prst="rect">
          <a:avLst/>
        </a:prstGeom>
      </xdr:spPr>
    </xdr:pic>
    <xdr:clientData/>
  </xdr:twoCellAnchor>
  <xdr:twoCellAnchor>
    <xdr:from>
      <xdr:col>0</xdr:col>
      <xdr:colOff>12700</xdr:colOff>
      <xdr:row>535</xdr:row>
      <xdr:rowOff>152400</xdr:rowOff>
    </xdr:from>
    <xdr:to>
      <xdr:col>0</xdr:col>
      <xdr:colOff>1427843</xdr:colOff>
      <xdr:row>542</xdr:row>
      <xdr:rowOff>45828</xdr:rowOff>
    </xdr:to>
    <xdr:pic>
      <xdr:nvPicPr>
        <xdr:cNvPr id="192" name="Obraz 191">
          <a:extLst>
            <a:ext uri="{FF2B5EF4-FFF2-40B4-BE49-F238E27FC236}">
              <a16:creationId xmlns:a16="http://schemas.microsoft.com/office/drawing/2014/main" id="{387F91E4-64A8-5677-40A2-5D9A1D7D9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43040100"/>
          <a:ext cx="1415143" cy="1404728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540</xdr:row>
      <xdr:rowOff>204108</xdr:rowOff>
    </xdr:from>
    <xdr:to>
      <xdr:col>0</xdr:col>
      <xdr:colOff>1454059</xdr:colOff>
      <xdr:row>547</xdr:row>
      <xdr:rowOff>45083</xdr:rowOff>
    </xdr:to>
    <xdr:pic>
      <xdr:nvPicPr>
        <xdr:cNvPr id="194" name="Obraz 193">
          <a:extLst>
            <a:ext uri="{FF2B5EF4-FFF2-40B4-BE49-F238E27FC236}">
              <a16:creationId xmlns:a16="http://schemas.microsoft.com/office/drawing/2014/main" id="{2B9EB3A5-4EB8-07F4-E7AA-2C7A450B2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43523608"/>
          <a:ext cx="1358809" cy="2495275"/>
        </a:xfrm>
        <a:prstGeom prst="rect">
          <a:avLst/>
        </a:prstGeom>
      </xdr:spPr>
    </xdr:pic>
    <xdr:clientData/>
  </xdr:twoCellAnchor>
  <xdr:twoCellAnchor>
    <xdr:from>
      <xdr:col>0</xdr:col>
      <xdr:colOff>227512</xdr:colOff>
      <xdr:row>545</xdr:row>
      <xdr:rowOff>0</xdr:rowOff>
    </xdr:from>
    <xdr:to>
      <xdr:col>0</xdr:col>
      <xdr:colOff>1290774</xdr:colOff>
      <xdr:row>549</xdr:row>
      <xdr:rowOff>189649</xdr:rowOff>
    </xdr:to>
    <xdr:pic>
      <xdr:nvPicPr>
        <xdr:cNvPr id="196" name="Obraz 195">
          <a:extLst>
            <a:ext uri="{FF2B5EF4-FFF2-40B4-BE49-F238E27FC236}">
              <a16:creationId xmlns:a16="http://schemas.microsoft.com/office/drawing/2014/main" id="{227AEF38-EAF7-3606-722B-D7DE00BA3C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512" y="129989036"/>
          <a:ext cx="1063262" cy="1060506"/>
        </a:xfrm>
        <a:prstGeom prst="rect">
          <a:avLst/>
        </a:prstGeom>
      </xdr:spPr>
    </xdr:pic>
    <xdr:clientData/>
  </xdr:twoCellAnchor>
  <xdr:twoCellAnchor>
    <xdr:from>
      <xdr:col>0</xdr:col>
      <xdr:colOff>176893</xdr:colOff>
      <xdr:row>548</xdr:row>
      <xdr:rowOff>68035</xdr:rowOff>
    </xdr:from>
    <xdr:to>
      <xdr:col>0</xdr:col>
      <xdr:colOff>1360714</xdr:colOff>
      <xdr:row>555</xdr:row>
      <xdr:rowOff>161572</xdr:rowOff>
    </xdr:to>
    <xdr:pic>
      <xdr:nvPicPr>
        <xdr:cNvPr id="198" name="Obraz 197">
          <a:extLst>
            <a:ext uri="{FF2B5EF4-FFF2-40B4-BE49-F238E27FC236}">
              <a16:creationId xmlns:a16="http://schemas.microsoft.com/office/drawing/2014/main" id="{EB7FD3E0-2449-7DA1-C5BD-8CF4DB08F3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3" y="130710214"/>
          <a:ext cx="1183821" cy="1182108"/>
        </a:xfrm>
        <a:prstGeom prst="rect">
          <a:avLst/>
        </a:prstGeom>
      </xdr:spPr>
    </xdr:pic>
    <xdr:clientData/>
  </xdr:twoCellAnchor>
  <xdr:twoCellAnchor>
    <xdr:from>
      <xdr:col>0</xdr:col>
      <xdr:colOff>340179</xdr:colOff>
      <xdr:row>556</xdr:row>
      <xdr:rowOff>54429</xdr:rowOff>
    </xdr:from>
    <xdr:to>
      <xdr:col>0</xdr:col>
      <xdr:colOff>1131298</xdr:colOff>
      <xdr:row>559</xdr:row>
      <xdr:rowOff>184552</xdr:rowOff>
    </xdr:to>
    <xdr:pic>
      <xdr:nvPicPr>
        <xdr:cNvPr id="200" name="Obraz 199">
          <a:extLst>
            <a:ext uri="{FF2B5EF4-FFF2-40B4-BE49-F238E27FC236}">
              <a16:creationId xmlns:a16="http://schemas.microsoft.com/office/drawing/2014/main" id="{E532A7B1-FFFE-F743-9771-C9DC86609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179" y="132002893"/>
          <a:ext cx="791119" cy="783266"/>
        </a:xfrm>
        <a:prstGeom prst="rect">
          <a:avLst/>
        </a:prstGeom>
      </xdr:spPr>
    </xdr:pic>
    <xdr:clientData/>
  </xdr:twoCellAnchor>
  <xdr:twoCellAnchor>
    <xdr:from>
      <xdr:col>0</xdr:col>
      <xdr:colOff>95251</xdr:colOff>
      <xdr:row>562</xdr:row>
      <xdr:rowOff>122464</xdr:rowOff>
    </xdr:from>
    <xdr:to>
      <xdr:col>0</xdr:col>
      <xdr:colOff>1428751</xdr:colOff>
      <xdr:row>568</xdr:row>
      <xdr:rowOff>147447</xdr:rowOff>
    </xdr:to>
    <xdr:pic>
      <xdr:nvPicPr>
        <xdr:cNvPr id="202" name="Obraz 201">
          <a:extLst>
            <a:ext uri="{FF2B5EF4-FFF2-40B4-BE49-F238E27FC236}">
              <a16:creationId xmlns:a16="http://schemas.microsoft.com/office/drawing/2014/main" id="{43ABB467-67BF-C780-A03E-ADF1892505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133159500"/>
          <a:ext cx="1333500" cy="1331268"/>
        </a:xfrm>
        <a:prstGeom prst="rect">
          <a:avLst/>
        </a:prstGeom>
      </xdr:spPr>
    </xdr:pic>
    <xdr:clientData/>
  </xdr:twoCellAnchor>
  <xdr:twoCellAnchor>
    <xdr:from>
      <xdr:col>0</xdr:col>
      <xdr:colOff>136072</xdr:colOff>
      <xdr:row>571</xdr:row>
      <xdr:rowOff>0</xdr:rowOff>
    </xdr:from>
    <xdr:to>
      <xdr:col>0</xdr:col>
      <xdr:colOff>1428751</xdr:colOff>
      <xdr:row>576</xdr:row>
      <xdr:rowOff>98426</xdr:rowOff>
    </xdr:to>
    <xdr:pic>
      <xdr:nvPicPr>
        <xdr:cNvPr id="207" name="Obraz 206">
          <a:extLst>
            <a:ext uri="{FF2B5EF4-FFF2-40B4-BE49-F238E27FC236}">
              <a16:creationId xmlns:a16="http://schemas.microsoft.com/office/drawing/2014/main" id="{F31AECB8-2184-3277-8B07-196F7BCCFD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2" y="135976178"/>
          <a:ext cx="1292679" cy="1295855"/>
        </a:xfrm>
        <a:prstGeom prst="rect">
          <a:avLst/>
        </a:prstGeom>
      </xdr:spPr>
    </xdr:pic>
    <xdr:clientData/>
  </xdr:twoCellAnchor>
  <xdr:twoCellAnchor>
    <xdr:from>
      <xdr:col>0</xdr:col>
      <xdr:colOff>340178</xdr:colOff>
      <xdr:row>576</xdr:row>
      <xdr:rowOff>145324</xdr:rowOff>
    </xdr:from>
    <xdr:to>
      <xdr:col>0</xdr:col>
      <xdr:colOff>1262743</xdr:colOff>
      <xdr:row>582</xdr:row>
      <xdr:rowOff>187308</xdr:rowOff>
    </xdr:to>
    <xdr:pic>
      <xdr:nvPicPr>
        <xdr:cNvPr id="209" name="Obraz 208">
          <a:extLst>
            <a:ext uri="{FF2B5EF4-FFF2-40B4-BE49-F238E27FC236}">
              <a16:creationId xmlns:a16="http://schemas.microsoft.com/office/drawing/2014/main" id="{E22EAD58-A796-9C1A-7C59-C910EC0D2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178" y="137337981"/>
          <a:ext cx="922565" cy="912841"/>
        </a:xfrm>
        <a:prstGeom prst="rect">
          <a:avLst/>
        </a:prstGeom>
      </xdr:spPr>
    </xdr:pic>
    <xdr:clientData/>
  </xdr:twoCellAnchor>
  <xdr:twoCellAnchor>
    <xdr:from>
      <xdr:col>0</xdr:col>
      <xdr:colOff>68944</xdr:colOff>
      <xdr:row>581</xdr:row>
      <xdr:rowOff>89807</xdr:rowOff>
    </xdr:from>
    <xdr:to>
      <xdr:col>0</xdr:col>
      <xdr:colOff>1377135</xdr:colOff>
      <xdr:row>588</xdr:row>
      <xdr:rowOff>90674</xdr:rowOff>
    </xdr:to>
    <xdr:pic>
      <xdr:nvPicPr>
        <xdr:cNvPr id="213" name="Obraz 212">
          <a:extLst>
            <a:ext uri="{FF2B5EF4-FFF2-40B4-BE49-F238E27FC236}">
              <a16:creationId xmlns:a16="http://schemas.microsoft.com/office/drawing/2014/main" id="{11A93B0F-1440-FD61-E575-108EDB554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944" y="149149707"/>
          <a:ext cx="1308191" cy="1296267"/>
        </a:xfrm>
        <a:prstGeom prst="rect">
          <a:avLst/>
        </a:prstGeom>
      </xdr:spPr>
    </xdr:pic>
    <xdr:clientData/>
  </xdr:twoCellAnchor>
  <xdr:twoCellAnchor>
    <xdr:from>
      <xdr:col>0</xdr:col>
      <xdr:colOff>96884</xdr:colOff>
      <xdr:row>588</xdr:row>
      <xdr:rowOff>136071</xdr:rowOff>
    </xdr:from>
    <xdr:to>
      <xdr:col>0</xdr:col>
      <xdr:colOff>1430384</xdr:colOff>
      <xdr:row>599</xdr:row>
      <xdr:rowOff>162265</xdr:rowOff>
    </xdr:to>
    <xdr:pic>
      <xdr:nvPicPr>
        <xdr:cNvPr id="215" name="Obraz 214">
          <a:extLst>
            <a:ext uri="{FF2B5EF4-FFF2-40B4-BE49-F238E27FC236}">
              <a16:creationId xmlns:a16="http://schemas.microsoft.com/office/drawing/2014/main" id="{5B18BA51-7135-1A8A-4A0A-787E10FAF3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884" y="171342231"/>
          <a:ext cx="1333500" cy="2083594"/>
        </a:xfrm>
        <a:prstGeom prst="rect">
          <a:avLst/>
        </a:prstGeom>
      </xdr:spPr>
    </xdr:pic>
    <xdr:clientData/>
  </xdr:twoCellAnchor>
  <xdr:twoCellAnchor>
    <xdr:from>
      <xdr:col>0</xdr:col>
      <xdr:colOff>109948</xdr:colOff>
      <xdr:row>600</xdr:row>
      <xdr:rowOff>177983</xdr:rowOff>
    </xdr:from>
    <xdr:to>
      <xdr:col>0</xdr:col>
      <xdr:colOff>1334861</xdr:colOff>
      <xdr:row>610</xdr:row>
      <xdr:rowOff>98723</xdr:rowOff>
    </xdr:to>
    <xdr:pic>
      <xdr:nvPicPr>
        <xdr:cNvPr id="217" name="Obraz 216">
          <a:extLst>
            <a:ext uri="{FF2B5EF4-FFF2-40B4-BE49-F238E27FC236}">
              <a16:creationId xmlns:a16="http://schemas.microsoft.com/office/drawing/2014/main" id="{8C81CD03-EB6F-BAD8-5CC1-82237F4407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948" y="173670143"/>
          <a:ext cx="1224913" cy="2206740"/>
        </a:xfrm>
        <a:prstGeom prst="rect">
          <a:avLst/>
        </a:prstGeom>
      </xdr:spPr>
    </xdr:pic>
    <xdr:clientData/>
  </xdr:twoCellAnchor>
  <xdr:twoCellAnchor>
    <xdr:from>
      <xdr:col>0</xdr:col>
      <xdr:colOff>231322</xdr:colOff>
      <xdr:row>614</xdr:row>
      <xdr:rowOff>381000</xdr:rowOff>
    </xdr:from>
    <xdr:to>
      <xdr:col>0</xdr:col>
      <xdr:colOff>1275262</xdr:colOff>
      <xdr:row>618</xdr:row>
      <xdr:rowOff>188546</xdr:rowOff>
    </xdr:to>
    <xdr:pic>
      <xdr:nvPicPr>
        <xdr:cNvPr id="227" name="Obraz 226">
          <a:extLst>
            <a:ext uri="{FF2B5EF4-FFF2-40B4-BE49-F238E27FC236}">
              <a16:creationId xmlns:a16="http://schemas.microsoft.com/office/drawing/2014/main" id="{E8C7BE8B-E217-A474-3D51-72D49304A4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BEBA8EAE-BF5A-486C-A8C5-ECC9F3942E4B}">
              <a14:imgProps xmlns:a14="http://schemas.microsoft.com/office/drawing/2010/main">
                <a14:imgLayer r:embed="rId95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22" y="143786679"/>
          <a:ext cx="1043940" cy="1045796"/>
        </a:xfrm>
        <a:prstGeom prst="rect">
          <a:avLst/>
        </a:prstGeom>
      </xdr:spPr>
    </xdr:pic>
    <xdr:clientData/>
  </xdr:twoCellAnchor>
  <xdr:twoCellAnchor>
    <xdr:from>
      <xdr:col>0</xdr:col>
      <xdr:colOff>27215</xdr:colOff>
      <xdr:row>618</xdr:row>
      <xdr:rowOff>40822</xdr:rowOff>
    </xdr:from>
    <xdr:to>
      <xdr:col>0</xdr:col>
      <xdr:colOff>1485084</xdr:colOff>
      <xdr:row>624</xdr:row>
      <xdr:rowOff>193080</xdr:rowOff>
    </xdr:to>
    <xdr:pic>
      <xdr:nvPicPr>
        <xdr:cNvPr id="229" name="Obraz 228">
          <a:extLst>
            <a:ext uri="{FF2B5EF4-FFF2-40B4-BE49-F238E27FC236}">
              <a16:creationId xmlns:a16="http://schemas.microsoft.com/office/drawing/2014/main" id="{A8A34D43-9A8E-C51C-FEDF-364FE6A19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5" y="144684751"/>
          <a:ext cx="1457869" cy="1458543"/>
        </a:xfrm>
        <a:prstGeom prst="rect">
          <a:avLst/>
        </a:prstGeom>
      </xdr:spPr>
    </xdr:pic>
    <xdr:clientData/>
  </xdr:twoCellAnchor>
  <xdr:twoCellAnchor>
    <xdr:from>
      <xdr:col>0</xdr:col>
      <xdr:colOff>40822</xdr:colOff>
      <xdr:row>625</xdr:row>
      <xdr:rowOff>190500</xdr:rowOff>
    </xdr:from>
    <xdr:to>
      <xdr:col>0</xdr:col>
      <xdr:colOff>1432099</xdr:colOff>
      <xdr:row>633</xdr:row>
      <xdr:rowOff>56333</xdr:rowOff>
    </xdr:to>
    <xdr:pic>
      <xdr:nvPicPr>
        <xdr:cNvPr id="231" name="Obraz 230">
          <a:extLst>
            <a:ext uri="{FF2B5EF4-FFF2-40B4-BE49-F238E27FC236}">
              <a16:creationId xmlns:a16="http://schemas.microsoft.com/office/drawing/2014/main" id="{B45C0F2D-77BF-4A41-9E1E-79935B4B2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2" y="146358429"/>
          <a:ext cx="1391277" cy="138983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647</xdr:row>
      <xdr:rowOff>18233</xdr:rowOff>
    </xdr:from>
    <xdr:to>
      <xdr:col>0</xdr:col>
      <xdr:colOff>1385562</xdr:colOff>
      <xdr:row>653</xdr:row>
      <xdr:rowOff>99876</xdr:rowOff>
    </xdr:to>
    <xdr:pic>
      <xdr:nvPicPr>
        <xdr:cNvPr id="234" name="Obraz 233">
          <a:extLst>
            <a:ext uri="{FF2B5EF4-FFF2-40B4-BE49-F238E27FC236}">
              <a16:creationId xmlns:a16="http://schemas.microsoft.com/office/drawing/2014/main" id="{0D76EF2B-A656-4AE4-861A-289ECFB4C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0758162"/>
          <a:ext cx="1385562" cy="1387928"/>
        </a:xfrm>
        <a:prstGeom prst="rect">
          <a:avLst/>
        </a:prstGeom>
      </xdr:spPr>
    </xdr:pic>
    <xdr:clientData/>
  </xdr:twoCellAnchor>
  <xdr:twoCellAnchor>
    <xdr:from>
      <xdr:col>0</xdr:col>
      <xdr:colOff>65405</xdr:colOff>
      <xdr:row>690</xdr:row>
      <xdr:rowOff>129631</xdr:rowOff>
    </xdr:from>
    <xdr:to>
      <xdr:col>0</xdr:col>
      <xdr:colOff>1486263</xdr:colOff>
      <xdr:row>697</xdr:row>
      <xdr:rowOff>27091</xdr:rowOff>
    </xdr:to>
    <xdr:pic>
      <xdr:nvPicPr>
        <xdr:cNvPr id="238" name="Obraz 237">
          <a:extLst>
            <a:ext uri="{FF2B5EF4-FFF2-40B4-BE49-F238E27FC236}">
              <a16:creationId xmlns:a16="http://schemas.microsoft.com/office/drawing/2014/main" id="{9E1CB29C-9D9C-1F5F-3B11-D34D511C3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05" y="186359256"/>
          <a:ext cx="1420858" cy="1453210"/>
        </a:xfrm>
        <a:prstGeom prst="rect">
          <a:avLst/>
        </a:prstGeom>
      </xdr:spPr>
    </xdr:pic>
    <xdr:clientData/>
  </xdr:twoCellAnchor>
  <xdr:twoCellAnchor>
    <xdr:from>
      <xdr:col>0</xdr:col>
      <xdr:colOff>326572</xdr:colOff>
      <xdr:row>753</xdr:row>
      <xdr:rowOff>0</xdr:rowOff>
    </xdr:from>
    <xdr:to>
      <xdr:col>0</xdr:col>
      <xdr:colOff>1172327</xdr:colOff>
      <xdr:row>756</xdr:row>
      <xdr:rowOff>122464</xdr:rowOff>
    </xdr:to>
    <xdr:pic>
      <xdr:nvPicPr>
        <xdr:cNvPr id="242" name="Obraz 241">
          <a:extLst>
            <a:ext uri="{FF2B5EF4-FFF2-40B4-BE49-F238E27FC236}">
              <a16:creationId xmlns:a16="http://schemas.microsoft.com/office/drawing/2014/main" id="{4D391697-7E46-64A9-19F2-233A3AFA8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572" y="166565035"/>
          <a:ext cx="845755" cy="843643"/>
        </a:xfrm>
        <a:prstGeom prst="rect">
          <a:avLst/>
        </a:prstGeom>
      </xdr:spPr>
    </xdr:pic>
    <xdr:clientData/>
  </xdr:twoCellAnchor>
  <xdr:twoCellAnchor>
    <xdr:from>
      <xdr:col>0</xdr:col>
      <xdr:colOff>136072</xdr:colOff>
      <xdr:row>756</xdr:row>
      <xdr:rowOff>0</xdr:rowOff>
    </xdr:from>
    <xdr:to>
      <xdr:col>0</xdr:col>
      <xdr:colOff>1370512</xdr:colOff>
      <xdr:row>761</xdr:row>
      <xdr:rowOff>149375</xdr:rowOff>
    </xdr:to>
    <xdr:pic>
      <xdr:nvPicPr>
        <xdr:cNvPr id="244" name="Obraz 243">
          <a:extLst>
            <a:ext uri="{FF2B5EF4-FFF2-40B4-BE49-F238E27FC236}">
              <a16:creationId xmlns:a16="http://schemas.microsoft.com/office/drawing/2014/main" id="{31B276F2-EE01-F4BB-8B8D-5BA4A34C5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2" y="167286214"/>
          <a:ext cx="1234440" cy="1237947"/>
        </a:xfrm>
        <a:prstGeom prst="rect">
          <a:avLst/>
        </a:prstGeom>
      </xdr:spPr>
    </xdr:pic>
    <xdr:clientData/>
  </xdr:twoCellAnchor>
  <xdr:twoCellAnchor>
    <xdr:from>
      <xdr:col>0</xdr:col>
      <xdr:colOff>54430</xdr:colOff>
      <xdr:row>762</xdr:row>
      <xdr:rowOff>68036</xdr:rowOff>
    </xdr:from>
    <xdr:to>
      <xdr:col>0</xdr:col>
      <xdr:colOff>1413239</xdr:colOff>
      <xdr:row>768</xdr:row>
      <xdr:rowOff>126726</xdr:rowOff>
    </xdr:to>
    <xdr:pic>
      <xdr:nvPicPr>
        <xdr:cNvPr id="246" name="Obraz 245">
          <a:extLst>
            <a:ext uri="{FF2B5EF4-FFF2-40B4-BE49-F238E27FC236}">
              <a16:creationId xmlns:a16="http://schemas.microsoft.com/office/drawing/2014/main" id="{18566D62-2689-9CC4-2DD0-54C71F908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30" y="168660536"/>
          <a:ext cx="1358809" cy="1364976"/>
        </a:xfrm>
        <a:prstGeom prst="rect">
          <a:avLst/>
        </a:prstGeom>
      </xdr:spPr>
    </xdr:pic>
    <xdr:clientData/>
  </xdr:twoCellAnchor>
  <xdr:twoCellAnchor>
    <xdr:from>
      <xdr:col>0</xdr:col>
      <xdr:colOff>68037</xdr:colOff>
      <xdr:row>767</xdr:row>
      <xdr:rowOff>190501</xdr:rowOff>
    </xdr:from>
    <xdr:to>
      <xdr:col>0</xdr:col>
      <xdr:colOff>1467668</xdr:colOff>
      <xdr:row>774</xdr:row>
      <xdr:rowOff>71504</xdr:rowOff>
    </xdr:to>
    <xdr:pic>
      <xdr:nvPicPr>
        <xdr:cNvPr id="248" name="Obraz 247">
          <a:extLst>
            <a:ext uri="{FF2B5EF4-FFF2-40B4-BE49-F238E27FC236}">
              <a16:creationId xmlns:a16="http://schemas.microsoft.com/office/drawing/2014/main" id="{D56A1C46-285F-47ED-39C3-8EA0B96F9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7" y="169871572"/>
          <a:ext cx="1399631" cy="1405003"/>
        </a:xfrm>
        <a:prstGeom prst="rect">
          <a:avLst/>
        </a:prstGeom>
      </xdr:spPr>
    </xdr:pic>
    <xdr:clientData/>
  </xdr:twoCellAnchor>
  <xdr:twoCellAnchor>
    <xdr:from>
      <xdr:col>0</xdr:col>
      <xdr:colOff>95250</xdr:colOff>
      <xdr:row>771</xdr:row>
      <xdr:rowOff>204106</xdr:rowOff>
    </xdr:from>
    <xdr:to>
      <xdr:col>0</xdr:col>
      <xdr:colOff>1370511</xdr:colOff>
      <xdr:row>777</xdr:row>
      <xdr:rowOff>176579</xdr:rowOff>
    </xdr:to>
    <xdr:pic>
      <xdr:nvPicPr>
        <xdr:cNvPr id="250" name="Obraz 249">
          <a:extLst>
            <a:ext uri="{FF2B5EF4-FFF2-40B4-BE49-F238E27FC236}">
              <a16:creationId xmlns:a16="http://schemas.microsoft.com/office/drawing/2014/main" id="{F10C47FF-862D-873D-0973-C3BE50426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170756035"/>
          <a:ext cx="1275261" cy="1278758"/>
        </a:xfrm>
        <a:prstGeom prst="rect">
          <a:avLst/>
        </a:prstGeom>
      </xdr:spPr>
    </xdr:pic>
    <xdr:clientData/>
  </xdr:twoCellAnchor>
  <xdr:twoCellAnchor>
    <xdr:from>
      <xdr:col>0</xdr:col>
      <xdr:colOff>176893</xdr:colOff>
      <xdr:row>775</xdr:row>
      <xdr:rowOff>108857</xdr:rowOff>
    </xdr:from>
    <xdr:to>
      <xdr:col>0</xdr:col>
      <xdr:colOff>1403741</xdr:colOff>
      <xdr:row>781</xdr:row>
      <xdr:rowOff>23405</xdr:rowOff>
    </xdr:to>
    <xdr:pic>
      <xdr:nvPicPr>
        <xdr:cNvPr id="252" name="Obraz 251">
          <a:extLst>
            <a:ext uri="{FF2B5EF4-FFF2-40B4-BE49-F238E27FC236}">
              <a16:creationId xmlns:a16="http://schemas.microsoft.com/office/drawing/2014/main" id="{DE6E0CB6-092C-CE52-36A5-70253E4B7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3" y="171531643"/>
          <a:ext cx="1226848" cy="1220833"/>
        </a:xfrm>
        <a:prstGeom prst="rect">
          <a:avLst/>
        </a:prstGeom>
      </xdr:spPr>
    </xdr:pic>
    <xdr:clientData/>
  </xdr:twoCellAnchor>
  <xdr:twoCellAnchor>
    <xdr:from>
      <xdr:col>0</xdr:col>
      <xdr:colOff>367393</xdr:colOff>
      <xdr:row>781</xdr:row>
      <xdr:rowOff>27214</xdr:rowOff>
    </xdr:from>
    <xdr:to>
      <xdr:col>0</xdr:col>
      <xdr:colOff>1199334</xdr:colOff>
      <xdr:row>784</xdr:row>
      <xdr:rowOff>203672</xdr:rowOff>
    </xdr:to>
    <xdr:pic>
      <xdr:nvPicPr>
        <xdr:cNvPr id="254" name="Obraz 253">
          <a:extLst>
            <a:ext uri="{FF2B5EF4-FFF2-40B4-BE49-F238E27FC236}">
              <a16:creationId xmlns:a16="http://schemas.microsoft.com/office/drawing/2014/main" id="{B8538D5C-3453-C9D4-F8A3-333C3E406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BEBA8EAE-BF5A-486C-A8C5-ECC9F3942E4B}">
              <a14:imgProps xmlns:a14="http://schemas.microsoft.com/office/drawing/2010/main">
                <a14:imgLayer r:embed="rId107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393" y="172756285"/>
          <a:ext cx="828131" cy="827696"/>
        </a:xfrm>
        <a:prstGeom prst="rect">
          <a:avLst/>
        </a:prstGeom>
      </xdr:spPr>
    </xdr:pic>
    <xdr:clientData/>
  </xdr:twoCellAnchor>
  <xdr:twoCellAnchor>
    <xdr:from>
      <xdr:col>0</xdr:col>
      <xdr:colOff>353786</xdr:colOff>
      <xdr:row>785</xdr:row>
      <xdr:rowOff>95250</xdr:rowOff>
    </xdr:from>
    <xdr:to>
      <xdr:col>0</xdr:col>
      <xdr:colOff>1016726</xdr:colOff>
      <xdr:row>788</xdr:row>
      <xdr:rowOff>113849</xdr:rowOff>
    </xdr:to>
    <xdr:pic>
      <xdr:nvPicPr>
        <xdr:cNvPr id="257" name="Obraz 256">
          <a:extLst>
            <a:ext uri="{FF2B5EF4-FFF2-40B4-BE49-F238E27FC236}">
              <a16:creationId xmlns:a16="http://schemas.microsoft.com/office/drawing/2014/main" id="{168476AE-4E28-D8DB-AC8C-EF0796F0ED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 cstate="print">
          <a:extLst>
            <a:ext uri="{BEBA8EAE-BF5A-486C-A8C5-ECC9F3942E4B}">
              <a14:imgProps xmlns:a14="http://schemas.microsoft.com/office/drawing/2010/main">
                <a14:imgLayer r:embed="rId109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786" y="173695179"/>
          <a:ext cx="662940" cy="671741"/>
        </a:xfrm>
        <a:prstGeom prst="rect">
          <a:avLst/>
        </a:prstGeom>
      </xdr:spPr>
    </xdr:pic>
    <xdr:clientData/>
  </xdr:twoCellAnchor>
  <xdr:twoCellAnchor>
    <xdr:from>
      <xdr:col>0</xdr:col>
      <xdr:colOff>462643</xdr:colOff>
      <xdr:row>789</xdr:row>
      <xdr:rowOff>40822</xdr:rowOff>
    </xdr:from>
    <xdr:to>
      <xdr:col>0</xdr:col>
      <xdr:colOff>1016726</xdr:colOff>
      <xdr:row>791</xdr:row>
      <xdr:rowOff>166180</xdr:rowOff>
    </xdr:to>
    <xdr:pic>
      <xdr:nvPicPr>
        <xdr:cNvPr id="259" name="Obraz 258">
          <a:extLst>
            <a:ext uri="{FF2B5EF4-FFF2-40B4-BE49-F238E27FC236}">
              <a16:creationId xmlns:a16="http://schemas.microsoft.com/office/drawing/2014/main" id="{6EF09773-FBF1-324C-D9CA-2C510259A4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643" y="174511608"/>
          <a:ext cx="554083" cy="560786"/>
        </a:xfrm>
        <a:prstGeom prst="rect">
          <a:avLst/>
        </a:prstGeom>
      </xdr:spPr>
    </xdr:pic>
    <xdr:clientData/>
  </xdr:twoCellAnchor>
  <xdr:twoCellAnchor>
    <xdr:from>
      <xdr:col>0</xdr:col>
      <xdr:colOff>421821</xdr:colOff>
      <xdr:row>792</xdr:row>
      <xdr:rowOff>108858</xdr:rowOff>
    </xdr:from>
    <xdr:to>
      <xdr:col>0</xdr:col>
      <xdr:colOff>1076651</xdr:colOff>
      <xdr:row>795</xdr:row>
      <xdr:rowOff>108858</xdr:rowOff>
    </xdr:to>
    <xdr:pic>
      <xdr:nvPicPr>
        <xdr:cNvPr id="261" name="Obraz 260">
          <a:extLst>
            <a:ext uri="{FF2B5EF4-FFF2-40B4-BE49-F238E27FC236}">
              <a16:creationId xmlns:a16="http://schemas.microsoft.com/office/drawing/2014/main" id="{E42C0BCC-1771-04E1-87D2-FEB9F87AA8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821" y="175232787"/>
          <a:ext cx="654830" cy="653142"/>
        </a:xfrm>
        <a:prstGeom prst="rect">
          <a:avLst/>
        </a:prstGeom>
      </xdr:spPr>
    </xdr:pic>
    <xdr:clientData/>
  </xdr:twoCellAnchor>
  <xdr:twoCellAnchor>
    <xdr:from>
      <xdr:col>0</xdr:col>
      <xdr:colOff>394607</xdr:colOff>
      <xdr:row>796</xdr:row>
      <xdr:rowOff>0</xdr:rowOff>
    </xdr:from>
    <xdr:to>
      <xdr:col>0</xdr:col>
      <xdr:colOff>1049655</xdr:colOff>
      <xdr:row>799</xdr:row>
      <xdr:rowOff>217</xdr:rowOff>
    </xdr:to>
    <xdr:pic>
      <xdr:nvPicPr>
        <xdr:cNvPr id="263" name="Obraz 262">
          <a:extLst>
            <a:ext uri="{FF2B5EF4-FFF2-40B4-BE49-F238E27FC236}">
              <a16:creationId xmlns:a16="http://schemas.microsoft.com/office/drawing/2014/main" id="{32B483B9-6F3C-DF43-2128-6476E3FD2A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607" y="175994786"/>
          <a:ext cx="655048" cy="653360"/>
        </a:xfrm>
        <a:prstGeom prst="rect">
          <a:avLst/>
        </a:prstGeom>
      </xdr:spPr>
    </xdr:pic>
    <xdr:clientData/>
  </xdr:twoCellAnchor>
  <xdr:twoCellAnchor>
    <xdr:from>
      <xdr:col>0</xdr:col>
      <xdr:colOff>149679</xdr:colOff>
      <xdr:row>799</xdr:row>
      <xdr:rowOff>122464</xdr:rowOff>
    </xdr:from>
    <xdr:to>
      <xdr:col>0</xdr:col>
      <xdr:colOff>1375820</xdr:colOff>
      <xdr:row>805</xdr:row>
      <xdr:rowOff>37011</xdr:rowOff>
    </xdr:to>
    <xdr:pic>
      <xdr:nvPicPr>
        <xdr:cNvPr id="265" name="Obraz 264">
          <a:extLst>
            <a:ext uri="{FF2B5EF4-FFF2-40B4-BE49-F238E27FC236}">
              <a16:creationId xmlns:a16="http://schemas.microsoft.com/office/drawing/2014/main" id="{DA7CD750-09CD-55E1-DE38-69C4F0A6CC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679" y="176770393"/>
          <a:ext cx="1226141" cy="1220832"/>
        </a:xfrm>
        <a:prstGeom prst="rect">
          <a:avLst/>
        </a:prstGeom>
      </xdr:spPr>
    </xdr:pic>
    <xdr:clientData/>
  </xdr:twoCellAnchor>
  <xdr:twoCellAnchor editAs="oneCell">
    <xdr:from>
      <xdr:col>0</xdr:col>
      <xdr:colOff>66131</xdr:colOff>
      <xdr:row>817</xdr:row>
      <xdr:rowOff>83549</xdr:rowOff>
    </xdr:from>
    <xdr:to>
      <xdr:col>1</xdr:col>
      <xdr:colOff>544</xdr:colOff>
      <xdr:row>823</xdr:row>
      <xdr:rowOff>170907</xdr:rowOff>
    </xdr:to>
    <xdr:pic>
      <xdr:nvPicPr>
        <xdr:cNvPr id="267" name="Obraz 266">
          <a:extLst>
            <a:ext uri="{FF2B5EF4-FFF2-40B4-BE49-F238E27FC236}">
              <a16:creationId xmlns:a16="http://schemas.microsoft.com/office/drawing/2014/main" id="{3598EC73-655C-B32E-1790-95E339068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131" y="180650335"/>
          <a:ext cx="1397453" cy="1386023"/>
        </a:xfrm>
        <a:prstGeom prst="rect">
          <a:avLst/>
        </a:prstGeom>
      </xdr:spPr>
    </xdr:pic>
    <xdr:clientData/>
  </xdr:twoCellAnchor>
  <xdr:twoCellAnchor>
    <xdr:from>
      <xdr:col>0</xdr:col>
      <xdr:colOff>54429</xdr:colOff>
      <xdr:row>812</xdr:row>
      <xdr:rowOff>176895</xdr:rowOff>
    </xdr:from>
    <xdr:to>
      <xdr:col>0</xdr:col>
      <xdr:colOff>1387929</xdr:colOff>
      <xdr:row>818</xdr:row>
      <xdr:rowOff>202204</xdr:rowOff>
    </xdr:to>
    <xdr:pic>
      <xdr:nvPicPr>
        <xdr:cNvPr id="273" name="Obraz 272">
          <a:extLst>
            <a:ext uri="{FF2B5EF4-FFF2-40B4-BE49-F238E27FC236}">
              <a16:creationId xmlns:a16="http://schemas.microsoft.com/office/drawing/2014/main" id="{93EBFF8A-01C1-FE80-96CA-02D64D5A6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9" y="179655109"/>
          <a:ext cx="1333500" cy="1331595"/>
        </a:xfrm>
        <a:prstGeom prst="rect">
          <a:avLst/>
        </a:prstGeom>
      </xdr:spPr>
    </xdr:pic>
    <xdr:clientData/>
  </xdr:twoCellAnchor>
  <xdr:twoCellAnchor>
    <xdr:from>
      <xdr:col>0</xdr:col>
      <xdr:colOff>312965</xdr:colOff>
      <xdr:row>821</xdr:row>
      <xdr:rowOff>163286</xdr:rowOff>
    </xdr:from>
    <xdr:to>
      <xdr:col>0</xdr:col>
      <xdr:colOff>1199334</xdr:colOff>
      <xdr:row>825</xdr:row>
      <xdr:rowOff>180703</xdr:rowOff>
    </xdr:to>
    <xdr:pic>
      <xdr:nvPicPr>
        <xdr:cNvPr id="275" name="Obraz 274">
          <a:extLst>
            <a:ext uri="{FF2B5EF4-FFF2-40B4-BE49-F238E27FC236}">
              <a16:creationId xmlns:a16="http://schemas.microsoft.com/office/drawing/2014/main" id="{71BC5EC4-597D-D154-D899-AD3D5E630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965" y="181600929"/>
          <a:ext cx="886369" cy="888274"/>
        </a:xfrm>
        <a:prstGeom prst="rect">
          <a:avLst/>
        </a:prstGeom>
      </xdr:spPr>
    </xdr:pic>
    <xdr:clientData/>
  </xdr:twoCellAnchor>
  <xdr:twoCellAnchor>
    <xdr:from>
      <xdr:col>0</xdr:col>
      <xdr:colOff>88175</xdr:colOff>
      <xdr:row>821</xdr:row>
      <xdr:rowOff>216626</xdr:rowOff>
    </xdr:from>
    <xdr:to>
      <xdr:col>0</xdr:col>
      <xdr:colOff>1355544</xdr:colOff>
      <xdr:row>829</xdr:row>
      <xdr:rowOff>629504</xdr:rowOff>
    </xdr:to>
    <xdr:pic>
      <xdr:nvPicPr>
        <xdr:cNvPr id="277" name="Obraz 276">
          <a:extLst>
            <a:ext uri="{FF2B5EF4-FFF2-40B4-BE49-F238E27FC236}">
              <a16:creationId xmlns:a16="http://schemas.microsoft.com/office/drawing/2014/main" id="{92687C76-4F26-47D0-CBB3-B55512714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175" y="200043506"/>
          <a:ext cx="1267369" cy="2241678"/>
        </a:xfrm>
        <a:prstGeom prst="rect">
          <a:avLst/>
        </a:prstGeom>
      </xdr:spPr>
    </xdr:pic>
    <xdr:clientData/>
  </xdr:twoCellAnchor>
  <xdr:twoCellAnchor>
    <xdr:from>
      <xdr:col>0</xdr:col>
      <xdr:colOff>95251</xdr:colOff>
      <xdr:row>831</xdr:row>
      <xdr:rowOff>54429</xdr:rowOff>
    </xdr:from>
    <xdr:to>
      <xdr:col>0</xdr:col>
      <xdr:colOff>1428751</xdr:colOff>
      <xdr:row>837</xdr:row>
      <xdr:rowOff>80071</xdr:rowOff>
    </xdr:to>
    <xdr:pic>
      <xdr:nvPicPr>
        <xdr:cNvPr id="279" name="Obraz 278">
          <a:extLst>
            <a:ext uri="{FF2B5EF4-FFF2-40B4-BE49-F238E27FC236}">
              <a16:creationId xmlns:a16="http://schemas.microsoft.com/office/drawing/2014/main" id="{E0D3EE1A-C379-FCF5-630C-F4ABD2AF8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183233786"/>
          <a:ext cx="1333500" cy="1331928"/>
        </a:xfrm>
        <a:prstGeom prst="rect">
          <a:avLst/>
        </a:prstGeom>
      </xdr:spPr>
    </xdr:pic>
    <xdr:clientData/>
  </xdr:twoCellAnchor>
  <xdr:twoCellAnchor>
    <xdr:from>
      <xdr:col>0</xdr:col>
      <xdr:colOff>149679</xdr:colOff>
      <xdr:row>848</xdr:row>
      <xdr:rowOff>54428</xdr:rowOff>
    </xdr:from>
    <xdr:to>
      <xdr:col>0</xdr:col>
      <xdr:colOff>1376227</xdr:colOff>
      <xdr:row>853</xdr:row>
      <xdr:rowOff>187231</xdr:rowOff>
    </xdr:to>
    <xdr:pic>
      <xdr:nvPicPr>
        <xdr:cNvPr id="281" name="Obraz 280">
          <a:extLst>
            <a:ext uri="{FF2B5EF4-FFF2-40B4-BE49-F238E27FC236}">
              <a16:creationId xmlns:a16="http://schemas.microsoft.com/office/drawing/2014/main" id="{D549C7C6-8740-CD15-B4FF-4B4740DA1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679" y="186962142"/>
          <a:ext cx="1226548" cy="1221375"/>
        </a:xfrm>
        <a:prstGeom prst="rect">
          <a:avLst/>
        </a:prstGeom>
      </xdr:spPr>
    </xdr:pic>
    <xdr:clientData/>
  </xdr:twoCellAnchor>
  <xdr:twoCellAnchor>
    <xdr:from>
      <xdr:col>0</xdr:col>
      <xdr:colOff>231323</xdr:colOff>
      <xdr:row>854</xdr:row>
      <xdr:rowOff>68036</xdr:rowOff>
    </xdr:from>
    <xdr:to>
      <xdr:col>0</xdr:col>
      <xdr:colOff>1356905</xdr:colOff>
      <xdr:row>856</xdr:row>
      <xdr:rowOff>408714</xdr:rowOff>
    </xdr:to>
    <xdr:pic>
      <xdr:nvPicPr>
        <xdr:cNvPr id="283" name="Obraz 282">
          <a:extLst>
            <a:ext uri="{FF2B5EF4-FFF2-40B4-BE49-F238E27FC236}">
              <a16:creationId xmlns:a16="http://schemas.microsoft.com/office/drawing/2014/main" id="{2DED93D8-4C5A-CA4B-01AC-431986DD2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323" y="188282036"/>
          <a:ext cx="1125582" cy="1129892"/>
        </a:xfrm>
        <a:prstGeom prst="rect">
          <a:avLst/>
        </a:prstGeom>
      </xdr:spPr>
    </xdr:pic>
    <xdr:clientData/>
  </xdr:twoCellAnchor>
  <xdr:twoCellAnchor>
    <xdr:from>
      <xdr:col>0</xdr:col>
      <xdr:colOff>149679</xdr:colOff>
      <xdr:row>857</xdr:row>
      <xdr:rowOff>81642</xdr:rowOff>
    </xdr:from>
    <xdr:to>
      <xdr:col>0</xdr:col>
      <xdr:colOff>1424940</xdr:colOff>
      <xdr:row>860</xdr:row>
      <xdr:rowOff>148716</xdr:rowOff>
    </xdr:to>
    <xdr:pic>
      <xdr:nvPicPr>
        <xdr:cNvPr id="285" name="Obraz 284">
          <a:extLst>
            <a:ext uri="{FF2B5EF4-FFF2-40B4-BE49-F238E27FC236}">
              <a16:creationId xmlns:a16="http://schemas.microsoft.com/office/drawing/2014/main" id="{44A48337-C491-760E-2427-56E4C0C173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679" y="189520285"/>
          <a:ext cx="1275261" cy="720217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861</xdr:row>
      <xdr:rowOff>0</xdr:rowOff>
    </xdr:from>
    <xdr:to>
      <xdr:col>0</xdr:col>
      <xdr:colOff>1387469</xdr:colOff>
      <xdr:row>867</xdr:row>
      <xdr:rowOff>81643</xdr:rowOff>
    </xdr:to>
    <xdr:pic>
      <xdr:nvPicPr>
        <xdr:cNvPr id="287" name="Obraz 286">
          <a:extLst>
            <a:ext uri="{FF2B5EF4-FFF2-40B4-BE49-F238E27FC236}">
              <a16:creationId xmlns:a16="http://schemas.microsoft.com/office/drawing/2014/main" id="{D2CB684B-A907-B122-624A-2AE6ED98C6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90309500"/>
          <a:ext cx="1387468" cy="138792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872</xdr:row>
      <xdr:rowOff>38100</xdr:rowOff>
    </xdr:from>
    <xdr:to>
      <xdr:col>0</xdr:col>
      <xdr:colOff>1401071</xdr:colOff>
      <xdr:row>878</xdr:row>
      <xdr:rowOff>133350</xdr:rowOff>
    </xdr:to>
    <xdr:pic>
      <xdr:nvPicPr>
        <xdr:cNvPr id="289" name="Obraz 288">
          <a:extLst>
            <a:ext uri="{FF2B5EF4-FFF2-40B4-BE49-F238E27FC236}">
              <a16:creationId xmlns:a16="http://schemas.microsoft.com/office/drawing/2014/main" id="{E1CA7261-AFCC-15AC-8546-1C2F9BA716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4957700"/>
          <a:ext cx="1401071" cy="13906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977</xdr:row>
      <xdr:rowOff>0</xdr:rowOff>
    </xdr:from>
    <xdr:to>
      <xdr:col>0</xdr:col>
      <xdr:colOff>1415143</xdr:colOff>
      <xdr:row>984</xdr:row>
      <xdr:rowOff>109327</xdr:rowOff>
    </xdr:to>
    <xdr:pic>
      <xdr:nvPicPr>
        <xdr:cNvPr id="291" name="Obraz 290">
          <a:extLst>
            <a:ext uri="{FF2B5EF4-FFF2-40B4-BE49-F238E27FC236}">
              <a16:creationId xmlns:a16="http://schemas.microsoft.com/office/drawing/2014/main" id="{F8C8EE74-A6A0-42DA-1F7A-3D372A620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1645500"/>
          <a:ext cx="1415143" cy="1415613"/>
        </a:xfrm>
        <a:prstGeom prst="rect">
          <a:avLst/>
        </a:prstGeom>
      </xdr:spPr>
    </xdr:pic>
    <xdr:clientData/>
  </xdr:twoCellAnchor>
  <xdr:twoCellAnchor>
    <xdr:from>
      <xdr:col>0</xdr:col>
      <xdr:colOff>40821</xdr:colOff>
      <xdr:row>990</xdr:row>
      <xdr:rowOff>161381</xdr:rowOff>
    </xdr:from>
    <xdr:to>
      <xdr:col>0</xdr:col>
      <xdr:colOff>1438547</xdr:colOff>
      <xdr:row>995</xdr:row>
      <xdr:rowOff>39382</xdr:rowOff>
    </xdr:to>
    <xdr:pic>
      <xdr:nvPicPr>
        <xdr:cNvPr id="293" name="Obraz 292">
          <a:extLst>
            <a:ext uri="{FF2B5EF4-FFF2-40B4-BE49-F238E27FC236}">
              <a16:creationId xmlns:a16="http://schemas.microsoft.com/office/drawing/2014/main" id="{E1F4E12A-2458-563A-BE1D-F83C3B8FF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821" y="214419452"/>
          <a:ext cx="1397726" cy="140200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999</xdr:row>
      <xdr:rowOff>136071</xdr:rowOff>
    </xdr:from>
    <xdr:to>
      <xdr:col>0</xdr:col>
      <xdr:colOff>1435895</xdr:colOff>
      <xdr:row>1006</xdr:row>
      <xdr:rowOff>54429</xdr:rowOff>
    </xdr:to>
    <xdr:pic>
      <xdr:nvPicPr>
        <xdr:cNvPr id="295" name="Obraz 294">
          <a:extLst>
            <a:ext uri="{FF2B5EF4-FFF2-40B4-BE49-F238E27FC236}">
              <a16:creationId xmlns:a16="http://schemas.microsoft.com/office/drawing/2014/main" id="{39FEA899-B73D-D3E7-67CC-2167EAFEC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6789000"/>
          <a:ext cx="1435895" cy="144235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1013</xdr:row>
      <xdr:rowOff>81642</xdr:rowOff>
    </xdr:from>
    <xdr:to>
      <xdr:col>0</xdr:col>
      <xdr:colOff>1440452</xdr:colOff>
      <xdr:row>1015</xdr:row>
      <xdr:rowOff>198468</xdr:rowOff>
    </xdr:to>
    <xdr:pic>
      <xdr:nvPicPr>
        <xdr:cNvPr id="297" name="Obraz 296">
          <a:extLst>
            <a:ext uri="{FF2B5EF4-FFF2-40B4-BE49-F238E27FC236}">
              <a16:creationId xmlns:a16="http://schemas.microsoft.com/office/drawing/2014/main" id="{745CC47C-AF7D-6E76-11BE-14EBDDF00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19782571"/>
          <a:ext cx="1440452" cy="552254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1019</xdr:row>
      <xdr:rowOff>0</xdr:rowOff>
    </xdr:from>
    <xdr:to>
      <xdr:col>0</xdr:col>
      <xdr:colOff>1333501</xdr:colOff>
      <xdr:row>1025</xdr:row>
      <xdr:rowOff>27657</xdr:rowOff>
    </xdr:to>
    <xdr:pic>
      <xdr:nvPicPr>
        <xdr:cNvPr id="299" name="Obraz 298">
          <a:extLst>
            <a:ext uri="{FF2B5EF4-FFF2-40B4-BE49-F238E27FC236}">
              <a16:creationId xmlns:a16="http://schemas.microsoft.com/office/drawing/2014/main" id="{6C1737DA-AE16-E9E6-5036-19D744A04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221007214"/>
          <a:ext cx="1333500" cy="1333943"/>
        </a:xfrm>
        <a:prstGeom prst="rect">
          <a:avLst/>
        </a:prstGeom>
      </xdr:spPr>
    </xdr:pic>
    <xdr:clientData/>
  </xdr:twoCellAnchor>
  <xdr:twoCellAnchor>
    <xdr:from>
      <xdr:col>0</xdr:col>
      <xdr:colOff>179615</xdr:colOff>
      <xdr:row>1027</xdr:row>
      <xdr:rowOff>308066</xdr:rowOff>
    </xdr:from>
    <xdr:to>
      <xdr:col>0</xdr:col>
      <xdr:colOff>1462497</xdr:colOff>
      <xdr:row>1031</xdr:row>
      <xdr:rowOff>84365</xdr:rowOff>
    </xdr:to>
    <xdr:pic>
      <xdr:nvPicPr>
        <xdr:cNvPr id="305" name="Obraz 304">
          <a:extLst>
            <a:ext uri="{FF2B5EF4-FFF2-40B4-BE49-F238E27FC236}">
              <a16:creationId xmlns:a16="http://schemas.microsoft.com/office/drawing/2014/main" id="{DAD2F662-7C7E-1FBE-C8D1-C896B5F9C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15" y="234623066"/>
          <a:ext cx="1282882" cy="1376499"/>
        </a:xfrm>
        <a:prstGeom prst="rect">
          <a:avLst/>
        </a:prstGeom>
      </xdr:spPr>
    </xdr:pic>
    <xdr:clientData/>
  </xdr:twoCellAnchor>
  <xdr:twoCellAnchor>
    <xdr:from>
      <xdr:col>0</xdr:col>
      <xdr:colOff>244930</xdr:colOff>
      <xdr:row>1029</xdr:row>
      <xdr:rowOff>680357</xdr:rowOff>
    </xdr:from>
    <xdr:to>
      <xdr:col>0</xdr:col>
      <xdr:colOff>1263561</xdr:colOff>
      <xdr:row>1034</xdr:row>
      <xdr:rowOff>177232</xdr:rowOff>
    </xdr:to>
    <xdr:pic>
      <xdr:nvPicPr>
        <xdr:cNvPr id="307" name="Obraz 306">
          <a:extLst>
            <a:ext uri="{FF2B5EF4-FFF2-40B4-BE49-F238E27FC236}">
              <a16:creationId xmlns:a16="http://schemas.microsoft.com/office/drawing/2014/main" id="{85D009CD-B84A-2640-8F87-20C53D05DA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30" y="223211571"/>
          <a:ext cx="1018631" cy="1020875"/>
        </a:xfrm>
        <a:prstGeom prst="rect">
          <a:avLst/>
        </a:prstGeom>
      </xdr:spPr>
    </xdr:pic>
    <xdr:clientData/>
  </xdr:twoCellAnchor>
  <xdr:twoCellAnchor>
    <xdr:from>
      <xdr:col>0</xdr:col>
      <xdr:colOff>244929</xdr:colOff>
      <xdr:row>1033</xdr:row>
      <xdr:rowOff>13607</xdr:rowOff>
    </xdr:from>
    <xdr:to>
      <xdr:col>0</xdr:col>
      <xdr:colOff>1329330</xdr:colOff>
      <xdr:row>1036</xdr:row>
      <xdr:rowOff>145869</xdr:rowOff>
    </xdr:to>
    <xdr:pic>
      <xdr:nvPicPr>
        <xdr:cNvPr id="309" name="Obraz 308">
          <a:extLst>
            <a:ext uri="{FF2B5EF4-FFF2-40B4-BE49-F238E27FC236}">
              <a16:creationId xmlns:a16="http://schemas.microsoft.com/office/drawing/2014/main" id="{70D96C62-8177-AE6F-5851-C5DB2F815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223851107"/>
          <a:ext cx="1084401" cy="1084762"/>
        </a:xfrm>
        <a:prstGeom prst="rect">
          <a:avLst/>
        </a:prstGeom>
      </xdr:spPr>
    </xdr:pic>
    <xdr:clientData/>
  </xdr:twoCellAnchor>
  <xdr:twoCellAnchor>
    <xdr:from>
      <xdr:col>0</xdr:col>
      <xdr:colOff>249010</xdr:colOff>
      <xdr:row>1035</xdr:row>
      <xdr:rowOff>250097</xdr:rowOff>
    </xdr:from>
    <xdr:to>
      <xdr:col>0</xdr:col>
      <xdr:colOff>1242060</xdr:colOff>
      <xdr:row>1038</xdr:row>
      <xdr:rowOff>111051</xdr:rowOff>
    </xdr:to>
    <xdr:pic>
      <xdr:nvPicPr>
        <xdr:cNvPr id="311" name="Obraz 310">
          <a:extLst>
            <a:ext uri="{FF2B5EF4-FFF2-40B4-BE49-F238E27FC236}">
              <a16:creationId xmlns:a16="http://schemas.microsoft.com/office/drawing/2014/main" id="{52974210-E4AD-B3CB-5F4F-D343C2851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 cstate="print">
          <a:extLst>
            <a:ext uri="{BEBA8EAE-BF5A-486C-A8C5-ECC9F3942E4B}">
              <a14:imgProps xmlns:a14="http://schemas.microsoft.com/office/drawing/2010/main">
                <a14:imgLayer r:embed="rId133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010" y="224672704"/>
          <a:ext cx="993050" cy="963133"/>
        </a:xfrm>
        <a:prstGeom prst="rect">
          <a:avLst/>
        </a:prstGeom>
      </xdr:spPr>
    </xdr:pic>
    <xdr:clientData/>
  </xdr:twoCellAnchor>
  <xdr:twoCellAnchor>
    <xdr:from>
      <xdr:col>0</xdr:col>
      <xdr:colOff>190500</xdr:colOff>
      <xdr:row>1037</xdr:row>
      <xdr:rowOff>190500</xdr:rowOff>
    </xdr:from>
    <xdr:to>
      <xdr:col>0</xdr:col>
      <xdr:colOff>1234440</xdr:colOff>
      <xdr:row>1040</xdr:row>
      <xdr:rowOff>213904</xdr:rowOff>
    </xdr:to>
    <xdr:pic>
      <xdr:nvPicPr>
        <xdr:cNvPr id="313" name="Obraz 312">
          <a:extLst>
            <a:ext uri="{FF2B5EF4-FFF2-40B4-BE49-F238E27FC236}">
              <a16:creationId xmlns:a16="http://schemas.microsoft.com/office/drawing/2014/main" id="{845DC043-6247-4A68-28DD-58808CD8E4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 cstate="print">
          <a:extLst>
            <a:ext uri="{BEBA8EAE-BF5A-486C-A8C5-ECC9F3942E4B}">
              <a14:imgProps xmlns:a14="http://schemas.microsoft.com/office/drawing/2010/main">
                <a14:imgLayer r:embed="rId135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225347893"/>
          <a:ext cx="1043940" cy="1043940"/>
        </a:xfrm>
        <a:prstGeom prst="rect">
          <a:avLst/>
        </a:prstGeom>
      </xdr:spPr>
    </xdr:pic>
    <xdr:clientData/>
  </xdr:twoCellAnchor>
  <xdr:twoCellAnchor>
    <xdr:from>
      <xdr:col>0</xdr:col>
      <xdr:colOff>179614</xdr:colOff>
      <xdr:row>1039</xdr:row>
      <xdr:rowOff>21773</xdr:rowOff>
    </xdr:from>
    <xdr:to>
      <xdr:col>0</xdr:col>
      <xdr:colOff>1256483</xdr:colOff>
      <xdr:row>1042</xdr:row>
      <xdr:rowOff>174172</xdr:rowOff>
    </xdr:to>
    <xdr:pic>
      <xdr:nvPicPr>
        <xdr:cNvPr id="315" name="Obraz 314">
          <a:extLst>
            <a:ext uri="{FF2B5EF4-FFF2-40B4-BE49-F238E27FC236}">
              <a16:creationId xmlns:a16="http://schemas.microsoft.com/office/drawing/2014/main" id="{26762C6E-0F4B-373E-4524-7697C627BD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 cstate="print">
          <a:extLst>
            <a:ext uri="{BEBA8EAE-BF5A-486C-A8C5-ECC9F3942E4B}">
              <a14:imgProps xmlns:a14="http://schemas.microsoft.com/office/drawing/2010/main">
                <a14:imgLayer r:embed="rId137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614" y="234315002"/>
          <a:ext cx="1076869" cy="1262741"/>
        </a:xfrm>
        <a:prstGeom prst="rect">
          <a:avLst/>
        </a:prstGeom>
      </xdr:spPr>
    </xdr:pic>
    <xdr:clientData/>
  </xdr:twoCellAnchor>
  <xdr:twoCellAnchor>
    <xdr:from>
      <xdr:col>0</xdr:col>
      <xdr:colOff>157843</xdr:colOff>
      <xdr:row>1043</xdr:row>
      <xdr:rowOff>16328</xdr:rowOff>
    </xdr:from>
    <xdr:to>
      <xdr:col>0</xdr:col>
      <xdr:colOff>1407795</xdr:colOff>
      <xdr:row>1050</xdr:row>
      <xdr:rowOff>54428</xdr:rowOff>
    </xdr:to>
    <xdr:pic>
      <xdr:nvPicPr>
        <xdr:cNvPr id="318" name="Obraz 317">
          <a:extLst>
            <a:ext uri="{FF2B5EF4-FFF2-40B4-BE49-F238E27FC236}">
              <a16:creationId xmlns:a16="http://schemas.microsoft.com/office/drawing/2014/main" id="{CDE15067-97A8-EA7B-BB92-0E7CF9571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3" y="235626728"/>
          <a:ext cx="1249952" cy="1670957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1050</xdr:row>
      <xdr:rowOff>0</xdr:rowOff>
    </xdr:from>
    <xdr:to>
      <xdr:col>0</xdr:col>
      <xdr:colOff>1415143</xdr:colOff>
      <xdr:row>1056</xdr:row>
      <xdr:rowOff>27684</xdr:rowOff>
    </xdr:to>
    <xdr:pic>
      <xdr:nvPicPr>
        <xdr:cNvPr id="320" name="Obraz 319">
          <a:extLst>
            <a:ext uri="{FF2B5EF4-FFF2-40B4-BE49-F238E27FC236}">
              <a16:creationId xmlns:a16="http://schemas.microsoft.com/office/drawing/2014/main" id="{9A7A9422-5603-A549-F8C3-E66F39984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7974071"/>
          <a:ext cx="1415143" cy="1415613"/>
        </a:xfrm>
        <a:prstGeom prst="rect">
          <a:avLst/>
        </a:prstGeom>
      </xdr:spPr>
    </xdr:pic>
    <xdr:clientData/>
  </xdr:twoCellAnchor>
  <xdr:twoCellAnchor>
    <xdr:from>
      <xdr:col>0</xdr:col>
      <xdr:colOff>342084</xdr:colOff>
      <xdr:row>1058</xdr:row>
      <xdr:rowOff>149679</xdr:rowOff>
    </xdr:from>
    <xdr:to>
      <xdr:col>0</xdr:col>
      <xdr:colOff>1191714</xdr:colOff>
      <xdr:row>1062</xdr:row>
      <xdr:rowOff>87738</xdr:rowOff>
    </xdr:to>
    <xdr:pic>
      <xdr:nvPicPr>
        <xdr:cNvPr id="322" name="Obraz 321">
          <a:extLst>
            <a:ext uri="{FF2B5EF4-FFF2-40B4-BE49-F238E27FC236}">
              <a16:creationId xmlns:a16="http://schemas.microsoft.com/office/drawing/2014/main" id="{D5C969DC-DD11-95DA-CC08-5331E9792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 cstate="print">
          <a:extLst>
            <a:ext uri="{BEBA8EAE-BF5A-486C-A8C5-ECC9F3942E4B}">
              <a14:imgProps xmlns:a14="http://schemas.microsoft.com/office/drawing/2010/main">
                <a14:imgLayer r:embed="rId141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084" y="229974322"/>
          <a:ext cx="847725" cy="861440"/>
        </a:xfrm>
        <a:prstGeom prst="rect">
          <a:avLst/>
        </a:prstGeom>
      </xdr:spPr>
    </xdr:pic>
    <xdr:clientData/>
  </xdr:twoCellAnchor>
  <xdr:twoCellAnchor>
    <xdr:from>
      <xdr:col>0</xdr:col>
      <xdr:colOff>381001</xdr:colOff>
      <xdr:row>1061</xdr:row>
      <xdr:rowOff>105049</xdr:rowOff>
    </xdr:from>
    <xdr:to>
      <xdr:col>0</xdr:col>
      <xdr:colOff>1170216</xdr:colOff>
      <xdr:row>1064</xdr:row>
      <xdr:rowOff>201587</xdr:rowOff>
    </xdr:to>
    <xdr:pic>
      <xdr:nvPicPr>
        <xdr:cNvPr id="328" name="Obraz 327">
          <a:extLst>
            <a:ext uri="{FF2B5EF4-FFF2-40B4-BE49-F238E27FC236}">
              <a16:creationId xmlns:a16="http://schemas.microsoft.com/office/drawing/2014/main" id="{64418932-B8C2-7EF9-56FE-73AA78E01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 cstate="print">
          <a:extLst>
            <a:ext uri="{BEBA8EAE-BF5A-486C-A8C5-ECC9F3942E4B}">
              <a14:imgProps xmlns:a14="http://schemas.microsoft.com/office/drawing/2010/main">
                <a14:imgLayer r:embed="rId143">
                  <a14:imgEffect>
                    <a14:backgroundRemoval t="9956" b="89823" l="8628" r="89823">
                      <a14:foregroundMark x1="67478" y1="60619" x2="67478" y2="60619"/>
                      <a14:foregroundMark x1="70796" y1="57301" x2="8628" y2="57301"/>
                      <a14:foregroundMark x1="8628" y1="57301" x2="8628" y2="57301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1" y="230623656"/>
          <a:ext cx="789215" cy="790502"/>
        </a:xfrm>
        <a:prstGeom prst="rect">
          <a:avLst/>
        </a:prstGeom>
      </xdr:spPr>
    </xdr:pic>
    <xdr:clientData/>
  </xdr:twoCellAnchor>
  <xdr:twoCellAnchor>
    <xdr:from>
      <xdr:col>0</xdr:col>
      <xdr:colOff>244929</xdr:colOff>
      <xdr:row>1063</xdr:row>
      <xdr:rowOff>68036</xdr:rowOff>
    </xdr:from>
    <xdr:to>
      <xdr:col>0</xdr:col>
      <xdr:colOff>1347108</xdr:colOff>
      <xdr:row>1068</xdr:row>
      <xdr:rowOff>10164</xdr:rowOff>
    </xdr:to>
    <xdr:pic>
      <xdr:nvPicPr>
        <xdr:cNvPr id="334" name="Obraz 333">
          <a:extLst>
            <a:ext uri="{FF2B5EF4-FFF2-40B4-BE49-F238E27FC236}">
              <a16:creationId xmlns:a16="http://schemas.microsoft.com/office/drawing/2014/main" id="{CCC74E48-118B-7F50-D58F-9F33AA7442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231049286"/>
          <a:ext cx="1102179" cy="1098735"/>
        </a:xfrm>
        <a:prstGeom prst="rect">
          <a:avLst/>
        </a:prstGeom>
      </xdr:spPr>
    </xdr:pic>
    <xdr:clientData/>
  </xdr:twoCellAnchor>
  <xdr:twoCellAnchor>
    <xdr:from>
      <xdr:col>0</xdr:col>
      <xdr:colOff>244929</xdr:colOff>
      <xdr:row>1066</xdr:row>
      <xdr:rowOff>54430</xdr:rowOff>
    </xdr:from>
    <xdr:to>
      <xdr:col>0</xdr:col>
      <xdr:colOff>1304381</xdr:colOff>
      <xdr:row>1070</xdr:row>
      <xdr:rowOff>187396</xdr:rowOff>
    </xdr:to>
    <xdr:pic>
      <xdr:nvPicPr>
        <xdr:cNvPr id="336" name="Obraz 335">
          <a:extLst>
            <a:ext uri="{FF2B5EF4-FFF2-40B4-BE49-F238E27FC236}">
              <a16:creationId xmlns:a16="http://schemas.microsoft.com/office/drawing/2014/main" id="{7E093421-2C70-CF71-92FD-693601B330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9" y="231729644"/>
          <a:ext cx="1059452" cy="1058252"/>
        </a:xfrm>
        <a:prstGeom prst="rect">
          <a:avLst/>
        </a:prstGeom>
      </xdr:spPr>
    </xdr:pic>
    <xdr:clientData/>
  </xdr:twoCellAnchor>
  <xdr:twoCellAnchor>
    <xdr:from>
      <xdr:col>0</xdr:col>
      <xdr:colOff>122465</xdr:colOff>
      <xdr:row>1070</xdr:row>
      <xdr:rowOff>149678</xdr:rowOff>
    </xdr:from>
    <xdr:to>
      <xdr:col>0</xdr:col>
      <xdr:colOff>1415144</xdr:colOff>
      <xdr:row>1076</xdr:row>
      <xdr:rowOff>51190</xdr:rowOff>
    </xdr:to>
    <xdr:pic>
      <xdr:nvPicPr>
        <xdr:cNvPr id="338" name="Obraz 337">
          <a:extLst>
            <a:ext uri="{FF2B5EF4-FFF2-40B4-BE49-F238E27FC236}">
              <a16:creationId xmlns:a16="http://schemas.microsoft.com/office/drawing/2014/main" id="{6C506FF3-AD98-4C09-9753-EA87A7405E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65" y="232750178"/>
          <a:ext cx="1292679" cy="1289441"/>
        </a:xfrm>
        <a:prstGeom prst="rect">
          <a:avLst/>
        </a:prstGeom>
      </xdr:spPr>
    </xdr:pic>
    <xdr:clientData/>
  </xdr:twoCellAnchor>
  <xdr:twoCellAnchor>
    <xdr:from>
      <xdr:col>0</xdr:col>
      <xdr:colOff>122464</xdr:colOff>
      <xdr:row>1078</xdr:row>
      <xdr:rowOff>54429</xdr:rowOff>
    </xdr:from>
    <xdr:to>
      <xdr:col>0</xdr:col>
      <xdr:colOff>1430655</xdr:colOff>
      <xdr:row>1083</xdr:row>
      <xdr:rowOff>204107</xdr:rowOff>
    </xdr:to>
    <xdr:pic>
      <xdr:nvPicPr>
        <xdr:cNvPr id="340" name="Obraz 339">
          <a:extLst>
            <a:ext uri="{FF2B5EF4-FFF2-40B4-BE49-F238E27FC236}">
              <a16:creationId xmlns:a16="http://schemas.microsoft.com/office/drawing/2014/main" id="{1F85ACDC-D38F-4C87-658C-F480EB6A53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64" y="234505500"/>
          <a:ext cx="1308191" cy="1306286"/>
        </a:xfrm>
        <a:prstGeom prst="rect">
          <a:avLst/>
        </a:prstGeom>
      </xdr:spPr>
    </xdr:pic>
    <xdr:clientData/>
  </xdr:twoCellAnchor>
  <xdr:twoCellAnchor>
    <xdr:from>
      <xdr:col>0</xdr:col>
      <xdr:colOff>194311</xdr:colOff>
      <xdr:row>1084</xdr:row>
      <xdr:rowOff>64772</xdr:rowOff>
    </xdr:from>
    <xdr:to>
      <xdr:col>0</xdr:col>
      <xdr:colOff>1047750</xdr:colOff>
      <xdr:row>1084</xdr:row>
      <xdr:rowOff>914103</xdr:rowOff>
    </xdr:to>
    <xdr:pic>
      <xdr:nvPicPr>
        <xdr:cNvPr id="342" name="Obraz 341">
          <a:extLst>
            <a:ext uri="{FF2B5EF4-FFF2-40B4-BE49-F238E27FC236}">
              <a16:creationId xmlns:a16="http://schemas.microsoft.com/office/drawing/2014/main" id="{40E33911-DA2D-1750-B6BC-3365CBF17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311" y="292825172"/>
          <a:ext cx="853439" cy="849331"/>
        </a:xfrm>
        <a:prstGeom prst="rect">
          <a:avLst/>
        </a:prstGeom>
      </xdr:spPr>
    </xdr:pic>
    <xdr:clientData/>
  </xdr:twoCellAnchor>
  <xdr:twoCellAnchor>
    <xdr:from>
      <xdr:col>0</xdr:col>
      <xdr:colOff>261256</xdr:colOff>
      <xdr:row>1085</xdr:row>
      <xdr:rowOff>24493</xdr:rowOff>
    </xdr:from>
    <xdr:to>
      <xdr:col>0</xdr:col>
      <xdr:colOff>1132667</xdr:colOff>
      <xdr:row>1085</xdr:row>
      <xdr:rowOff>1158240</xdr:rowOff>
    </xdr:to>
    <xdr:pic>
      <xdr:nvPicPr>
        <xdr:cNvPr id="344" name="Obraz 343">
          <a:extLst>
            <a:ext uri="{FF2B5EF4-FFF2-40B4-BE49-F238E27FC236}">
              <a16:creationId xmlns:a16="http://schemas.microsoft.com/office/drawing/2014/main" id="{B42735FA-D892-88FC-65B0-6E0298B6FB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256" y="251057773"/>
          <a:ext cx="871411" cy="1133747"/>
        </a:xfrm>
        <a:prstGeom prst="rect">
          <a:avLst/>
        </a:prstGeom>
      </xdr:spPr>
    </xdr:pic>
    <xdr:clientData/>
  </xdr:twoCellAnchor>
  <xdr:twoCellAnchor>
    <xdr:from>
      <xdr:col>0</xdr:col>
      <xdr:colOff>108858</xdr:colOff>
      <xdr:row>1086</xdr:row>
      <xdr:rowOff>149680</xdr:rowOff>
    </xdr:from>
    <xdr:to>
      <xdr:col>0</xdr:col>
      <xdr:colOff>1203960</xdr:colOff>
      <xdr:row>1087</xdr:row>
      <xdr:rowOff>467051</xdr:rowOff>
    </xdr:to>
    <xdr:pic>
      <xdr:nvPicPr>
        <xdr:cNvPr id="346" name="Obraz 345">
          <a:extLst>
            <a:ext uri="{FF2B5EF4-FFF2-40B4-BE49-F238E27FC236}">
              <a16:creationId xmlns:a16="http://schemas.microsoft.com/office/drawing/2014/main" id="{D7D7AD23-B2AF-7CE6-6811-9CCA269D7B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8" y="252539320"/>
          <a:ext cx="1095102" cy="10946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1088</xdr:row>
      <xdr:rowOff>0</xdr:rowOff>
    </xdr:from>
    <xdr:to>
      <xdr:col>0</xdr:col>
      <xdr:colOff>1482687</xdr:colOff>
      <xdr:row>1094</xdr:row>
      <xdr:rowOff>176893</xdr:rowOff>
    </xdr:to>
    <xdr:pic>
      <xdr:nvPicPr>
        <xdr:cNvPr id="348" name="Obraz 347">
          <a:extLst>
            <a:ext uri="{FF2B5EF4-FFF2-40B4-BE49-F238E27FC236}">
              <a16:creationId xmlns:a16="http://schemas.microsoft.com/office/drawing/2014/main" id="{5EAA047D-E4C4-DB4F-14E7-155EC136B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39308821"/>
          <a:ext cx="1482687" cy="148317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1105</xdr:row>
      <xdr:rowOff>176893</xdr:rowOff>
    </xdr:from>
    <xdr:to>
      <xdr:col>0</xdr:col>
      <xdr:colOff>1417048</xdr:colOff>
      <xdr:row>1112</xdr:row>
      <xdr:rowOff>64801</xdr:rowOff>
    </xdr:to>
    <xdr:pic>
      <xdr:nvPicPr>
        <xdr:cNvPr id="350" name="Obraz 349">
          <a:extLst>
            <a:ext uri="{FF2B5EF4-FFF2-40B4-BE49-F238E27FC236}">
              <a16:creationId xmlns:a16="http://schemas.microsoft.com/office/drawing/2014/main" id="{3869D230-6EF1-B3E2-6F56-A971598A7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3186857"/>
          <a:ext cx="1417048" cy="1411908"/>
        </a:xfrm>
        <a:prstGeom prst="rect">
          <a:avLst/>
        </a:prstGeom>
      </xdr:spPr>
    </xdr:pic>
    <xdr:clientData/>
  </xdr:twoCellAnchor>
  <xdr:twoCellAnchor>
    <xdr:from>
      <xdr:col>0</xdr:col>
      <xdr:colOff>1</xdr:colOff>
      <xdr:row>1118</xdr:row>
      <xdr:rowOff>0</xdr:rowOff>
    </xdr:from>
    <xdr:to>
      <xdr:col>0</xdr:col>
      <xdr:colOff>1442357</xdr:colOff>
      <xdr:row>1124</xdr:row>
      <xdr:rowOff>132951</xdr:rowOff>
    </xdr:to>
    <xdr:pic>
      <xdr:nvPicPr>
        <xdr:cNvPr id="352" name="Obraz 351">
          <a:extLst>
            <a:ext uri="{FF2B5EF4-FFF2-40B4-BE49-F238E27FC236}">
              <a16:creationId xmlns:a16="http://schemas.microsoft.com/office/drawing/2014/main" id="{7C60955D-A745-3178-F59C-521DF5B99D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245840250"/>
          <a:ext cx="1442356" cy="1439237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1126</xdr:row>
      <xdr:rowOff>108857</xdr:rowOff>
    </xdr:from>
    <xdr:to>
      <xdr:col>0</xdr:col>
      <xdr:colOff>1483179</xdr:colOff>
      <xdr:row>1133</xdr:row>
      <xdr:rowOff>68758</xdr:rowOff>
    </xdr:to>
    <xdr:pic>
      <xdr:nvPicPr>
        <xdr:cNvPr id="354" name="Obraz 353">
          <a:extLst>
            <a:ext uri="{FF2B5EF4-FFF2-40B4-BE49-F238E27FC236}">
              <a16:creationId xmlns:a16="http://schemas.microsoft.com/office/drawing/2014/main" id="{4A9B28F7-01A6-3F1C-F4FC-D83AF5E60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 cstate="print">
          <a:extLst>
            <a:ext uri="{BEBA8EAE-BF5A-486C-A8C5-ECC9F3942E4B}">
              <a14:imgProps xmlns:a14="http://schemas.microsoft.com/office/drawing/2010/main">
                <a14:imgLayer r:embed="rId155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47690821"/>
          <a:ext cx="1483179" cy="1483901"/>
        </a:xfrm>
        <a:prstGeom prst="rect">
          <a:avLst/>
        </a:prstGeom>
      </xdr:spPr>
    </xdr:pic>
    <xdr:clientData/>
  </xdr:twoCellAnchor>
  <xdr:twoCellAnchor>
    <xdr:from>
      <xdr:col>0</xdr:col>
      <xdr:colOff>81642</xdr:colOff>
      <xdr:row>1135</xdr:row>
      <xdr:rowOff>108857</xdr:rowOff>
    </xdr:from>
    <xdr:to>
      <xdr:col>0</xdr:col>
      <xdr:colOff>1455963</xdr:colOff>
      <xdr:row>1141</xdr:row>
      <xdr:rowOff>177422</xdr:rowOff>
    </xdr:to>
    <xdr:pic>
      <xdr:nvPicPr>
        <xdr:cNvPr id="356" name="Obraz 355">
          <a:extLst>
            <a:ext uri="{FF2B5EF4-FFF2-40B4-BE49-F238E27FC236}">
              <a16:creationId xmlns:a16="http://schemas.microsoft.com/office/drawing/2014/main" id="{FFA9F4CE-1ED9-4AB8-245F-2FC5655EEB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42" y="249650250"/>
          <a:ext cx="1374321" cy="1374851"/>
        </a:xfrm>
        <a:prstGeom prst="rect">
          <a:avLst/>
        </a:prstGeom>
      </xdr:spPr>
    </xdr:pic>
    <xdr:clientData/>
  </xdr:twoCellAnchor>
  <xdr:twoCellAnchor>
    <xdr:from>
      <xdr:col>0</xdr:col>
      <xdr:colOff>54429</xdr:colOff>
      <xdr:row>1143</xdr:row>
      <xdr:rowOff>95250</xdr:rowOff>
    </xdr:from>
    <xdr:to>
      <xdr:col>0</xdr:col>
      <xdr:colOff>1405346</xdr:colOff>
      <xdr:row>1149</xdr:row>
      <xdr:rowOff>140362</xdr:rowOff>
    </xdr:to>
    <xdr:pic>
      <xdr:nvPicPr>
        <xdr:cNvPr id="358" name="Obraz 357">
          <a:extLst>
            <a:ext uri="{FF2B5EF4-FFF2-40B4-BE49-F238E27FC236}">
              <a16:creationId xmlns:a16="http://schemas.microsoft.com/office/drawing/2014/main" id="{7A8F4165-2F11-C6E9-4441-6D1EEABF71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9" y="251378357"/>
          <a:ext cx="1350917" cy="1351398"/>
        </a:xfrm>
        <a:prstGeom prst="rect">
          <a:avLst/>
        </a:prstGeom>
      </xdr:spPr>
    </xdr:pic>
    <xdr:clientData/>
  </xdr:twoCellAnchor>
  <xdr:twoCellAnchor>
    <xdr:from>
      <xdr:col>0</xdr:col>
      <xdr:colOff>122464</xdr:colOff>
      <xdr:row>1153</xdr:row>
      <xdr:rowOff>68036</xdr:rowOff>
    </xdr:from>
    <xdr:to>
      <xdr:col>0</xdr:col>
      <xdr:colOff>1387595</xdr:colOff>
      <xdr:row>1159</xdr:row>
      <xdr:rowOff>23404</xdr:rowOff>
    </xdr:to>
    <xdr:pic>
      <xdr:nvPicPr>
        <xdr:cNvPr id="360" name="Obraz 359">
          <a:extLst>
            <a:ext uri="{FF2B5EF4-FFF2-40B4-BE49-F238E27FC236}">
              <a16:creationId xmlns:a16="http://schemas.microsoft.com/office/drawing/2014/main" id="{0EEEB66F-3B14-46D5-58E8-472B3EA7D1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 cstate="print">
          <a:extLst>
            <a:ext uri="{BEBA8EAE-BF5A-486C-A8C5-ECC9F3942E4B}">
              <a14:imgProps xmlns:a14="http://schemas.microsoft.com/office/drawing/2010/main">
                <a14:imgLayer r:embed="rId159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464" y="253528286"/>
          <a:ext cx="1265131" cy="1261654"/>
        </a:xfrm>
        <a:prstGeom prst="rect">
          <a:avLst/>
        </a:prstGeom>
      </xdr:spPr>
    </xdr:pic>
    <xdr:clientData/>
  </xdr:twoCellAnchor>
  <xdr:twoCellAnchor>
    <xdr:from>
      <xdr:col>0</xdr:col>
      <xdr:colOff>190501</xdr:colOff>
      <xdr:row>1167</xdr:row>
      <xdr:rowOff>68037</xdr:rowOff>
    </xdr:from>
    <xdr:to>
      <xdr:col>0</xdr:col>
      <xdr:colOff>1358810</xdr:colOff>
      <xdr:row>1172</xdr:row>
      <xdr:rowOff>151585</xdr:rowOff>
    </xdr:to>
    <xdr:pic>
      <xdr:nvPicPr>
        <xdr:cNvPr id="362" name="Obraz 361">
          <a:extLst>
            <a:ext uri="{FF2B5EF4-FFF2-40B4-BE49-F238E27FC236}">
              <a16:creationId xmlns:a16="http://schemas.microsoft.com/office/drawing/2014/main" id="{F02AFA8E-BD1A-0924-2A7D-6D801E5831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1" y="256576287"/>
          <a:ext cx="1168309" cy="1172119"/>
        </a:xfrm>
        <a:prstGeom prst="rect">
          <a:avLst/>
        </a:prstGeom>
      </xdr:spPr>
    </xdr:pic>
    <xdr:clientData/>
  </xdr:twoCellAnchor>
  <xdr:twoCellAnchor>
    <xdr:from>
      <xdr:col>0</xdr:col>
      <xdr:colOff>108858</xdr:colOff>
      <xdr:row>1172</xdr:row>
      <xdr:rowOff>95250</xdr:rowOff>
    </xdr:from>
    <xdr:to>
      <xdr:col>0</xdr:col>
      <xdr:colOff>1417049</xdr:colOff>
      <xdr:row>1178</xdr:row>
      <xdr:rowOff>92911</xdr:rowOff>
    </xdr:to>
    <xdr:pic>
      <xdr:nvPicPr>
        <xdr:cNvPr id="365" name="Obraz 364">
          <a:extLst>
            <a:ext uri="{FF2B5EF4-FFF2-40B4-BE49-F238E27FC236}">
              <a16:creationId xmlns:a16="http://schemas.microsoft.com/office/drawing/2014/main" id="{3F5031F0-B800-D77B-47F0-69459B8F96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8" y="257692071"/>
          <a:ext cx="1308191" cy="1303947"/>
        </a:xfrm>
        <a:prstGeom prst="rect">
          <a:avLst/>
        </a:prstGeom>
      </xdr:spPr>
    </xdr:pic>
    <xdr:clientData/>
  </xdr:twoCellAnchor>
  <xdr:twoCellAnchor>
    <xdr:from>
      <xdr:col>0</xdr:col>
      <xdr:colOff>295548</xdr:colOff>
      <xdr:row>1179</xdr:row>
      <xdr:rowOff>221524</xdr:rowOff>
    </xdr:from>
    <xdr:to>
      <xdr:col>0</xdr:col>
      <xdr:colOff>1224644</xdr:colOff>
      <xdr:row>1182</xdr:row>
      <xdr:rowOff>44324</xdr:rowOff>
    </xdr:to>
    <xdr:pic>
      <xdr:nvPicPr>
        <xdr:cNvPr id="367" name="Obraz 366">
          <a:extLst>
            <a:ext uri="{FF2B5EF4-FFF2-40B4-BE49-F238E27FC236}">
              <a16:creationId xmlns:a16="http://schemas.microsoft.com/office/drawing/2014/main" id="{8BA46B05-1E52-DDEF-9E3E-534824917D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548" y="259342345"/>
          <a:ext cx="929096" cy="924979"/>
        </a:xfrm>
        <a:prstGeom prst="rect">
          <a:avLst/>
        </a:prstGeom>
      </xdr:spPr>
    </xdr:pic>
    <xdr:clientData/>
  </xdr:twoCellAnchor>
  <xdr:twoCellAnchor>
    <xdr:from>
      <xdr:col>0</xdr:col>
      <xdr:colOff>176894</xdr:colOff>
      <xdr:row>1182</xdr:row>
      <xdr:rowOff>163286</xdr:rowOff>
    </xdr:from>
    <xdr:to>
      <xdr:col>0</xdr:col>
      <xdr:colOff>1411334</xdr:colOff>
      <xdr:row>1187</xdr:row>
      <xdr:rowOff>163697</xdr:rowOff>
    </xdr:to>
    <xdr:pic>
      <xdr:nvPicPr>
        <xdr:cNvPr id="369" name="Obraz 368">
          <a:extLst>
            <a:ext uri="{FF2B5EF4-FFF2-40B4-BE49-F238E27FC236}">
              <a16:creationId xmlns:a16="http://schemas.microsoft.com/office/drawing/2014/main" id="{62203FE3-EC17-BDA5-791A-F3C228346E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4" y="260386286"/>
          <a:ext cx="1234440" cy="1238661"/>
        </a:xfrm>
        <a:prstGeom prst="rect">
          <a:avLst/>
        </a:prstGeom>
      </xdr:spPr>
    </xdr:pic>
    <xdr:clientData/>
  </xdr:twoCellAnchor>
  <xdr:twoCellAnchor>
    <xdr:from>
      <xdr:col>0</xdr:col>
      <xdr:colOff>311060</xdr:colOff>
      <xdr:row>1184</xdr:row>
      <xdr:rowOff>126275</xdr:rowOff>
    </xdr:from>
    <xdr:to>
      <xdr:col>0</xdr:col>
      <xdr:colOff>1263560</xdr:colOff>
      <xdr:row>1188</xdr:row>
      <xdr:rowOff>202625</xdr:rowOff>
    </xdr:to>
    <xdr:pic>
      <xdr:nvPicPr>
        <xdr:cNvPr id="371" name="Obraz 370">
          <a:extLst>
            <a:ext uri="{FF2B5EF4-FFF2-40B4-BE49-F238E27FC236}">
              <a16:creationId xmlns:a16="http://schemas.microsoft.com/office/drawing/2014/main" id="{03CDBB18-AEE0-1ED7-49BE-29C39B31C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 cstate="print">
          <a:extLst>
            <a:ext uri="{BEBA8EAE-BF5A-486C-A8C5-ECC9F3942E4B}">
              <a14:imgProps xmlns:a14="http://schemas.microsoft.com/office/drawing/2010/main">
                <a14:imgLayer r:embed="rId165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060" y="260934382"/>
          <a:ext cx="952500" cy="947207"/>
        </a:xfrm>
        <a:prstGeom prst="rect">
          <a:avLst/>
        </a:prstGeom>
      </xdr:spPr>
    </xdr:pic>
    <xdr:clientData/>
  </xdr:twoCellAnchor>
  <xdr:twoCellAnchor>
    <xdr:from>
      <xdr:col>0</xdr:col>
      <xdr:colOff>176892</xdr:colOff>
      <xdr:row>1189</xdr:row>
      <xdr:rowOff>40821</xdr:rowOff>
    </xdr:from>
    <xdr:to>
      <xdr:col>0</xdr:col>
      <xdr:colOff>1360713</xdr:colOff>
      <xdr:row>1194</xdr:row>
      <xdr:rowOff>132261</xdr:rowOff>
    </xdr:to>
    <xdr:pic>
      <xdr:nvPicPr>
        <xdr:cNvPr id="373" name="Obraz 372">
          <a:extLst>
            <a:ext uri="{FF2B5EF4-FFF2-40B4-BE49-F238E27FC236}">
              <a16:creationId xmlns:a16="http://schemas.microsoft.com/office/drawing/2014/main" id="{4896B65F-E5D7-131C-407A-A2748902A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92" y="261937500"/>
          <a:ext cx="1183821" cy="1180011"/>
        </a:xfrm>
        <a:prstGeom prst="rect">
          <a:avLst/>
        </a:prstGeom>
      </xdr:spPr>
    </xdr:pic>
    <xdr:clientData/>
  </xdr:twoCellAnchor>
  <xdr:twoCellAnchor>
    <xdr:from>
      <xdr:col>0</xdr:col>
      <xdr:colOff>210185</xdr:colOff>
      <xdr:row>1194</xdr:row>
      <xdr:rowOff>91440</xdr:rowOff>
    </xdr:from>
    <xdr:to>
      <xdr:col>0</xdr:col>
      <xdr:colOff>1213304</xdr:colOff>
      <xdr:row>1198</xdr:row>
      <xdr:rowOff>174625</xdr:rowOff>
    </xdr:to>
    <xdr:pic>
      <xdr:nvPicPr>
        <xdr:cNvPr id="375" name="Obraz 374">
          <a:extLst>
            <a:ext uri="{FF2B5EF4-FFF2-40B4-BE49-F238E27FC236}">
              <a16:creationId xmlns:a16="http://schemas.microsoft.com/office/drawing/2014/main" id="{86B7552F-60FC-5A6C-3840-351959130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185" y="314400565"/>
          <a:ext cx="1003119" cy="1067435"/>
        </a:xfrm>
        <a:prstGeom prst="rect">
          <a:avLst/>
        </a:prstGeom>
      </xdr:spPr>
    </xdr:pic>
    <xdr:clientData/>
  </xdr:twoCellAnchor>
  <xdr:twoCellAnchor>
    <xdr:from>
      <xdr:col>0</xdr:col>
      <xdr:colOff>95251</xdr:colOff>
      <xdr:row>1209</xdr:row>
      <xdr:rowOff>653143</xdr:rowOff>
    </xdr:from>
    <xdr:to>
      <xdr:col>0</xdr:col>
      <xdr:colOff>1329691</xdr:colOff>
      <xdr:row>1211</xdr:row>
      <xdr:rowOff>349565</xdr:rowOff>
    </xdr:to>
    <xdr:pic>
      <xdr:nvPicPr>
        <xdr:cNvPr id="383" name="Obraz 382">
          <a:extLst>
            <a:ext uri="{FF2B5EF4-FFF2-40B4-BE49-F238E27FC236}">
              <a16:creationId xmlns:a16="http://schemas.microsoft.com/office/drawing/2014/main" id="{2A81733F-4149-1156-77A7-0B34CF6AB6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266754429"/>
          <a:ext cx="1234440" cy="1234029"/>
        </a:xfrm>
        <a:prstGeom prst="rect">
          <a:avLst/>
        </a:prstGeom>
      </xdr:spPr>
    </xdr:pic>
    <xdr:clientData/>
  </xdr:twoCellAnchor>
  <xdr:twoCellAnchor>
    <xdr:from>
      <xdr:col>0</xdr:col>
      <xdr:colOff>47625</xdr:colOff>
      <xdr:row>1210</xdr:row>
      <xdr:rowOff>400233</xdr:rowOff>
    </xdr:from>
    <xdr:to>
      <xdr:col>0</xdr:col>
      <xdr:colOff>1282065</xdr:colOff>
      <xdr:row>1212</xdr:row>
      <xdr:rowOff>350521</xdr:rowOff>
    </xdr:to>
    <xdr:pic>
      <xdr:nvPicPr>
        <xdr:cNvPr id="387" name="Obraz 386">
          <a:extLst>
            <a:ext uri="{FF2B5EF4-FFF2-40B4-BE49-F238E27FC236}">
              <a16:creationId xmlns:a16="http://schemas.microsoft.com/office/drawing/2014/main" id="{3C4F59CB-00CE-D6FC-BE35-298E1B7F42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 cstate="print">
          <a:extLst>
            <a:ext uri="{BEBA8EAE-BF5A-486C-A8C5-ECC9F3942E4B}">
              <a14:imgProps xmlns:a14="http://schemas.microsoft.com/office/drawing/2010/main">
                <a14:imgLayer r:embed="rId170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334323873"/>
          <a:ext cx="1234440" cy="1352368"/>
        </a:xfrm>
        <a:prstGeom prst="rect">
          <a:avLst/>
        </a:prstGeom>
      </xdr:spPr>
    </xdr:pic>
    <xdr:clientData/>
  </xdr:twoCellAnchor>
  <xdr:twoCellAnchor>
    <xdr:from>
      <xdr:col>0</xdr:col>
      <xdr:colOff>217714</xdr:colOff>
      <xdr:row>1235</xdr:row>
      <xdr:rowOff>435429</xdr:rowOff>
    </xdr:from>
    <xdr:to>
      <xdr:col>0</xdr:col>
      <xdr:colOff>1195523</xdr:colOff>
      <xdr:row>1236</xdr:row>
      <xdr:rowOff>3810</xdr:rowOff>
    </xdr:to>
    <xdr:pic>
      <xdr:nvPicPr>
        <xdr:cNvPr id="391" name="Obraz 390">
          <a:extLst>
            <a:ext uri="{FF2B5EF4-FFF2-40B4-BE49-F238E27FC236}">
              <a16:creationId xmlns:a16="http://schemas.microsoft.com/office/drawing/2014/main" id="{10C4D37C-23E7-5473-D1CC-210950115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 cstate="print">
          <a:extLst>
            <a:ext uri="{BEBA8EAE-BF5A-486C-A8C5-ECC9F3942E4B}">
              <a14:imgProps xmlns:a14="http://schemas.microsoft.com/office/drawing/2010/main">
                <a14:imgLayer r:embed="rId172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4" y="269244536"/>
          <a:ext cx="977809" cy="983524"/>
        </a:xfrm>
        <a:prstGeom prst="rect">
          <a:avLst/>
        </a:prstGeom>
      </xdr:spPr>
    </xdr:pic>
    <xdr:clientData/>
  </xdr:twoCellAnchor>
  <xdr:twoCellAnchor>
    <xdr:from>
      <xdr:col>0</xdr:col>
      <xdr:colOff>54429</xdr:colOff>
      <xdr:row>1236</xdr:row>
      <xdr:rowOff>54428</xdr:rowOff>
    </xdr:from>
    <xdr:to>
      <xdr:col>0</xdr:col>
      <xdr:colOff>1413238</xdr:colOff>
      <xdr:row>1238</xdr:row>
      <xdr:rowOff>542380</xdr:rowOff>
    </xdr:to>
    <xdr:pic>
      <xdr:nvPicPr>
        <xdr:cNvPr id="393" name="Obraz 392">
          <a:extLst>
            <a:ext uri="{FF2B5EF4-FFF2-40B4-BE49-F238E27FC236}">
              <a16:creationId xmlns:a16="http://schemas.microsoft.com/office/drawing/2014/main" id="{8683FCB5-6391-4261-D45E-8751249C43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 cstate="print">
          <a:extLst>
            <a:ext uri="{BEBA8EAE-BF5A-486C-A8C5-ECC9F3942E4B}">
              <a14:imgProps xmlns:a14="http://schemas.microsoft.com/office/drawing/2010/main">
                <a14:imgLayer r:embed="rId174">
                  <a14:imgEffect>
                    <a14:backgroundRemoval t="10000" b="90000" l="10000" r="9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29" y="270278678"/>
          <a:ext cx="1358809" cy="1358809"/>
        </a:xfrm>
        <a:prstGeom prst="rect">
          <a:avLst/>
        </a:prstGeom>
      </xdr:spPr>
    </xdr:pic>
    <xdr:clientData/>
  </xdr:twoCellAnchor>
  <xdr:twoCellAnchor>
    <xdr:from>
      <xdr:col>0</xdr:col>
      <xdr:colOff>81643</xdr:colOff>
      <xdr:row>1253</xdr:row>
      <xdr:rowOff>108858</xdr:rowOff>
    </xdr:from>
    <xdr:to>
      <xdr:col>0</xdr:col>
      <xdr:colOff>1397726</xdr:colOff>
      <xdr:row>1259</xdr:row>
      <xdr:rowOff>39565</xdr:rowOff>
    </xdr:to>
    <xdr:pic>
      <xdr:nvPicPr>
        <xdr:cNvPr id="397" name="Obraz 396">
          <a:extLst>
            <a:ext uri="{FF2B5EF4-FFF2-40B4-BE49-F238E27FC236}">
              <a16:creationId xmlns:a16="http://schemas.microsoft.com/office/drawing/2014/main" id="{A2ED6ED1-5CDE-8B14-7980-DB37D9FC9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643" y="273272251"/>
          <a:ext cx="1316083" cy="131863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1262</xdr:row>
      <xdr:rowOff>0</xdr:rowOff>
    </xdr:from>
    <xdr:to>
      <xdr:col>0</xdr:col>
      <xdr:colOff>1400915</xdr:colOff>
      <xdr:row>1268</xdr:row>
      <xdr:rowOff>13607</xdr:rowOff>
    </xdr:to>
    <xdr:pic>
      <xdr:nvPicPr>
        <xdr:cNvPr id="399" name="Obraz 398">
          <a:extLst>
            <a:ext uri="{FF2B5EF4-FFF2-40B4-BE49-F238E27FC236}">
              <a16:creationId xmlns:a16="http://schemas.microsoft.com/office/drawing/2014/main" id="{B87415FC-8DF0-0A5B-8C15-62B34FC8A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5245286"/>
          <a:ext cx="1400915" cy="1401535"/>
        </a:xfrm>
        <a:prstGeom prst="rect">
          <a:avLst/>
        </a:prstGeom>
      </xdr:spPr>
    </xdr:pic>
    <xdr:clientData/>
  </xdr:twoCellAnchor>
  <xdr:twoCellAnchor>
    <xdr:from>
      <xdr:col>0</xdr:col>
      <xdr:colOff>13607</xdr:colOff>
      <xdr:row>1334</xdr:row>
      <xdr:rowOff>136071</xdr:rowOff>
    </xdr:from>
    <xdr:to>
      <xdr:col>0</xdr:col>
      <xdr:colOff>1454059</xdr:colOff>
      <xdr:row>1341</xdr:row>
      <xdr:rowOff>53173</xdr:rowOff>
    </xdr:to>
    <xdr:pic>
      <xdr:nvPicPr>
        <xdr:cNvPr id="401" name="Obraz 400">
          <a:extLst>
            <a:ext uri="{FF2B5EF4-FFF2-40B4-BE49-F238E27FC236}">
              <a16:creationId xmlns:a16="http://schemas.microsoft.com/office/drawing/2014/main" id="{54B58691-23D8-4FD7-77D5-9EA1FE5BB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" y="292022892"/>
          <a:ext cx="1440452" cy="144110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1350</xdr:row>
      <xdr:rowOff>0</xdr:rowOff>
    </xdr:from>
    <xdr:to>
      <xdr:col>0</xdr:col>
      <xdr:colOff>1401536</xdr:colOff>
      <xdr:row>1356</xdr:row>
      <xdr:rowOff>97734</xdr:rowOff>
    </xdr:to>
    <xdr:pic>
      <xdr:nvPicPr>
        <xdr:cNvPr id="403" name="Obraz 402">
          <a:extLst>
            <a:ext uri="{FF2B5EF4-FFF2-40B4-BE49-F238E27FC236}">
              <a16:creationId xmlns:a16="http://schemas.microsoft.com/office/drawing/2014/main" id="{66C2238F-B3BF-3932-8135-CFE35207A9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5152536"/>
          <a:ext cx="1401536" cy="1404019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1370</xdr:row>
      <xdr:rowOff>136071</xdr:rowOff>
    </xdr:from>
    <xdr:to>
      <xdr:col>0</xdr:col>
      <xdr:colOff>1331142</xdr:colOff>
      <xdr:row>1376</xdr:row>
      <xdr:rowOff>161380</xdr:rowOff>
    </xdr:to>
    <xdr:pic>
      <xdr:nvPicPr>
        <xdr:cNvPr id="405" name="Obraz 404">
          <a:extLst>
            <a:ext uri="{FF2B5EF4-FFF2-40B4-BE49-F238E27FC236}">
              <a16:creationId xmlns:a16="http://schemas.microsoft.com/office/drawing/2014/main" id="{4EB09B38-F87C-7720-A18C-9592A583F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99207464"/>
          <a:ext cx="1331142" cy="1331595"/>
        </a:xfrm>
        <a:prstGeom prst="rect">
          <a:avLst/>
        </a:prstGeom>
      </xdr:spPr>
    </xdr:pic>
    <xdr:clientData/>
  </xdr:twoCellAnchor>
  <xdr:twoCellAnchor>
    <xdr:from>
      <xdr:col>1</xdr:col>
      <xdr:colOff>124370</xdr:colOff>
      <xdr:row>11</xdr:row>
      <xdr:rowOff>40821</xdr:rowOff>
    </xdr:from>
    <xdr:to>
      <xdr:col>1</xdr:col>
      <xdr:colOff>695870</xdr:colOff>
      <xdr:row>12</xdr:row>
      <xdr:rowOff>187118</xdr:rowOff>
    </xdr:to>
    <xdr:pic>
      <xdr:nvPicPr>
        <xdr:cNvPr id="410" name="Obraz 409">
          <a:extLst>
            <a:ext uri="{FF2B5EF4-FFF2-40B4-BE49-F238E27FC236}">
              <a16:creationId xmlns:a16="http://schemas.microsoft.com/office/drawing/2014/main" id="{E2BD2D9A-39C9-4E04-8C13-130762A74D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4763" y="2884714"/>
          <a:ext cx="571500" cy="568118"/>
        </a:xfrm>
        <a:prstGeom prst="rect">
          <a:avLst/>
        </a:prstGeom>
      </xdr:spPr>
    </xdr:pic>
    <xdr:clientData/>
  </xdr:twoCellAnchor>
  <xdr:twoCellAnchor>
    <xdr:from>
      <xdr:col>1</xdr:col>
      <xdr:colOff>126275</xdr:colOff>
      <xdr:row>15</xdr:row>
      <xdr:rowOff>136071</xdr:rowOff>
    </xdr:from>
    <xdr:to>
      <xdr:col>1</xdr:col>
      <xdr:colOff>697775</xdr:colOff>
      <xdr:row>17</xdr:row>
      <xdr:rowOff>119082</xdr:rowOff>
    </xdr:to>
    <xdr:pic>
      <xdr:nvPicPr>
        <xdr:cNvPr id="411" name="Obraz 410">
          <a:extLst>
            <a:ext uri="{FF2B5EF4-FFF2-40B4-BE49-F238E27FC236}">
              <a16:creationId xmlns:a16="http://schemas.microsoft.com/office/drawing/2014/main" id="{B6FCA69A-EE7E-4C6F-89C8-49937A0B7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668" y="4340678"/>
          <a:ext cx="571500" cy="56811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20</xdr:row>
      <xdr:rowOff>64225</xdr:rowOff>
    </xdr:from>
    <xdr:to>
      <xdr:col>1</xdr:col>
      <xdr:colOff>701585</xdr:colOff>
      <xdr:row>20</xdr:row>
      <xdr:rowOff>643773</xdr:rowOff>
    </xdr:to>
    <xdr:pic>
      <xdr:nvPicPr>
        <xdr:cNvPr id="412" name="Obraz 411">
          <a:extLst>
            <a:ext uri="{FF2B5EF4-FFF2-40B4-BE49-F238E27FC236}">
              <a16:creationId xmlns:a16="http://schemas.microsoft.com/office/drawing/2014/main" id="{7B70BA52-74BE-4095-A5DE-AB330B6F7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5602332"/>
          <a:ext cx="571500" cy="57954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21</xdr:row>
      <xdr:rowOff>128451</xdr:rowOff>
    </xdr:from>
    <xdr:to>
      <xdr:col>1</xdr:col>
      <xdr:colOff>705395</xdr:colOff>
      <xdr:row>21</xdr:row>
      <xdr:rowOff>713714</xdr:rowOff>
    </xdr:to>
    <xdr:pic>
      <xdr:nvPicPr>
        <xdr:cNvPr id="413" name="Obraz 412">
          <a:extLst>
            <a:ext uri="{FF2B5EF4-FFF2-40B4-BE49-F238E27FC236}">
              <a16:creationId xmlns:a16="http://schemas.microsoft.com/office/drawing/2014/main" id="{620B95B4-E880-4184-BDBC-8910C3C379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6319701"/>
          <a:ext cx="571500" cy="585263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22</xdr:row>
      <xdr:rowOff>77833</xdr:rowOff>
    </xdr:from>
    <xdr:to>
      <xdr:col>1</xdr:col>
      <xdr:colOff>701585</xdr:colOff>
      <xdr:row>22</xdr:row>
      <xdr:rowOff>649761</xdr:rowOff>
    </xdr:to>
    <xdr:pic>
      <xdr:nvPicPr>
        <xdr:cNvPr id="414" name="Obraz 413">
          <a:extLst>
            <a:ext uri="{FF2B5EF4-FFF2-40B4-BE49-F238E27FC236}">
              <a16:creationId xmlns:a16="http://schemas.microsoft.com/office/drawing/2014/main" id="{3E6F718F-5F1B-4BAC-8D7E-FB51A777F5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7044690"/>
          <a:ext cx="571500" cy="57192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33</xdr:row>
      <xdr:rowOff>103141</xdr:rowOff>
    </xdr:from>
    <xdr:to>
      <xdr:col>1</xdr:col>
      <xdr:colOff>701585</xdr:colOff>
      <xdr:row>36</xdr:row>
      <xdr:rowOff>20022</xdr:rowOff>
    </xdr:to>
    <xdr:pic>
      <xdr:nvPicPr>
        <xdr:cNvPr id="415" name="Obraz 414">
          <a:extLst>
            <a:ext uri="{FF2B5EF4-FFF2-40B4-BE49-F238E27FC236}">
              <a16:creationId xmlns:a16="http://schemas.microsoft.com/office/drawing/2014/main" id="{E8194399-037E-450D-983A-21BB2EF32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9873070"/>
          <a:ext cx="571500" cy="570023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42</xdr:row>
      <xdr:rowOff>114844</xdr:rowOff>
    </xdr:from>
    <xdr:to>
      <xdr:col>1</xdr:col>
      <xdr:colOff>705395</xdr:colOff>
      <xdr:row>44</xdr:row>
      <xdr:rowOff>226034</xdr:rowOff>
    </xdr:to>
    <xdr:pic>
      <xdr:nvPicPr>
        <xdr:cNvPr id="416" name="Obraz 415">
          <a:extLst>
            <a:ext uri="{FF2B5EF4-FFF2-40B4-BE49-F238E27FC236}">
              <a16:creationId xmlns:a16="http://schemas.microsoft.com/office/drawing/2014/main" id="{61516141-71DF-4E1F-9123-2E2461324E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11653701"/>
          <a:ext cx="571500" cy="573833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55</xdr:row>
      <xdr:rowOff>5987</xdr:rowOff>
    </xdr:from>
    <xdr:to>
      <xdr:col>1</xdr:col>
      <xdr:colOff>701585</xdr:colOff>
      <xdr:row>56</xdr:row>
      <xdr:rowOff>21927</xdr:rowOff>
    </xdr:to>
    <xdr:pic>
      <xdr:nvPicPr>
        <xdr:cNvPr id="417" name="Obraz 416">
          <a:extLst>
            <a:ext uri="{FF2B5EF4-FFF2-40B4-BE49-F238E27FC236}">
              <a16:creationId xmlns:a16="http://schemas.microsoft.com/office/drawing/2014/main" id="{3166807E-30A2-4726-8D74-D73E7CE71E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14715308"/>
          <a:ext cx="571500" cy="573833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105</xdr:row>
      <xdr:rowOff>227511</xdr:rowOff>
    </xdr:from>
    <xdr:to>
      <xdr:col>1</xdr:col>
      <xdr:colOff>701585</xdr:colOff>
      <xdr:row>107</xdr:row>
      <xdr:rowOff>20022</xdr:rowOff>
    </xdr:to>
    <xdr:pic>
      <xdr:nvPicPr>
        <xdr:cNvPr id="419" name="Obraz 418">
          <a:extLst>
            <a:ext uri="{FF2B5EF4-FFF2-40B4-BE49-F238E27FC236}">
              <a16:creationId xmlns:a16="http://schemas.microsoft.com/office/drawing/2014/main" id="{9D498009-CE53-4A3D-8DC1-BA2887EC0D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23835904"/>
          <a:ext cx="571500" cy="56811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108</xdr:row>
      <xdr:rowOff>105047</xdr:rowOff>
    </xdr:from>
    <xdr:to>
      <xdr:col>1</xdr:col>
      <xdr:colOff>705395</xdr:colOff>
      <xdr:row>109</xdr:row>
      <xdr:rowOff>278558</xdr:rowOff>
    </xdr:to>
    <xdr:pic>
      <xdr:nvPicPr>
        <xdr:cNvPr id="420" name="Obraz 419">
          <a:extLst>
            <a:ext uri="{FF2B5EF4-FFF2-40B4-BE49-F238E27FC236}">
              <a16:creationId xmlns:a16="http://schemas.microsoft.com/office/drawing/2014/main" id="{A88DCAF5-BD35-4CCF-8437-05B8FBDC92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24788404"/>
          <a:ext cx="571500" cy="56811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112</xdr:row>
      <xdr:rowOff>62321</xdr:rowOff>
    </xdr:from>
    <xdr:to>
      <xdr:col>1</xdr:col>
      <xdr:colOff>701585</xdr:colOff>
      <xdr:row>114</xdr:row>
      <xdr:rowOff>206440</xdr:rowOff>
    </xdr:to>
    <xdr:pic>
      <xdr:nvPicPr>
        <xdr:cNvPr id="421" name="Obraz 420">
          <a:extLst>
            <a:ext uri="{FF2B5EF4-FFF2-40B4-BE49-F238E27FC236}">
              <a16:creationId xmlns:a16="http://schemas.microsoft.com/office/drawing/2014/main" id="{E8318C7D-FC8E-4021-91D8-35E6B6D58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25793428"/>
          <a:ext cx="571500" cy="57954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126</xdr:row>
      <xdr:rowOff>103142</xdr:rowOff>
    </xdr:from>
    <xdr:to>
      <xdr:col>1</xdr:col>
      <xdr:colOff>701585</xdr:colOff>
      <xdr:row>129</xdr:row>
      <xdr:rowOff>37167</xdr:rowOff>
    </xdr:to>
    <xdr:pic>
      <xdr:nvPicPr>
        <xdr:cNvPr id="423" name="Obraz 422">
          <a:extLst>
            <a:ext uri="{FF2B5EF4-FFF2-40B4-BE49-F238E27FC236}">
              <a16:creationId xmlns:a16="http://schemas.microsoft.com/office/drawing/2014/main" id="{5F97090D-D3A5-46BE-88C0-DC3836685A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28011392"/>
          <a:ext cx="571500" cy="58716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131</xdr:row>
      <xdr:rowOff>169273</xdr:rowOff>
    </xdr:from>
    <xdr:to>
      <xdr:col>1</xdr:col>
      <xdr:colOff>705395</xdr:colOff>
      <xdr:row>132</xdr:row>
      <xdr:rowOff>284001</xdr:rowOff>
    </xdr:to>
    <xdr:pic>
      <xdr:nvPicPr>
        <xdr:cNvPr id="424" name="Obraz 423">
          <a:extLst>
            <a:ext uri="{FF2B5EF4-FFF2-40B4-BE49-F238E27FC236}">
              <a16:creationId xmlns:a16="http://schemas.microsoft.com/office/drawing/2014/main" id="{307399FF-1793-4884-AEB2-346246A8D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29166094"/>
          <a:ext cx="571500" cy="590978"/>
        </a:xfrm>
        <a:prstGeom prst="rect">
          <a:avLst/>
        </a:prstGeom>
      </xdr:spPr>
    </xdr:pic>
    <xdr:clientData/>
  </xdr:twoCellAnchor>
  <xdr:twoCellAnchor>
    <xdr:from>
      <xdr:col>1</xdr:col>
      <xdr:colOff>171995</xdr:colOff>
      <xdr:row>182</xdr:row>
      <xdr:rowOff>30439</xdr:rowOff>
    </xdr:from>
    <xdr:to>
      <xdr:col>1</xdr:col>
      <xdr:colOff>743495</xdr:colOff>
      <xdr:row>184</xdr:row>
      <xdr:rowOff>202442</xdr:rowOff>
    </xdr:to>
    <xdr:pic>
      <xdr:nvPicPr>
        <xdr:cNvPr id="425" name="Obraz 424">
          <a:extLst>
            <a:ext uri="{FF2B5EF4-FFF2-40B4-BE49-F238E27FC236}">
              <a16:creationId xmlns:a16="http://schemas.microsoft.com/office/drawing/2014/main" id="{5397FB1B-4CB0-4153-A9E5-9E75ECC4C8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4272" y="55082008"/>
          <a:ext cx="571500" cy="617480"/>
        </a:xfrm>
        <a:prstGeom prst="rect">
          <a:avLst/>
        </a:prstGeom>
      </xdr:spPr>
    </xdr:pic>
    <xdr:clientData/>
  </xdr:twoCellAnchor>
  <xdr:twoCellAnchor>
    <xdr:from>
      <xdr:col>1</xdr:col>
      <xdr:colOff>193223</xdr:colOff>
      <xdr:row>215</xdr:row>
      <xdr:rowOff>210912</xdr:rowOff>
    </xdr:from>
    <xdr:to>
      <xdr:col>1</xdr:col>
      <xdr:colOff>725903</xdr:colOff>
      <xdr:row>218</xdr:row>
      <xdr:rowOff>129540</xdr:rowOff>
    </xdr:to>
    <xdr:pic>
      <xdr:nvPicPr>
        <xdr:cNvPr id="427" name="Obraz 426">
          <a:extLst>
            <a:ext uri="{FF2B5EF4-FFF2-40B4-BE49-F238E27FC236}">
              <a16:creationId xmlns:a16="http://schemas.microsoft.com/office/drawing/2014/main" id="{BDDEE810-BC3C-4CB6-93AB-463FFD1CA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223" y="60066012"/>
          <a:ext cx="532680" cy="60442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236</xdr:row>
      <xdr:rowOff>243295</xdr:rowOff>
    </xdr:from>
    <xdr:to>
      <xdr:col>1</xdr:col>
      <xdr:colOff>701585</xdr:colOff>
      <xdr:row>236</xdr:row>
      <xdr:rowOff>849513</xdr:rowOff>
    </xdr:to>
    <xdr:pic>
      <xdr:nvPicPr>
        <xdr:cNvPr id="430" name="Obraz 429">
          <a:extLst>
            <a:ext uri="{FF2B5EF4-FFF2-40B4-BE49-F238E27FC236}">
              <a16:creationId xmlns:a16="http://schemas.microsoft.com/office/drawing/2014/main" id="{119AF744-1E24-4E66-B00A-B95024142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51065974"/>
          <a:ext cx="571500" cy="60621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237</xdr:row>
      <xdr:rowOff>134439</xdr:rowOff>
    </xdr:from>
    <xdr:to>
      <xdr:col>1</xdr:col>
      <xdr:colOff>701585</xdr:colOff>
      <xdr:row>237</xdr:row>
      <xdr:rowOff>740657</xdr:rowOff>
    </xdr:to>
    <xdr:pic>
      <xdr:nvPicPr>
        <xdr:cNvPr id="431" name="Obraz 430">
          <a:extLst>
            <a:ext uri="{FF2B5EF4-FFF2-40B4-BE49-F238E27FC236}">
              <a16:creationId xmlns:a16="http://schemas.microsoft.com/office/drawing/2014/main" id="{B3D5A397-BF1D-417A-B50B-208F2C590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51991260"/>
          <a:ext cx="571500" cy="60621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249</xdr:row>
      <xdr:rowOff>157843</xdr:rowOff>
    </xdr:from>
    <xdr:to>
      <xdr:col>1</xdr:col>
      <xdr:colOff>705395</xdr:colOff>
      <xdr:row>252</xdr:row>
      <xdr:rowOff>118538</xdr:rowOff>
    </xdr:to>
    <xdr:pic>
      <xdr:nvPicPr>
        <xdr:cNvPr id="432" name="Obraz 431">
          <a:extLst>
            <a:ext uri="{FF2B5EF4-FFF2-40B4-BE49-F238E27FC236}">
              <a16:creationId xmlns:a16="http://schemas.microsoft.com/office/drawing/2014/main" id="{E1DBCE91-356D-491C-BBEF-F83B435F65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54899379"/>
          <a:ext cx="571500" cy="61383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263</xdr:row>
      <xdr:rowOff>91713</xdr:rowOff>
    </xdr:from>
    <xdr:to>
      <xdr:col>1</xdr:col>
      <xdr:colOff>705395</xdr:colOff>
      <xdr:row>266</xdr:row>
      <xdr:rowOff>171062</xdr:rowOff>
    </xdr:to>
    <xdr:pic>
      <xdr:nvPicPr>
        <xdr:cNvPr id="434" name="Obraz 433">
          <a:extLst>
            <a:ext uri="{FF2B5EF4-FFF2-40B4-BE49-F238E27FC236}">
              <a16:creationId xmlns:a16="http://schemas.microsoft.com/office/drawing/2014/main" id="{BCFC838A-F803-4CFE-8D6E-6142904161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59241963"/>
          <a:ext cx="571500" cy="61002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292</xdr:row>
      <xdr:rowOff>163558</xdr:rowOff>
    </xdr:from>
    <xdr:to>
      <xdr:col>1</xdr:col>
      <xdr:colOff>701585</xdr:colOff>
      <xdr:row>293</xdr:row>
      <xdr:rowOff>338158</xdr:rowOff>
    </xdr:to>
    <xdr:pic>
      <xdr:nvPicPr>
        <xdr:cNvPr id="435" name="Obraz 434">
          <a:extLst>
            <a:ext uri="{FF2B5EF4-FFF2-40B4-BE49-F238E27FC236}">
              <a16:creationId xmlns:a16="http://schemas.microsoft.com/office/drawing/2014/main" id="{8AE4E55D-21B3-48C8-8BC9-42D59ED3A4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65940487"/>
          <a:ext cx="571500" cy="61002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293</xdr:row>
      <xdr:rowOff>451214</xdr:rowOff>
    </xdr:from>
    <xdr:to>
      <xdr:col>1</xdr:col>
      <xdr:colOff>705395</xdr:colOff>
      <xdr:row>295</xdr:row>
      <xdr:rowOff>19479</xdr:rowOff>
    </xdr:to>
    <xdr:pic>
      <xdr:nvPicPr>
        <xdr:cNvPr id="436" name="Obraz 435">
          <a:extLst>
            <a:ext uri="{FF2B5EF4-FFF2-40B4-BE49-F238E27FC236}">
              <a16:creationId xmlns:a16="http://schemas.microsoft.com/office/drawing/2014/main" id="{E4B58BAF-3B82-4C22-87F7-B4294F164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66663571"/>
          <a:ext cx="571500" cy="602408"/>
        </a:xfrm>
        <a:prstGeom prst="rect">
          <a:avLst/>
        </a:prstGeom>
      </xdr:spPr>
    </xdr:pic>
    <xdr:clientData/>
  </xdr:twoCellAnchor>
  <xdr:twoCellAnchor>
    <xdr:from>
      <xdr:col>1</xdr:col>
      <xdr:colOff>118179</xdr:colOff>
      <xdr:row>295</xdr:row>
      <xdr:rowOff>30889</xdr:rowOff>
    </xdr:from>
    <xdr:to>
      <xdr:col>1</xdr:col>
      <xdr:colOff>689679</xdr:colOff>
      <xdr:row>296</xdr:row>
      <xdr:rowOff>215286</xdr:rowOff>
    </xdr:to>
    <xdr:pic>
      <xdr:nvPicPr>
        <xdr:cNvPr id="437" name="Obraz 436">
          <a:extLst>
            <a:ext uri="{FF2B5EF4-FFF2-40B4-BE49-F238E27FC236}">
              <a16:creationId xmlns:a16="http://schemas.microsoft.com/office/drawing/2014/main" id="{840F0352-5F8B-4B8B-BE75-7472307F5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0273" y="88244295"/>
          <a:ext cx="571500" cy="601116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300</xdr:row>
      <xdr:rowOff>126548</xdr:rowOff>
    </xdr:from>
    <xdr:to>
      <xdr:col>1</xdr:col>
      <xdr:colOff>701585</xdr:colOff>
      <xdr:row>300</xdr:row>
      <xdr:rowOff>725146</xdr:rowOff>
    </xdr:to>
    <xdr:pic>
      <xdr:nvPicPr>
        <xdr:cNvPr id="438" name="Obraz 437">
          <a:extLst>
            <a:ext uri="{FF2B5EF4-FFF2-40B4-BE49-F238E27FC236}">
              <a16:creationId xmlns:a16="http://schemas.microsoft.com/office/drawing/2014/main" id="{2EDB59F3-3B69-45D0-AF24-FAA4889F6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71591262"/>
          <a:ext cx="571500" cy="59859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325</xdr:row>
      <xdr:rowOff>411629</xdr:rowOff>
    </xdr:from>
    <xdr:to>
      <xdr:col>1</xdr:col>
      <xdr:colOff>701585</xdr:colOff>
      <xdr:row>326</xdr:row>
      <xdr:rowOff>361648</xdr:rowOff>
    </xdr:to>
    <xdr:pic>
      <xdr:nvPicPr>
        <xdr:cNvPr id="439" name="Obraz 438">
          <a:extLst>
            <a:ext uri="{FF2B5EF4-FFF2-40B4-BE49-F238E27FC236}">
              <a16:creationId xmlns:a16="http://schemas.microsoft.com/office/drawing/2014/main" id="{5D1EB2BC-5585-4C1D-8495-9A53C06DE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2362" y="102402398"/>
          <a:ext cx="571500" cy="59478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439</xdr:row>
      <xdr:rowOff>142333</xdr:rowOff>
    </xdr:from>
    <xdr:to>
      <xdr:col>1</xdr:col>
      <xdr:colOff>705395</xdr:colOff>
      <xdr:row>442</xdr:row>
      <xdr:rowOff>103028</xdr:rowOff>
    </xdr:to>
    <xdr:pic>
      <xdr:nvPicPr>
        <xdr:cNvPr id="441" name="Obraz 440">
          <a:extLst>
            <a:ext uri="{FF2B5EF4-FFF2-40B4-BE49-F238E27FC236}">
              <a16:creationId xmlns:a16="http://schemas.microsoft.com/office/drawing/2014/main" id="{CFEA9C90-143C-4F58-B896-93CBAA98A2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107461869"/>
          <a:ext cx="571500" cy="613838"/>
        </a:xfrm>
        <a:prstGeom prst="rect">
          <a:avLst/>
        </a:prstGeom>
      </xdr:spPr>
    </xdr:pic>
    <xdr:clientData/>
  </xdr:twoCellAnchor>
  <xdr:twoCellAnchor>
    <xdr:from>
      <xdr:col>1</xdr:col>
      <xdr:colOff>199358</xdr:colOff>
      <xdr:row>452</xdr:row>
      <xdr:rowOff>1587</xdr:rowOff>
    </xdr:from>
    <xdr:to>
      <xdr:col>1</xdr:col>
      <xdr:colOff>677314</xdr:colOff>
      <xdr:row>455</xdr:row>
      <xdr:rowOff>42612</xdr:rowOff>
    </xdr:to>
    <xdr:pic>
      <xdr:nvPicPr>
        <xdr:cNvPr id="442" name="Obraz 441">
          <a:extLst>
            <a:ext uri="{FF2B5EF4-FFF2-40B4-BE49-F238E27FC236}">
              <a16:creationId xmlns:a16="http://schemas.microsoft.com/office/drawing/2014/main" id="{6A118DEA-9884-4005-9D25-6530E21EAD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6040" y="119202632"/>
          <a:ext cx="477956" cy="716435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467</xdr:row>
      <xdr:rowOff>99607</xdr:rowOff>
    </xdr:from>
    <xdr:to>
      <xdr:col>1</xdr:col>
      <xdr:colOff>701585</xdr:colOff>
      <xdr:row>470</xdr:row>
      <xdr:rowOff>60302</xdr:rowOff>
    </xdr:to>
    <xdr:pic>
      <xdr:nvPicPr>
        <xdr:cNvPr id="444" name="Obraz 443">
          <a:extLst>
            <a:ext uri="{FF2B5EF4-FFF2-40B4-BE49-F238E27FC236}">
              <a16:creationId xmlns:a16="http://schemas.microsoft.com/office/drawing/2014/main" id="{08DF6B26-E293-44B2-A9F9-96F5AE9B97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112902821"/>
          <a:ext cx="571500" cy="61383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471</xdr:row>
      <xdr:rowOff>150226</xdr:rowOff>
    </xdr:from>
    <xdr:to>
      <xdr:col>1</xdr:col>
      <xdr:colOff>705395</xdr:colOff>
      <xdr:row>474</xdr:row>
      <xdr:rowOff>110921</xdr:rowOff>
    </xdr:to>
    <xdr:pic>
      <xdr:nvPicPr>
        <xdr:cNvPr id="445" name="Obraz 444">
          <a:extLst>
            <a:ext uri="{FF2B5EF4-FFF2-40B4-BE49-F238E27FC236}">
              <a16:creationId xmlns:a16="http://schemas.microsoft.com/office/drawing/2014/main" id="{6B6C9A09-3BA3-4BCD-95C1-6401E6B53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113824297"/>
          <a:ext cx="571500" cy="61383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478</xdr:row>
      <xdr:rowOff>163833</xdr:rowOff>
    </xdr:from>
    <xdr:to>
      <xdr:col>1</xdr:col>
      <xdr:colOff>701585</xdr:colOff>
      <xdr:row>481</xdr:row>
      <xdr:rowOff>124528</xdr:rowOff>
    </xdr:to>
    <xdr:pic>
      <xdr:nvPicPr>
        <xdr:cNvPr id="446" name="Obraz 445">
          <a:extLst>
            <a:ext uri="{FF2B5EF4-FFF2-40B4-BE49-F238E27FC236}">
              <a16:creationId xmlns:a16="http://schemas.microsoft.com/office/drawing/2014/main" id="{88126034-DB95-41BB-BB19-46BB85601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115361904"/>
          <a:ext cx="571500" cy="61383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483</xdr:row>
      <xdr:rowOff>49714</xdr:rowOff>
    </xdr:from>
    <xdr:to>
      <xdr:col>1</xdr:col>
      <xdr:colOff>705395</xdr:colOff>
      <xdr:row>485</xdr:row>
      <xdr:rowOff>3810</xdr:rowOff>
    </xdr:to>
    <xdr:pic>
      <xdr:nvPicPr>
        <xdr:cNvPr id="447" name="Obraz 446">
          <a:extLst>
            <a:ext uri="{FF2B5EF4-FFF2-40B4-BE49-F238E27FC236}">
              <a16:creationId xmlns:a16="http://schemas.microsoft.com/office/drawing/2014/main" id="{F1DFEE0D-195B-4BB8-AACF-FC4F1B8FD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2020" y="139003589"/>
          <a:ext cx="571500" cy="573221"/>
        </a:xfrm>
        <a:prstGeom prst="rect">
          <a:avLst/>
        </a:prstGeom>
      </xdr:spPr>
    </xdr:pic>
    <xdr:clientData/>
  </xdr:twoCellAnchor>
  <xdr:twoCellAnchor>
    <xdr:from>
      <xdr:col>1</xdr:col>
      <xdr:colOff>122689</xdr:colOff>
      <xdr:row>500</xdr:row>
      <xdr:rowOff>25167</xdr:rowOff>
    </xdr:from>
    <xdr:to>
      <xdr:col>1</xdr:col>
      <xdr:colOff>694189</xdr:colOff>
      <xdr:row>502</xdr:row>
      <xdr:rowOff>206170</xdr:rowOff>
    </xdr:to>
    <xdr:pic>
      <xdr:nvPicPr>
        <xdr:cNvPr id="448" name="Obraz 447">
          <a:extLst>
            <a:ext uri="{FF2B5EF4-FFF2-40B4-BE49-F238E27FC236}">
              <a16:creationId xmlns:a16="http://schemas.microsoft.com/office/drawing/2014/main" id="{00D049B5-7C4F-4EB6-B4AD-D6846BE7B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483" y="157949667"/>
          <a:ext cx="571500" cy="629238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572</xdr:row>
      <xdr:rowOff>53070</xdr:rowOff>
    </xdr:from>
    <xdr:to>
      <xdr:col>1</xdr:col>
      <xdr:colOff>701585</xdr:colOff>
      <xdr:row>575</xdr:row>
      <xdr:rowOff>21385</xdr:rowOff>
    </xdr:to>
    <xdr:pic>
      <xdr:nvPicPr>
        <xdr:cNvPr id="449" name="Obraz 448">
          <a:extLst>
            <a:ext uri="{FF2B5EF4-FFF2-40B4-BE49-F238E27FC236}">
              <a16:creationId xmlns:a16="http://schemas.microsoft.com/office/drawing/2014/main" id="{1CE70EF2-79DD-48A6-BCEE-855183F84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136355820"/>
          <a:ext cx="571500" cy="62145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594</xdr:row>
      <xdr:rowOff>84093</xdr:rowOff>
    </xdr:from>
    <xdr:to>
      <xdr:col>1</xdr:col>
      <xdr:colOff>705395</xdr:colOff>
      <xdr:row>597</xdr:row>
      <xdr:rowOff>44789</xdr:rowOff>
    </xdr:to>
    <xdr:pic>
      <xdr:nvPicPr>
        <xdr:cNvPr id="450" name="Obraz 449">
          <a:extLst>
            <a:ext uri="{FF2B5EF4-FFF2-40B4-BE49-F238E27FC236}">
              <a16:creationId xmlns:a16="http://schemas.microsoft.com/office/drawing/2014/main" id="{18E2DC38-362A-4B20-8B68-AAC512146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139870272"/>
          <a:ext cx="571500" cy="613838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683</xdr:row>
      <xdr:rowOff>47173</xdr:rowOff>
    </xdr:from>
    <xdr:to>
      <xdr:col>1</xdr:col>
      <xdr:colOff>705395</xdr:colOff>
      <xdr:row>686</xdr:row>
      <xdr:rowOff>7868</xdr:rowOff>
    </xdr:to>
    <xdr:pic>
      <xdr:nvPicPr>
        <xdr:cNvPr id="451" name="Obraz 450">
          <a:extLst>
            <a:ext uri="{FF2B5EF4-FFF2-40B4-BE49-F238E27FC236}">
              <a16:creationId xmlns:a16="http://schemas.microsoft.com/office/drawing/2014/main" id="{2C48A432-D72A-4648-82B3-B4589F6C5A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5195" y="181987373"/>
          <a:ext cx="571500" cy="608395"/>
        </a:xfrm>
        <a:prstGeom prst="rect">
          <a:avLst/>
        </a:prstGeom>
      </xdr:spPr>
    </xdr:pic>
    <xdr:clientData/>
  </xdr:twoCellAnchor>
  <xdr:twoCellAnchor>
    <xdr:from>
      <xdr:col>1</xdr:col>
      <xdr:colOff>131990</xdr:colOff>
      <xdr:row>776</xdr:row>
      <xdr:rowOff>155940</xdr:rowOff>
    </xdr:from>
    <xdr:to>
      <xdr:col>1</xdr:col>
      <xdr:colOff>703490</xdr:colOff>
      <xdr:row>779</xdr:row>
      <xdr:rowOff>110920</xdr:rowOff>
    </xdr:to>
    <xdr:pic>
      <xdr:nvPicPr>
        <xdr:cNvPr id="452" name="Obraz 451">
          <a:extLst>
            <a:ext uri="{FF2B5EF4-FFF2-40B4-BE49-F238E27FC236}">
              <a16:creationId xmlns:a16="http://schemas.microsoft.com/office/drawing/2014/main" id="{59E4CF0E-8423-4E9F-82ED-1F04CBC4A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2383" y="171796440"/>
          <a:ext cx="571500" cy="608123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780</xdr:row>
      <xdr:rowOff>142333</xdr:rowOff>
    </xdr:from>
    <xdr:to>
      <xdr:col>1</xdr:col>
      <xdr:colOff>705395</xdr:colOff>
      <xdr:row>783</xdr:row>
      <xdr:rowOff>97313</xdr:rowOff>
    </xdr:to>
    <xdr:pic>
      <xdr:nvPicPr>
        <xdr:cNvPr id="453" name="Obraz 452">
          <a:extLst>
            <a:ext uri="{FF2B5EF4-FFF2-40B4-BE49-F238E27FC236}">
              <a16:creationId xmlns:a16="http://schemas.microsoft.com/office/drawing/2014/main" id="{835A2D56-9009-40B2-A547-FD0819CA2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172653690"/>
          <a:ext cx="571500" cy="608123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784</xdr:row>
      <xdr:rowOff>181250</xdr:rowOff>
    </xdr:from>
    <xdr:to>
      <xdr:col>1</xdr:col>
      <xdr:colOff>701585</xdr:colOff>
      <xdr:row>787</xdr:row>
      <xdr:rowOff>132420</xdr:rowOff>
    </xdr:to>
    <xdr:pic>
      <xdr:nvPicPr>
        <xdr:cNvPr id="454" name="Obraz 453">
          <a:extLst>
            <a:ext uri="{FF2B5EF4-FFF2-40B4-BE49-F238E27FC236}">
              <a16:creationId xmlns:a16="http://schemas.microsoft.com/office/drawing/2014/main" id="{FDE9D71B-EF50-48E0-BA9A-8116EA2A9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173563464"/>
          <a:ext cx="571500" cy="604313"/>
        </a:xfrm>
        <a:prstGeom prst="rect">
          <a:avLst/>
        </a:prstGeom>
      </xdr:spPr>
    </xdr:pic>
    <xdr:clientData/>
  </xdr:twoCellAnchor>
  <xdr:twoCellAnchor>
    <xdr:from>
      <xdr:col>1</xdr:col>
      <xdr:colOff>96468</xdr:colOff>
      <xdr:row>1045</xdr:row>
      <xdr:rowOff>40792</xdr:rowOff>
    </xdr:from>
    <xdr:to>
      <xdr:col>1</xdr:col>
      <xdr:colOff>667968</xdr:colOff>
      <xdr:row>1047</xdr:row>
      <xdr:rowOff>175483</xdr:rowOff>
    </xdr:to>
    <xdr:pic>
      <xdr:nvPicPr>
        <xdr:cNvPr id="455" name="Obraz 454">
          <a:extLst>
            <a:ext uri="{FF2B5EF4-FFF2-40B4-BE49-F238E27FC236}">
              <a16:creationId xmlns:a16="http://schemas.microsoft.com/office/drawing/2014/main" id="{E16DEFCF-0F6C-4E8D-A0D3-E9396F1CA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9262" y="290665351"/>
          <a:ext cx="571500" cy="594132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1053</xdr:row>
      <xdr:rowOff>198667</xdr:rowOff>
    </xdr:from>
    <xdr:to>
      <xdr:col>1</xdr:col>
      <xdr:colOff>705395</xdr:colOff>
      <xdr:row>1056</xdr:row>
      <xdr:rowOff>120446</xdr:rowOff>
    </xdr:to>
    <xdr:pic>
      <xdr:nvPicPr>
        <xdr:cNvPr id="456" name="Obraz 455">
          <a:extLst>
            <a:ext uri="{FF2B5EF4-FFF2-40B4-BE49-F238E27FC236}">
              <a16:creationId xmlns:a16="http://schemas.microsoft.com/office/drawing/2014/main" id="{D0B32ED5-0B7B-43E2-8134-7CFF36B61D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228866703"/>
          <a:ext cx="571500" cy="615743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1173</xdr:row>
      <xdr:rowOff>210369</xdr:rowOff>
    </xdr:from>
    <xdr:to>
      <xdr:col>1</xdr:col>
      <xdr:colOff>705395</xdr:colOff>
      <xdr:row>1176</xdr:row>
      <xdr:rowOff>172969</xdr:rowOff>
    </xdr:to>
    <xdr:pic>
      <xdr:nvPicPr>
        <xdr:cNvPr id="457" name="Obraz 456">
          <a:extLst>
            <a:ext uri="{FF2B5EF4-FFF2-40B4-BE49-F238E27FC236}">
              <a16:creationId xmlns:a16="http://schemas.microsoft.com/office/drawing/2014/main" id="{E348049F-AB65-4F68-BEA1-9E84A183E0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258024905"/>
          <a:ext cx="571500" cy="615743"/>
        </a:xfrm>
        <a:prstGeom prst="rect">
          <a:avLst/>
        </a:prstGeom>
      </xdr:spPr>
    </xdr:pic>
    <xdr:clientData/>
  </xdr:twoCellAnchor>
  <xdr:twoCellAnchor>
    <xdr:from>
      <xdr:col>1</xdr:col>
      <xdr:colOff>130085</xdr:colOff>
      <xdr:row>1180</xdr:row>
      <xdr:rowOff>29667</xdr:rowOff>
    </xdr:from>
    <xdr:to>
      <xdr:col>1</xdr:col>
      <xdr:colOff>701585</xdr:colOff>
      <xdr:row>1181</xdr:row>
      <xdr:rowOff>278017</xdr:rowOff>
    </xdr:to>
    <xdr:pic>
      <xdr:nvPicPr>
        <xdr:cNvPr id="458" name="Obraz 457">
          <a:extLst>
            <a:ext uri="{FF2B5EF4-FFF2-40B4-BE49-F238E27FC236}">
              <a16:creationId xmlns:a16="http://schemas.microsoft.com/office/drawing/2014/main" id="{794299BD-4032-4548-BA88-26952440AE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478" y="259517881"/>
          <a:ext cx="571500" cy="615743"/>
        </a:xfrm>
        <a:prstGeom prst="rect">
          <a:avLst/>
        </a:prstGeom>
      </xdr:spPr>
    </xdr:pic>
    <xdr:clientData/>
  </xdr:twoCellAnchor>
  <xdr:twoCellAnchor>
    <xdr:from>
      <xdr:col>1</xdr:col>
      <xdr:colOff>133895</xdr:colOff>
      <xdr:row>1184</xdr:row>
      <xdr:rowOff>150226</xdr:rowOff>
    </xdr:from>
    <xdr:to>
      <xdr:col>1</xdr:col>
      <xdr:colOff>705395</xdr:colOff>
      <xdr:row>1187</xdr:row>
      <xdr:rowOff>122351</xdr:rowOff>
    </xdr:to>
    <xdr:pic>
      <xdr:nvPicPr>
        <xdr:cNvPr id="459" name="Obraz 458">
          <a:extLst>
            <a:ext uri="{FF2B5EF4-FFF2-40B4-BE49-F238E27FC236}">
              <a16:creationId xmlns:a16="http://schemas.microsoft.com/office/drawing/2014/main" id="{46F88BF4-C271-4939-B0D8-69325B45BC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288" y="260958333"/>
          <a:ext cx="571500" cy="625268"/>
        </a:xfrm>
        <a:prstGeom prst="rect">
          <a:avLst/>
        </a:prstGeom>
      </xdr:spPr>
    </xdr:pic>
    <xdr:clientData/>
  </xdr:twoCellAnchor>
  <xdr:twoCellAnchor>
    <xdr:from>
      <xdr:col>1</xdr:col>
      <xdr:colOff>62320</xdr:colOff>
      <xdr:row>24</xdr:row>
      <xdr:rowOff>340269</xdr:rowOff>
    </xdr:from>
    <xdr:to>
      <xdr:col>1</xdr:col>
      <xdr:colOff>808808</xdr:colOff>
      <xdr:row>26</xdr:row>
      <xdr:rowOff>163285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6F9D842A-3D09-E5EC-508E-DA1452A12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2713" y="7987483"/>
          <a:ext cx="746488" cy="421731"/>
        </a:xfrm>
        <a:prstGeom prst="rect">
          <a:avLst/>
        </a:prstGeom>
      </xdr:spPr>
    </xdr:pic>
    <xdr:clientData/>
  </xdr:twoCellAnchor>
  <xdr:twoCellAnchor>
    <xdr:from>
      <xdr:col>1</xdr:col>
      <xdr:colOff>54700</xdr:colOff>
      <xdr:row>40</xdr:row>
      <xdr:rowOff>50709</xdr:rowOff>
    </xdr:from>
    <xdr:to>
      <xdr:col>1</xdr:col>
      <xdr:colOff>810713</xdr:colOff>
      <xdr:row>42</xdr:row>
      <xdr:rowOff>23132</xdr:rowOff>
    </xdr:to>
    <xdr:pic>
      <xdr:nvPicPr>
        <xdr:cNvPr id="6" name="Obraz 5">
          <a:extLst>
            <a:ext uri="{FF2B5EF4-FFF2-40B4-BE49-F238E27FC236}">
              <a16:creationId xmlns:a16="http://schemas.microsoft.com/office/drawing/2014/main" id="{5C6A42C5-8E31-4031-B811-5CFF2A869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5093" y="11126923"/>
          <a:ext cx="756013" cy="435066"/>
        </a:xfrm>
        <a:prstGeom prst="rect">
          <a:avLst/>
        </a:prstGeom>
      </xdr:spPr>
    </xdr:pic>
    <xdr:clientData/>
  </xdr:twoCellAnchor>
  <xdr:twoCellAnchor>
    <xdr:from>
      <xdr:col>1</xdr:col>
      <xdr:colOff>54700</xdr:colOff>
      <xdr:row>53</xdr:row>
      <xdr:rowOff>229506</xdr:rowOff>
    </xdr:from>
    <xdr:to>
      <xdr:col>1</xdr:col>
      <xdr:colOff>812618</xdr:colOff>
      <xdr:row>55</xdr:row>
      <xdr:rowOff>31024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FA423B4E-F3F6-4595-B04B-5411A3935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5093" y="14312899"/>
          <a:ext cx="757918" cy="427446"/>
        </a:xfrm>
        <a:prstGeom prst="rect">
          <a:avLst/>
        </a:prstGeom>
      </xdr:spPr>
    </xdr:pic>
    <xdr:clientData/>
  </xdr:twoCellAnchor>
  <xdr:twoCellAnchor>
    <xdr:from>
      <xdr:col>1</xdr:col>
      <xdr:colOff>103937</xdr:colOff>
      <xdr:row>178</xdr:row>
      <xdr:rowOff>190862</xdr:rowOff>
    </xdr:from>
    <xdr:to>
      <xdr:col>1</xdr:col>
      <xdr:colOff>837090</xdr:colOff>
      <xdr:row>181</xdr:row>
      <xdr:rowOff>40152</xdr:rowOff>
    </xdr:to>
    <xdr:pic>
      <xdr:nvPicPr>
        <xdr:cNvPr id="10" name="Obraz 9">
          <a:extLst>
            <a:ext uri="{FF2B5EF4-FFF2-40B4-BE49-F238E27FC236}">
              <a16:creationId xmlns:a16="http://schemas.microsoft.com/office/drawing/2014/main" id="{F20FA8F2-2D6F-4A6E-8BA7-715D1B7E33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6214" y="54351477"/>
          <a:ext cx="733153" cy="517506"/>
        </a:xfrm>
        <a:prstGeom prst="rect">
          <a:avLst/>
        </a:prstGeom>
      </xdr:spPr>
    </xdr:pic>
    <xdr:clientData/>
  </xdr:twoCellAnchor>
  <xdr:twoCellAnchor>
    <xdr:from>
      <xdr:col>1</xdr:col>
      <xdr:colOff>83820</xdr:colOff>
      <xdr:row>197</xdr:row>
      <xdr:rowOff>58599</xdr:rowOff>
    </xdr:from>
    <xdr:to>
      <xdr:col>2</xdr:col>
      <xdr:colOff>17690</xdr:colOff>
      <xdr:row>199</xdr:row>
      <xdr:rowOff>56332</xdr:rowOff>
    </xdr:to>
    <xdr:pic>
      <xdr:nvPicPr>
        <xdr:cNvPr id="16" name="Obraz 15">
          <a:extLst>
            <a:ext uri="{FF2B5EF4-FFF2-40B4-BE49-F238E27FC236}">
              <a16:creationId xmlns:a16="http://schemas.microsoft.com/office/drawing/2014/main" id="{F11E76D3-45BF-7C73-6B97-559C7BF908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4213" y="43478992"/>
          <a:ext cx="750298" cy="433161"/>
        </a:xfrm>
        <a:prstGeom prst="rect">
          <a:avLst/>
        </a:prstGeom>
      </xdr:spPr>
    </xdr:pic>
    <xdr:clientData/>
  </xdr:twoCellAnchor>
  <xdr:twoCellAnchor>
    <xdr:from>
      <xdr:col>1</xdr:col>
      <xdr:colOff>88718</xdr:colOff>
      <xdr:row>213</xdr:row>
      <xdr:rowOff>21860</xdr:rowOff>
    </xdr:from>
    <xdr:to>
      <xdr:col>1</xdr:col>
      <xdr:colOff>816156</xdr:colOff>
      <xdr:row>215</xdr:row>
      <xdr:rowOff>47623</xdr:rowOff>
    </xdr:to>
    <xdr:pic>
      <xdr:nvPicPr>
        <xdr:cNvPr id="22" name="Obraz 21">
          <a:extLst>
            <a:ext uri="{FF2B5EF4-FFF2-40B4-BE49-F238E27FC236}">
              <a16:creationId xmlns:a16="http://schemas.microsoft.com/office/drawing/2014/main" id="{DBC6CDE8-2F92-478D-954A-F6E49130E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2718" y="59419760"/>
          <a:ext cx="727438" cy="482963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226</xdr:row>
      <xdr:rowOff>169046</xdr:rowOff>
    </xdr:from>
    <xdr:to>
      <xdr:col>1</xdr:col>
      <xdr:colOff>838200</xdr:colOff>
      <xdr:row>228</xdr:row>
      <xdr:rowOff>46892</xdr:rowOff>
    </xdr:to>
    <xdr:pic>
      <xdr:nvPicPr>
        <xdr:cNvPr id="24" name="Obraz 23">
          <a:extLst>
            <a:ext uri="{FF2B5EF4-FFF2-40B4-BE49-F238E27FC236}">
              <a16:creationId xmlns:a16="http://schemas.microsoft.com/office/drawing/2014/main" id="{BC00A298-115A-473D-85C3-356B2B27C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1134" y="65068000"/>
          <a:ext cx="729343" cy="358492"/>
        </a:xfrm>
        <a:prstGeom prst="rect">
          <a:avLst/>
        </a:prstGeom>
      </xdr:spPr>
    </xdr:pic>
    <xdr:clientData/>
  </xdr:twoCellAnchor>
  <xdr:twoCellAnchor>
    <xdr:from>
      <xdr:col>1</xdr:col>
      <xdr:colOff>58238</xdr:colOff>
      <xdr:row>424</xdr:row>
      <xdr:rowOff>0</xdr:rowOff>
    </xdr:from>
    <xdr:to>
      <xdr:col>1</xdr:col>
      <xdr:colOff>779961</xdr:colOff>
      <xdr:row>424</xdr:row>
      <xdr:rowOff>176893</xdr:rowOff>
    </xdr:to>
    <xdr:pic>
      <xdr:nvPicPr>
        <xdr:cNvPr id="465" name="Obraz 464">
          <a:extLst>
            <a:ext uri="{FF2B5EF4-FFF2-40B4-BE49-F238E27FC236}">
              <a16:creationId xmlns:a16="http://schemas.microsoft.com/office/drawing/2014/main" id="{4F3F84DB-FA85-404A-90B8-1BDD5134B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631" y="110844419"/>
          <a:ext cx="721723" cy="393974"/>
        </a:xfrm>
        <a:prstGeom prst="rect">
          <a:avLst/>
        </a:prstGeom>
      </xdr:spPr>
    </xdr:pic>
    <xdr:clientData/>
  </xdr:twoCellAnchor>
  <xdr:twoCellAnchor>
    <xdr:from>
      <xdr:col>1</xdr:col>
      <xdr:colOff>73651</xdr:colOff>
      <xdr:row>454</xdr:row>
      <xdr:rowOff>216442</xdr:rowOff>
    </xdr:from>
    <xdr:to>
      <xdr:col>1</xdr:col>
      <xdr:colOff>799184</xdr:colOff>
      <xdr:row>457</xdr:row>
      <xdr:rowOff>0</xdr:rowOff>
    </xdr:to>
    <xdr:pic>
      <xdr:nvPicPr>
        <xdr:cNvPr id="466" name="Obraz 465">
          <a:extLst>
            <a:ext uri="{FF2B5EF4-FFF2-40B4-BE49-F238E27FC236}">
              <a16:creationId xmlns:a16="http://schemas.microsoft.com/office/drawing/2014/main" id="{5F937F10-E989-4B32-B691-3A3962BB8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0333" y="119867760"/>
          <a:ext cx="725533" cy="482097"/>
        </a:xfrm>
        <a:prstGeom prst="rect">
          <a:avLst/>
        </a:prstGeom>
      </xdr:spPr>
    </xdr:pic>
    <xdr:clientData/>
  </xdr:twoCellAnchor>
  <xdr:twoCellAnchor>
    <xdr:from>
      <xdr:col>1</xdr:col>
      <xdr:colOff>54428</xdr:colOff>
      <xdr:row>465</xdr:row>
      <xdr:rowOff>611048</xdr:rowOff>
    </xdr:from>
    <xdr:to>
      <xdr:col>1</xdr:col>
      <xdr:colOff>783771</xdr:colOff>
      <xdr:row>467</xdr:row>
      <xdr:rowOff>200022</xdr:rowOff>
    </xdr:to>
    <xdr:pic>
      <xdr:nvPicPr>
        <xdr:cNvPr id="467" name="Obraz 466">
          <a:extLst>
            <a:ext uri="{FF2B5EF4-FFF2-40B4-BE49-F238E27FC236}">
              <a16:creationId xmlns:a16="http://schemas.microsoft.com/office/drawing/2014/main" id="{27A481CE-2377-49CD-8E2A-5573954B7D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1" y="112543405"/>
          <a:ext cx="729343" cy="459831"/>
        </a:xfrm>
        <a:prstGeom prst="rect">
          <a:avLst/>
        </a:prstGeom>
      </xdr:spPr>
    </xdr:pic>
    <xdr:clientData/>
  </xdr:twoCellAnchor>
  <xdr:twoCellAnchor>
    <xdr:from>
      <xdr:col>1</xdr:col>
      <xdr:colOff>58238</xdr:colOff>
      <xdr:row>469</xdr:row>
      <xdr:rowOff>202834</xdr:rowOff>
    </xdr:from>
    <xdr:to>
      <xdr:col>1</xdr:col>
      <xdr:colOff>779961</xdr:colOff>
      <xdr:row>472</xdr:row>
      <xdr:rowOff>13332</xdr:rowOff>
    </xdr:to>
    <xdr:pic>
      <xdr:nvPicPr>
        <xdr:cNvPr id="468" name="Obraz 467">
          <a:extLst>
            <a:ext uri="{FF2B5EF4-FFF2-40B4-BE49-F238E27FC236}">
              <a16:creationId xmlns:a16="http://schemas.microsoft.com/office/drawing/2014/main" id="{1EF071B3-0B30-4FDC-85CE-4E8EC46C7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631" y="113441477"/>
          <a:ext cx="721723" cy="463641"/>
        </a:xfrm>
        <a:prstGeom prst="rect">
          <a:avLst/>
        </a:prstGeom>
      </xdr:spPr>
    </xdr:pic>
    <xdr:clientData/>
  </xdr:twoCellAnchor>
  <xdr:twoCellAnchor>
    <xdr:from>
      <xdr:col>1</xdr:col>
      <xdr:colOff>54428</xdr:colOff>
      <xdr:row>474</xdr:row>
      <xdr:rowOff>165823</xdr:rowOff>
    </xdr:from>
    <xdr:to>
      <xdr:col>1</xdr:col>
      <xdr:colOff>783771</xdr:colOff>
      <xdr:row>476</xdr:row>
      <xdr:rowOff>194035</xdr:rowOff>
    </xdr:to>
    <xdr:pic>
      <xdr:nvPicPr>
        <xdr:cNvPr id="469" name="Obraz 468">
          <a:extLst>
            <a:ext uri="{FF2B5EF4-FFF2-40B4-BE49-F238E27FC236}">
              <a16:creationId xmlns:a16="http://schemas.microsoft.com/office/drawing/2014/main" id="{A21DE9C0-9B6B-4BB0-BA5D-A30CC35EF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1" y="114493037"/>
          <a:ext cx="729343" cy="463641"/>
        </a:xfrm>
        <a:prstGeom prst="rect">
          <a:avLst/>
        </a:prstGeom>
      </xdr:spPr>
    </xdr:pic>
    <xdr:clientData/>
  </xdr:twoCellAnchor>
  <xdr:twoCellAnchor>
    <xdr:from>
      <xdr:col>1</xdr:col>
      <xdr:colOff>26488</xdr:colOff>
      <xdr:row>482</xdr:row>
      <xdr:rowOff>35830</xdr:rowOff>
    </xdr:from>
    <xdr:to>
      <xdr:col>1</xdr:col>
      <xdr:colOff>748211</xdr:colOff>
      <xdr:row>483</xdr:row>
      <xdr:rowOff>91441</xdr:rowOff>
    </xdr:to>
    <xdr:pic>
      <xdr:nvPicPr>
        <xdr:cNvPr id="470" name="Obraz 469">
          <a:extLst>
            <a:ext uri="{FF2B5EF4-FFF2-40B4-BE49-F238E27FC236}">
              <a16:creationId xmlns:a16="http://schemas.microsoft.com/office/drawing/2014/main" id="{BB34D26A-9DB4-4716-BF66-8DD8814DF6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4613" y="138688080"/>
          <a:ext cx="721723" cy="357236"/>
        </a:xfrm>
        <a:prstGeom prst="rect">
          <a:avLst/>
        </a:prstGeom>
      </xdr:spPr>
    </xdr:pic>
    <xdr:clientData/>
  </xdr:twoCellAnchor>
  <xdr:twoCellAnchor>
    <xdr:from>
      <xdr:col>1</xdr:col>
      <xdr:colOff>40458</xdr:colOff>
      <xdr:row>485</xdr:row>
      <xdr:rowOff>515073</xdr:rowOff>
    </xdr:from>
    <xdr:to>
      <xdr:col>1</xdr:col>
      <xdr:colOff>771706</xdr:colOff>
      <xdr:row>485</xdr:row>
      <xdr:rowOff>971094</xdr:rowOff>
    </xdr:to>
    <xdr:pic>
      <xdr:nvPicPr>
        <xdr:cNvPr id="471" name="Obraz 470">
          <a:extLst>
            <a:ext uri="{FF2B5EF4-FFF2-40B4-BE49-F238E27FC236}">
              <a16:creationId xmlns:a16="http://schemas.microsoft.com/office/drawing/2014/main" id="{31E204D2-E637-43FC-89FE-4D7460E17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8583" y="140088073"/>
          <a:ext cx="731248" cy="456021"/>
        </a:xfrm>
        <a:prstGeom prst="rect">
          <a:avLst/>
        </a:prstGeom>
      </xdr:spPr>
    </xdr:pic>
    <xdr:clientData/>
  </xdr:twoCellAnchor>
  <xdr:twoCellAnchor>
    <xdr:from>
      <xdr:col>1</xdr:col>
      <xdr:colOff>54428</xdr:colOff>
      <xdr:row>492</xdr:row>
      <xdr:rowOff>6347</xdr:rowOff>
    </xdr:from>
    <xdr:to>
      <xdr:col>1</xdr:col>
      <xdr:colOff>783771</xdr:colOff>
      <xdr:row>494</xdr:row>
      <xdr:rowOff>26939</xdr:rowOff>
    </xdr:to>
    <xdr:pic>
      <xdr:nvPicPr>
        <xdr:cNvPr id="472" name="Obraz 471">
          <a:extLst>
            <a:ext uri="{FF2B5EF4-FFF2-40B4-BE49-F238E27FC236}">
              <a16:creationId xmlns:a16="http://schemas.microsoft.com/office/drawing/2014/main" id="{F42FF237-4F23-4F18-AB8D-8A022D0B9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1" y="119762811"/>
          <a:ext cx="729343" cy="456021"/>
        </a:xfrm>
        <a:prstGeom prst="rect">
          <a:avLst/>
        </a:prstGeom>
      </xdr:spPr>
    </xdr:pic>
    <xdr:clientData/>
  </xdr:twoCellAnchor>
  <xdr:twoCellAnchor>
    <xdr:from>
      <xdr:col>1</xdr:col>
      <xdr:colOff>58238</xdr:colOff>
      <xdr:row>779</xdr:row>
      <xdr:rowOff>21859</xdr:rowOff>
    </xdr:from>
    <xdr:to>
      <xdr:col>1</xdr:col>
      <xdr:colOff>779961</xdr:colOff>
      <xdr:row>781</xdr:row>
      <xdr:rowOff>32927</xdr:rowOff>
    </xdr:to>
    <xdr:pic>
      <xdr:nvPicPr>
        <xdr:cNvPr id="473" name="Obraz 472">
          <a:extLst>
            <a:ext uri="{FF2B5EF4-FFF2-40B4-BE49-F238E27FC236}">
              <a16:creationId xmlns:a16="http://schemas.microsoft.com/office/drawing/2014/main" id="{55B42833-2A98-4396-896D-ADDF1F62F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631" y="172315502"/>
          <a:ext cx="721723" cy="446496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783</xdr:row>
      <xdr:rowOff>0</xdr:rowOff>
    </xdr:from>
    <xdr:to>
      <xdr:col>1</xdr:col>
      <xdr:colOff>729343</xdr:colOff>
      <xdr:row>785</xdr:row>
      <xdr:rowOff>12972</xdr:rowOff>
    </xdr:to>
    <xdr:pic>
      <xdr:nvPicPr>
        <xdr:cNvPr id="474" name="Obraz 473">
          <a:extLst>
            <a:ext uri="{FF2B5EF4-FFF2-40B4-BE49-F238E27FC236}">
              <a16:creationId xmlns:a16="http://schemas.microsoft.com/office/drawing/2014/main" id="{836B1085-2E76-4191-9E23-1CFE75BC88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0393" y="173164500"/>
          <a:ext cx="729343" cy="448401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787</xdr:row>
      <xdr:rowOff>0</xdr:rowOff>
    </xdr:from>
    <xdr:to>
      <xdr:col>1</xdr:col>
      <xdr:colOff>729343</xdr:colOff>
      <xdr:row>789</xdr:row>
      <xdr:rowOff>12972</xdr:rowOff>
    </xdr:to>
    <xdr:pic>
      <xdr:nvPicPr>
        <xdr:cNvPr id="475" name="Obraz 474">
          <a:extLst>
            <a:ext uri="{FF2B5EF4-FFF2-40B4-BE49-F238E27FC236}">
              <a16:creationId xmlns:a16="http://schemas.microsoft.com/office/drawing/2014/main" id="{CA709BCD-4F35-4EAC-9A8E-0A04682399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0393" y="174035357"/>
          <a:ext cx="729343" cy="448401"/>
        </a:xfrm>
        <a:prstGeom prst="rect">
          <a:avLst/>
        </a:prstGeom>
      </xdr:spPr>
    </xdr:pic>
    <xdr:clientData/>
  </xdr:twoCellAnchor>
  <xdr:twoCellAnchor>
    <xdr:from>
      <xdr:col>1</xdr:col>
      <xdr:colOff>54429</xdr:colOff>
      <xdr:row>1094</xdr:row>
      <xdr:rowOff>204107</xdr:rowOff>
    </xdr:from>
    <xdr:to>
      <xdr:col>1</xdr:col>
      <xdr:colOff>785677</xdr:colOff>
      <xdr:row>1097</xdr:row>
      <xdr:rowOff>3175</xdr:rowOff>
    </xdr:to>
    <xdr:pic>
      <xdr:nvPicPr>
        <xdr:cNvPr id="476" name="Obraz 475">
          <a:extLst>
            <a:ext uri="{FF2B5EF4-FFF2-40B4-BE49-F238E27FC236}">
              <a16:creationId xmlns:a16="http://schemas.microsoft.com/office/drawing/2014/main" id="{72B3319A-5F00-4B6E-BCC5-B88CE82AA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2" y="240819214"/>
          <a:ext cx="731248" cy="452211"/>
        </a:xfrm>
        <a:prstGeom prst="rect">
          <a:avLst/>
        </a:prstGeom>
      </xdr:spPr>
    </xdr:pic>
    <xdr:clientData/>
  </xdr:twoCellAnchor>
  <xdr:twoCellAnchor>
    <xdr:from>
      <xdr:col>1</xdr:col>
      <xdr:colOff>54429</xdr:colOff>
      <xdr:row>1110</xdr:row>
      <xdr:rowOff>122464</xdr:rowOff>
    </xdr:from>
    <xdr:to>
      <xdr:col>1</xdr:col>
      <xdr:colOff>785677</xdr:colOff>
      <xdr:row>1112</xdr:row>
      <xdr:rowOff>139247</xdr:rowOff>
    </xdr:to>
    <xdr:pic>
      <xdr:nvPicPr>
        <xdr:cNvPr id="477" name="Obraz 476">
          <a:extLst>
            <a:ext uri="{FF2B5EF4-FFF2-40B4-BE49-F238E27FC236}">
              <a16:creationId xmlns:a16="http://schemas.microsoft.com/office/drawing/2014/main" id="{FD49571A-D36A-4D90-B64A-BE17500CE4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2" y="244221000"/>
          <a:ext cx="731248" cy="452211"/>
        </a:xfrm>
        <a:prstGeom prst="rect">
          <a:avLst/>
        </a:prstGeom>
      </xdr:spPr>
    </xdr:pic>
    <xdr:clientData/>
  </xdr:twoCellAnchor>
  <xdr:twoCellAnchor>
    <xdr:from>
      <xdr:col>1</xdr:col>
      <xdr:colOff>27214</xdr:colOff>
      <xdr:row>1120</xdr:row>
      <xdr:rowOff>217713</xdr:rowOff>
    </xdr:from>
    <xdr:to>
      <xdr:col>1</xdr:col>
      <xdr:colOff>758462</xdr:colOff>
      <xdr:row>1123</xdr:row>
      <xdr:rowOff>16782</xdr:rowOff>
    </xdr:to>
    <xdr:pic>
      <xdr:nvPicPr>
        <xdr:cNvPr id="478" name="Obraz 477">
          <a:extLst>
            <a:ext uri="{FF2B5EF4-FFF2-40B4-BE49-F238E27FC236}">
              <a16:creationId xmlns:a16="http://schemas.microsoft.com/office/drawing/2014/main" id="{46E23038-FAB6-4B22-80A0-02753F7AF1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7607" y="246493392"/>
          <a:ext cx="731248" cy="452211"/>
        </a:xfrm>
        <a:prstGeom prst="rect">
          <a:avLst/>
        </a:prstGeom>
      </xdr:spPr>
    </xdr:pic>
    <xdr:clientData/>
  </xdr:twoCellAnchor>
  <xdr:twoCellAnchor>
    <xdr:from>
      <xdr:col>1</xdr:col>
      <xdr:colOff>54428</xdr:colOff>
      <xdr:row>1168</xdr:row>
      <xdr:rowOff>159476</xdr:rowOff>
    </xdr:from>
    <xdr:to>
      <xdr:col>1</xdr:col>
      <xdr:colOff>789486</xdr:colOff>
      <xdr:row>1170</xdr:row>
      <xdr:rowOff>180068</xdr:rowOff>
    </xdr:to>
    <xdr:pic>
      <xdr:nvPicPr>
        <xdr:cNvPr id="480" name="Obraz 479">
          <a:extLst>
            <a:ext uri="{FF2B5EF4-FFF2-40B4-BE49-F238E27FC236}">
              <a16:creationId xmlns:a16="http://schemas.microsoft.com/office/drawing/2014/main" id="{B0261F88-E99C-4FE6-8570-E2227547D3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1" y="256885440"/>
          <a:ext cx="735058" cy="456021"/>
        </a:xfrm>
        <a:prstGeom prst="rect">
          <a:avLst/>
        </a:prstGeom>
      </xdr:spPr>
    </xdr:pic>
    <xdr:clientData/>
  </xdr:twoCellAnchor>
  <xdr:twoCellAnchor editAs="oneCell">
    <xdr:from>
      <xdr:col>1</xdr:col>
      <xdr:colOff>68035</xdr:colOff>
      <xdr:row>56</xdr:row>
      <xdr:rowOff>149679</xdr:rowOff>
    </xdr:from>
    <xdr:to>
      <xdr:col>1</xdr:col>
      <xdr:colOff>796561</xdr:colOff>
      <xdr:row>59</xdr:row>
      <xdr:rowOff>149345</xdr:rowOff>
    </xdr:to>
    <xdr:pic>
      <xdr:nvPicPr>
        <xdr:cNvPr id="482" name="Obraz 481">
          <a:extLst>
            <a:ext uri="{FF2B5EF4-FFF2-40B4-BE49-F238E27FC236}">
              <a16:creationId xmlns:a16="http://schemas.microsoft.com/office/drawing/2014/main" id="{BC682C06-D0C0-0C66-F583-F683301CD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8" y="15416893"/>
          <a:ext cx="703761" cy="705878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60</xdr:row>
      <xdr:rowOff>122464</xdr:rowOff>
    </xdr:from>
    <xdr:to>
      <xdr:col>1</xdr:col>
      <xdr:colOff>796562</xdr:colOff>
      <xdr:row>63</xdr:row>
      <xdr:rowOff>110701</xdr:rowOff>
    </xdr:to>
    <xdr:pic>
      <xdr:nvPicPr>
        <xdr:cNvPr id="483" name="Obraz 482">
          <a:extLst>
            <a:ext uri="{FF2B5EF4-FFF2-40B4-BE49-F238E27FC236}">
              <a16:creationId xmlns:a16="http://schemas.microsoft.com/office/drawing/2014/main" id="{69D3DB28-64CE-4E42-AB55-901D9061E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9" y="16369393"/>
          <a:ext cx="703761" cy="705878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64</xdr:row>
      <xdr:rowOff>81643</xdr:rowOff>
    </xdr:from>
    <xdr:to>
      <xdr:col>1</xdr:col>
      <xdr:colOff>796562</xdr:colOff>
      <xdr:row>68</xdr:row>
      <xdr:rowOff>95191</xdr:rowOff>
    </xdr:to>
    <xdr:pic>
      <xdr:nvPicPr>
        <xdr:cNvPr id="484" name="Obraz 483">
          <a:extLst>
            <a:ext uri="{FF2B5EF4-FFF2-40B4-BE49-F238E27FC236}">
              <a16:creationId xmlns:a16="http://schemas.microsoft.com/office/drawing/2014/main" id="{B11D83ED-FD93-455F-9932-D208DF196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9" y="17308286"/>
          <a:ext cx="703761" cy="707783"/>
        </a:xfrm>
        <a:prstGeom prst="rect">
          <a:avLst/>
        </a:prstGeom>
      </xdr:spPr>
    </xdr:pic>
    <xdr:clientData/>
  </xdr:twoCellAnchor>
  <xdr:twoCellAnchor editAs="oneCell">
    <xdr:from>
      <xdr:col>1</xdr:col>
      <xdr:colOff>54428</xdr:colOff>
      <xdr:row>70</xdr:row>
      <xdr:rowOff>40822</xdr:rowOff>
    </xdr:from>
    <xdr:to>
      <xdr:col>1</xdr:col>
      <xdr:colOff>742949</xdr:colOff>
      <xdr:row>70</xdr:row>
      <xdr:rowOff>742890</xdr:rowOff>
    </xdr:to>
    <xdr:pic>
      <xdr:nvPicPr>
        <xdr:cNvPr id="485" name="Obraz 484">
          <a:extLst>
            <a:ext uri="{FF2B5EF4-FFF2-40B4-BE49-F238E27FC236}">
              <a16:creationId xmlns:a16="http://schemas.microsoft.com/office/drawing/2014/main" id="{BDCEEFAD-7DFF-413B-BBE8-5733929BB1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1" y="20016108"/>
          <a:ext cx="703761" cy="703973"/>
        </a:xfrm>
        <a:prstGeom prst="rect">
          <a:avLst/>
        </a:prstGeom>
      </xdr:spPr>
    </xdr:pic>
    <xdr:clientData/>
  </xdr:twoCellAnchor>
  <xdr:twoCellAnchor editAs="oneCell">
    <xdr:from>
      <xdr:col>1</xdr:col>
      <xdr:colOff>54428</xdr:colOff>
      <xdr:row>71</xdr:row>
      <xdr:rowOff>149678</xdr:rowOff>
    </xdr:from>
    <xdr:to>
      <xdr:col>1</xdr:col>
      <xdr:colOff>742949</xdr:colOff>
      <xdr:row>71</xdr:row>
      <xdr:rowOff>872701</xdr:rowOff>
    </xdr:to>
    <xdr:pic>
      <xdr:nvPicPr>
        <xdr:cNvPr id="486" name="Obraz 485">
          <a:extLst>
            <a:ext uri="{FF2B5EF4-FFF2-40B4-BE49-F238E27FC236}">
              <a16:creationId xmlns:a16="http://schemas.microsoft.com/office/drawing/2014/main" id="{3D69313F-0AC1-41E6-97D0-DCC4E212D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1" y="20900571"/>
          <a:ext cx="703761" cy="703973"/>
        </a:xfrm>
        <a:prstGeom prst="rect">
          <a:avLst/>
        </a:prstGeom>
      </xdr:spPr>
    </xdr:pic>
    <xdr:clientData/>
  </xdr:twoCellAnchor>
  <xdr:twoCellAnchor editAs="oneCell">
    <xdr:from>
      <xdr:col>1</xdr:col>
      <xdr:colOff>68035</xdr:colOff>
      <xdr:row>72</xdr:row>
      <xdr:rowOff>54428</xdr:rowOff>
    </xdr:from>
    <xdr:to>
      <xdr:col>1</xdr:col>
      <xdr:colOff>796561</xdr:colOff>
      <xdr:row>72</xdr:row>
      <xdr:rowOff>758401</xdr:rowOff>
    </xdr:to>
    <xdr:pic>
      <xdr:nvPicPr>
        <xdr:cNvPr id="487" name="Obraz 486">
          <a:extLst>
            <a:ext uri="{FF2B5EF4-FFF2-40B4-BE49-F238E27FC236}">
              <a16:creationId xmlns:a16="http://schemas.microsoft.com/office/drawing/2014/main" id="{29F375C5-F5C5-4C20-BD99-E575551DD5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8" y="21961928"/>
          <a:ext cx="703761" cy="703973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73</xdr:row>
      <xdr:rowOff>81643</xdr:rowOff>
    </xdr:from>
    <xdr:to>
      <xdr:col>1</xdr:col>
      <xdr:colOff>796562</xdr:colOff>
      <xdr:row>73</xdr:row>
      <xdr:rowOff>797046</xdr:rowOff>
    </xdr:to>
    <xdr:pic>
      <xdr:nvPicPr>
        <xdr:cNvPr id="488" name="Obraz 487">
          <a:extLst>
            <a:ext uri="{FF2B5EF4-FFF2-40B4-BE49-F238E27FC236}">
              <a16:creationId xmlns:a16="http://schemas.microsoft.com/office/drawing/2014/main" id="{7B70ED32-737F-43CD-933A-C1396AEB67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9" y="22805572"/>
          <a:ext cx="703761" cy="703973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148</xdr:row>
      <xdr:rowOff>40820</xdr:rowOff>
    </xdr:from>
    <xdr:to>
      <xdr:col>1</xdr:col>
      <xdr:colOff>758190</xdr:colOff>
      <xdr:row>151</xdr:row>
      <xdr:rowOff>110700</xdr:rowOff>
    </xdr:to>
    <xdr:pic>
      <xdr:nvPicPr>
        <xdr:cNvPr id="489" name="Obraz 488">
          <a:extLst>
            <a:ext uri="{FF2B5EF4-FFF2-40B4-BE49-F238E27FC236}">
              <a16:creationId xmlns:a16="http://schemas.microsoft.com/office/drawing/2014/main" id="{CF0744C5-26D6-4DF6-9636-1A8668C7F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2" y="33255856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68035</xdr:colOff>
      <xdr:row>167</xdr:row>
      <xdr:rowOff>585108</xdr:rowOff>
    </xdr:from>
    <xdr:to>
      <xdr:col>1</xdr:col>
      <xdr:colOff>796561</xdr:colOff>
      <xdr:row>169</xdr:row>
      <xdr:rowOff>56272</xdr:rowOff>
    </xdr:to>
    <xdr:pic>
      <xdr:nvPicPr>
        <xdr:cNvPr id="490" name="Obraz 489">
          <a:extLst>
            <a:ext uri="{FF2B5EF4-FFF2-40B4-BE49-F238E27FC236}">
              <a16:creationId xmlns:a16="http://schemas.microsoft.com/office/drawing/2014/main" id="{D89FA104-EF9B-4EB3-B631-2A42DD2A11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8" y="38344929"/>
          <a:ext cx="703761" cy="709688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269</xdr:row>
      <xdr:rowOff>13607</xdr:rowOff>
    </xdr:from>
    <xdr:to>
      <xdr:col>1</xdr:col>
      <xdr:colOff>758190</xdr:colOff>
      <xdr:row>271</xdr:row>
      <xdr:rowOff>481</xdr:rowOff>
    </xdr:to>
    <xdr:pic>
      <xdr:nvPicPr>
        <xdr:cNvPr id="491" name="Obraz 490">
          <a:extLst>
            <a:ext uri="{FF2B5EF4-FFF2-40B4-BE49-F238E27FC236}">
              <a16:creationId xmlns:a16="http://schemas.microsoft.com/office/drawing/2014/main" id="{3029D0A0-043A-4204-A778-FA4018B6C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2" y="60225214"/>
          <a:ext cx="703761" cy="707783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</xdr:colOff>
      <xdr:row>273</xdr:row>
      <xdr:rowOff>13607</xdr:rowOff>
    </xdr:from>
    <xdr:to>
      <xdr:col>1</xdr:col>
      <xdr:colOff>742677</xdr:colOff>
      <xdr:row>275</xdr:row>
      <xdr:rowOff>484</xdr:rowOff>
    </xdr:to>
    <xdr:pic>
      <xdr:nvPicPr>
        <xdr:cNvPr id="492" name="Obraz 491">
          <a:extLst>
            <a:ext uri="{FF2B5EF4-FFF2-40B4-BE49-F238E27FC236}">
              <a16:creationId xmlns:a16="http://schemas.microsoft.com/office/drawing/2014/main" id="{C7CD2843-367E-4A06-B4A1-A4CD3FED14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1214" y="61694786"/>
          <a:ext cx="703761" cy="707783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277</xdr:row>
      <xdr:rowOff>0</xdr:rowOff>
    </xdr:from>
    <xdr:to>
      <xdr:col>1</xdr:col>
      <xdr:colOff>758190</xdr:colOff>
      <xdr:row>278</xdr:row>
      <xdr:rowOff>340390</xdr:rowOff>
    </xdr:to>
    <xdr:pic>
      <xdr:nvPicPr>
        <xdr:cNvPr id="493" name="Obraz 492">
          <a:extLst>
            <a:ext uri="{FF2B5EF4-FFF2-40B4-BE49-F238E27FC236}">
              <a16:creationId xmlns:a16="http://schemas.microsoft.com/office/drawing/2014/main" id="{8D0EB9AF-C10D-4CB9-BAE0-88E9A422A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2" y="63150750"/>
          <a:ext cx="703761" cy="707783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</xdr:colOff>
      <xdr:row>287</xdr:row>
      <xdr:rowOff>13608</xdr:rowOff>
    </xdr:from>
    <xdr:to>
      <xdr:col>1</xdr:col>
      <xdr:colOff>742677</xdr:colOff>
      <xdr:row>290</xdr:row>
      <xdr:rowOff>35048</xdr:rowOff>
    </xdr:to>
    <xdr:pic>
      <xdr:nvPicPr>
        <xdr:cNvPr id="494" name="Obraz 493">
          <a:extLst>
            <a:ext uri="{FF2B5EF4-FFF2-40B4-BE49-F238E27FC236}">
              <a16:creationId xmlns:a16="http://schemas.microsoft.com/office/drawing/2014/main" id="{547DC231-9875-4F98-9162-A29802A30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1214" y="64633929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56313</xdr:colOff>
      <xdr:row>306</xdr:row>
      <xdr:rowOff>567104</xdr:rowOff>
    </xdr:from>
    <xdr:to>
      <xdr:col>1</xdr:col>
      <xdr:colOff>784839</xdr:colOff>
      <xdr:row>307</xdr:row>
      <xdr:rowOff>337901</xdr:rowOff>
    </xdr:to>
    <xdr:pic>
      <xdr:nvPicPr>
        <xdr:cNvPr id="495" name="Obraz 494">
          <a:extLst>
            <a:ext uri="{FF2B5EF4-FFF2-40B4-BE49-F238E27FC236}">
              <a16:creationId xmlns:a16="http://schemas.microsoft.com/office/drawing/2014/main" id="{61BC2BE9-942E-434B-980B-F90439DED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590" y="94562735"/>
          <a:ext cx="728526" cy="720366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309</xdr:row>
      <xdr:rowOff>23696</xdr:rowOff>
    </xdr:from>
    <xdr:to>
      <xdr:col>1</xdr:col>
      <xdr:colOff>796562</xdr:colOff>
      <xdr:row>310</xdr:row>
      <xdr:rowOff>93661</xdr:rowOff>
    </xdr:to>
    <xdr:pic>
      <xdr:nvPicPr>
        <xdr:cNvPr id="496" name="Obraz 495">
          <a:extLst>
            <a:ext uri="{FF2B5EF4-FFF2-40B4-BE49-F238E27FC236}">
              <a16:creationId xmlns:a16="http://schemas.microsoft.com/office/drawing/2014/main" id="{65C9AF2E-757D-44B1-9999-C0B53EF32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0313" y="96621850"/>
          <a:ext cx="728526" cy="726458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349</xdr:row>
      <xdr:rowOff>95250</xdr:rowOff>
    </xdr:from>
    <xdr:to>
      <xdr:col>1</xdr:col>
      <xdr:colOff>796562</xdr:colOff>
      <xdr:row>352</xdr:row>
      <xdr:rowOff>153700</xdr:rowOff>
    </xdr:to>
    <xdr:pic>
      <xdr:nvPicPr>
        <xdr:cNvPr id="498" name="Obraz 497">
          <a:extLst>
            <a:ext uri="{FF2B5EF4-FFF2-40B4-BE49-F238E27FC236}">
              <a16:creationId xmlns:a16="http://schemas.microsoft.com/office/drawing/2014/main" id="{42AE3D00-82FB-4C41-A463-CFB13BB84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9" y="91086214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361</xdr:row>
      <xdr:rowOff>108857</xdr:rowOff>
    </xdr:from>
    <xdr:to>
      <xdr:col>1</xdr:col>
      <xdr:colOff>796562</xdr:colOff>
      <xdr:row>364</xdr:row>
      <xdr:rowOff>171117</xdr:rowOff>
    </xdr:to>
    <xdr:pic>
      <xdr:nvPicPr>
        <xdr:cNvPr id="499" name="Obraz 498">
          <a:extLst>
            <a:ext uri="{FF2B5EF4-FFF2-40B4-BE49-F238E27FC236}">
              <a16:creationId xmlns:a16="http://schemas.microsoft.com/office/drawing/2014/main" id="{509787DE-1253-439A-9F35-CA2E79D485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9" y="92188393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518</xdr:row>
      <xdr:rowOff>0</xdr:rowOff>
    </xdr:from>
    <xdr:to>
      <xdr:col>1</xdr:col>
      <xdr:colOff>758190</xdr:colOff>
      <xdr:row>521</xdr:row>
      <xdr:rowOff>56544</xdr:rowOff>
    </xdr:to>
    <xdr:pic>
      <xdr:nvPicPr>
        <xdr:cNvPr id="500" name="Obraz 499">
          <a:extLst>
            <a:ext uri="{FF2B5EF4-FFF2-40B4-BE49-F238E27FC236}">
              <a16:creationId xmlns:a16="http://schemas.microsoft.com/office/drawing/2014/main" id="{2B83AA23-A521-42E4-B539-F9B82BD12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2" y="124763893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521</xdr:row>
      <xdr:rowOff>95250</xdr:rowOff>
    </xdr:from>
    <xdr:to>
      <xdr:col>1</xdr:col>
      <xdr:colOff>796562</xdr:colOff>
      <xdr:row>524</xdr:row>
      <xdr:rowOff>153701</xdr:rowOff>
    </xdr:to>
    <xdr:pic>
      <xdr:nvPicPr>
        <xdr:cNvPr id="501" name="Obraz 500">
          <a:extLst>
            <a:ext uri="{FF2B5EF4-FFF2-40B4-BE49-F238E27FC236}">
              <a16:creationId xmlns:a16="http://schemas.microsoft.com/office/drawing/2014/main" id="{903BEB4D-5728-4917-81FC-56B85602B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9" y="125512286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68035</xdr:colOff>
      <xdr:row>526</xdr:row>
      <xdr:rowOff>136072</xdr:rowOff>
    </xdr:from>
    <xdr:to>
      <xdr:col>1</xdr:col>
      <xdr:colOff>796561</xdr:colOff>
      <xdr:row>529</xdr:row>
      <xdr:rowOff>211664</xdr:rowOff>
    </xdr:to>
    <xdr:pic>
      <xdr:nvPicPr>
        <xdr:cNvPr id="502" name="Obraz 501">
          <a:extLst>
            <a:ext uri="{FF2B5EF4-FFF2-40B4-BE49-F238E27FC236}">
              <a16:creationId xmlns:a16="http://schemas.microsoft.com/office/drawing/2014/main" id="{43144C83-CE63-4553-AB6B-AE5EBD200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8" y="126641679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40822</xdr:colOff>
      <xdr:row>535</xdr:row>
      <xdr:rowOff>81643</xdr:rowOff>
    </xdr:from>
    <xdr:to>
      <xdr:col>1</xdr:col>
      <xdr:colOff>742678</xdr:colOff>
      <xdr:row>538</xdr:row>
      <xdr:rowOff>132473</xdr:rowOff>
    </xdr:to>
    <xdr:pic>
      <xdr:nvPicPr>
        <xdr:cNvPr id="503" name="Obraz 502">
          <a:extLst>
            <a:ext uri="{FF2B5EF4-FFF2-40B4-BE49-F238E27FC236}">
              <a16:creationId xmlns:a16="http://schemas.microsoft.com/office/drawing/2014/main" id="{CB77ADF6-AC32-4F08-99CE-0E6F53D394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1215" y="127893536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54428</xdr:colOff>
      <xdr:row>1013</xdr:row>
      <xdr:rowOff>136071</xdr:rowOff>
    </xdr:from>
    <xdr:to>
      <xdr:col>1</xdr:col>
      <xdr:colOff>742949</xdr:colOff>
      <xdr:row>1017</xdr:row>
      <xdr:rowOff>1</xdr:rowOff>
    </xdr:to>
    <xdr:pic>
      <xdr:nvPicPr>
        <xdr:cNvPr id="504" name="Obraz 503">
          <a:extLst>
            <a:ext uri="{FF2B5EF4-FFF2-40B4-BE49-F238E27FC236}">
              <a16:creationId xmlns:a16="http://schemas.microsoft.com/office/drawing/2014/main" id="{F948EB50-1BDB-4335-8922-B566AD5909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1" y="219837000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1020</xdr:row>
      <xdr:rowOff>108856</xdr:rowOff>
    </xdr:from>
    <xdr:to>
      <xdr:col>1</xdr:col>
      <xdr:colOff>758190</xdr:colOff>
      <xdr:row>1023</xdr:row>
      <xdr:rowOff>171120</xdr:rowOff>
    </xdr:to>
    <xdr:pic>
      <xdr:nvPicPr>
        <xdr:cNvPr id="505" name="Obraz 504">
          <a:extLst>
            <a:ext uri="{FF2B5EF4-FFF2-40B4-BE49-F238E27FC236}">
              <a16:creationId xmlns:a16="http://schemas.microsoft.com/office/drawing/2014/main" id="{79F288CF-5F17-47D3-B98D-3BC61E7996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2" y="221333785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81643</xdr:colOff>
      <xdr:row>1065</xdr:row>
      <xdr:rowOff>54428</xdr:rowOff>
    </xdr:from>
    <xdr:to>
      <xdr:col>1</xdr:col>
      <xdr:colOff>796834</xdr:colOff>
      <xdr:row>1068</xdr:row>
      <xdr:rowOff>56820</xdr:rowOff>
    </xdr:to>
    <xdr:pic>
      <xdr:nvPicPr>
        <xdr:cNvPr id="507" name="Obraz 506">
          <a:extLst>
            <a:ext uri="{FF2B5EF4-FFF2-40B4-BE49-F238E27FC236}">
              <a16:creationId xmlns:a16="http://schemas.microsoft.com/office/drawing/2014/main" id="{BDF554CA-B4BA-4639-9F4E-B2F62A9DF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036" y="231498321"/>
          <a:ext cx="703761" cy="711593"/>
        </a:xfrm>
        <a:prstGeom prst="rect">
          <a:avLst/>
        </a:prstGeom>
      </xdr:spPr>
    </xdr:pic>
    <xdr:clientData/>
  </xdr:twoCellAnchor>
  <xdr:twoCellAnchor editAs="oneCell">
    <xdr:from>
      <xdr:col>1</xdr:col>
      <xdr:colOff>85453</xdr:colOff>
      <xdr:row>1086</xdr:row>
      <xdr:rowOff>275954</xdr:rowOff>
    </xdr:from>
    <xdr:to>
      <xdr:col>1</xdr:col>
      <xdr:colOff>796834</xdr:colOff>
      <xdr:row>1087</xdr:row>
      <xdr:rowOff>225274</xdr:rowOff>
    </xdr:to>
    <xdr:pic>
      <xdr:nvPicPr>
        <xdr:cNvPr id="508" name="Obraz 507">
          <a:extLst>
            <a:ext uri="{FF2B5EF4-FFF2-40B4-BE49-F238E27FC236}">
              <a16:creationId xmlns:a16="http://schemas.microsoft.com/office/drawing/2014/main" id="{0BCA5488-C105-4026-A0C2-BF6C454B5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5846" y="238196847"/>
          <a:ext cx="701856" cy="709688"/>
        </a:xfrm>
        <a:prstGeom prst="rect">
          <a:avLst/>
        </a:prstGeom>
      </xdr:spPr>
    </xdr:pic>
    <xdr:clientData/>
  </xdr:twoCellAnchor>
  <xdr:twoCellAnchor editAs="oneCell">
    <xdr:from>
      <xdr:col>1</xdr:col>
      <xdr:colOff>225606</xdr:colOff>
      <xdr:row>301</xdr:row>
      <xdr:rowOff>159268</xdr:rowOff>
    </xdr:from>
    <xdr:to>
      <xdr:col>1</xdr:col>
      <xdr:colOff>666749</xdr:colOff>
      <xdr:row>302</xdr:row>
      <xdr:rowOff>111246</xdr:rowOff>
    </xdr:to>
    <xdr:pic>
      <xdr:nvPicPr>
        <xdr:cNvPr id="69" name="Obraz 68">
          <a:extLst>
            <a:ext uri="{FF2B5EF4-FFF2-40B4-BE49-F238E27FC236}">
              <a16:creationId xmlns:a16="http://schemas.microsoft.com/office/drawing/2014/main" id="{95611DAB-01A9-4932-8985-013116331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5999" y="72467625"/>
          <a:ext cx="429713" cy="42060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978</xdr:row>
      <xdr:rowOff>190501</xdr:rowOff>
    </xdr:from>
    <xdr:to>
      <xdr:col>2</xdr:col>
      <xdr:colOff>0</xdr:colOff>
      <xdr:row>980</xdr:row>
      <xdr:rowOff>94893</xdr:rowOff>
    </xdr:to>
    <xdr:pic>
      <xdr:nvPicPr>
        <xdr:cNvPr id="79" name="Obraz 78">
          <a:extLst>
            <a:ext uri="{FF2B5EF4-FFF2-40B4-BE49-F238E27FC236}">
              <a16:creationId xmlns:a16="http://schemas.microsoft.com/office/drawing/2014/main" id="{FFA6864A-A60D-44C1-848B-EDD4B6111B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0393" y="212053715"/>
          <a:ext cx="816428" cy="351253"/>
        </a:xfrm>
        <a:prstGeom prst="rect">
          <a:avLst/>
        </a:prstGeom>
      </xdr:spPr>
    </xdr:pic>
    <xdr:clientData/>
  </xdr:twoCellAnchor>
  <xdr:twoCellAnchor>
    <xdr:from>
      <xdr:col>1</xdr:col>
      <xdr:colOff>119743</xdr:colOff>
      <xdr:row>339</xdr:row>
      <xdr:rowOff>29936</xdr:rowOff>
    </xdr:from>
    <xdr:to>
      <xdr:col>1</xdr:col>
      <xdr:colOff>815612</xdr:colOff>
      <xdr:row>339</xdr:row>
      <xdr:rowOff>725805</xdr:rowOff>
    </xdr:to>
    <xdr:pic>
      <xdr:nvPicPr>
        <xdr:cNvPr id="83" name="Obraz 82">
          <a:extLst>
            <a:ext uri="{FF2B5EF4-FFF2-40B4-BE49-F238E27FC236}">
              <a16:creationId xmlns:a16="http://schemas.microsoft.com/office/drawing/2014/main" id="{616CD85D-219D-0243-9D9B-71E1EC29A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043" y="89222036"/>
          <a:ext cx="695869" cy="695869"/>
        </a:xfrm>
        <a:prstGeom prst="rect">
          <a:avLst/>
        </a:prstGeom>
      </xdr:spPr>
    </xdr:pic>
    <xdr:clientData/>
  </xdr:twoCellAnchor>
  <xdr:twoCellAnchor editAs="oneCell">
    <xdr:from>
      <xdr:col>1</xdr:col>
      <xdr:colOff>120650</xdr:colOff>
      <xdr:row>339</xdr:row>
      <xdr:rowOff>540657</xdr:rowOff>
    </xdr:from>
    <xdr:to>
      <xdr:col>1</xdr:col>
      <xdr:colOff>796653</xdr:colOff>
      <xdr:row>340</xdr:row>
      <xdr:rowOff>1735</xdr:rowOff>
    </xdr:to>
    <xdr:pic>
      <xdr:nvPicPr>
        <xdr:cNvPr id="91" name="Obraz 90">
          <a:extLst>
            <a:ext uri="{FF2B5EF4-FFF2-40B4-BE49-F238E27FC236}">
              <a16:creationId xmlns:a16="http://schemas.microsoft.com/office/drawing/2014/main" id="{8BA619ED-9060-2FF4-4F4B-1228C59D61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1950" y="89732757"/>
          <a:ext cx="647428" cy="654559"/>
        </a:xfrm>
        <a:prstGeom prst="rect">
          <a:avLst/>
        </a:prstGeom>
      </xdr:spPr>
    </xdr:pic>
    <xdr:clientData/>
  </xdr:twoCellAnchor>
  <xdr:twoCellAnchor editAs="oneCell">
    <xdr:from>
      <xdr:col>1</xdr:col>
      <xdr:colOff>91440</xdr:colOff>
      <xdr:row>342</xdr:row>
      <xdr:rowOff>174988</xdr:rowOff>
    </xdr:from>
    <xdr:to>
      <xdr:col>1</xdr:col>
      <xdr:colOff>742678</xdr:colOff>
      <xdr:row>342</xdr:row>
      <xdr:rowOff>835262</xdr:rowOff>
    </xdr:to>
    <xdr:pic>
      <xdr:nvPicPr>
        <xdr:cNvPr id="93" name="Obraz 92">
          <a:extLst>
            <a:ext uri="{FF2B5EF4-FFF2-40B4-BE49-F238E27FC236}">
              <a16:creationId xmlns:a16="http://schemas.microsoft.com/office/drawing/2014/main" id="{A81B7A8E-1802-4B0F-8086-9D54EFD0A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1833" y="87791381"/>
          <a:ext cx="651238" cy="656464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392</xdr:row>
      <xdr:rowOff>217713</xdr:rowOff>
    </xdr:from>
    <xdr:to>
      <xdr:col>1</xdr:col>
      <xdr:colOff>760095</xdr:colOff>
      <xdr:row>396</xdr:row>
      <xdr:rowOff>7130</xdr:rowOff>
    </xdr:to>
    <xdr:pic>
      <xdr:nvPicPr>
        <xdr:cNvPr id="95" name="Obraz 94">
          <a:extLst>
            <a:ext uri="{FF2B5EF4-FFF2-40B4-BE49-F238E27FC236}">
              <a16:creationId xmlns:a16="http://schemas.microsoft.com/office/drawing/2014/main" id="{86AAA269-026D-4AB2-B20C-99284BB2C0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99046392"/>
          <a:ext cx="651238" cy="660274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108857</xdr:colOff>
      <xdr:row>583</xdr:row>
      <xdr:rowOff>0</xdr:rowOff>
    </xdr:from>
    <xdr:to>
      <xdr:col>1</xdr:col>
      <xdr:colOff>760095</xdr:colOff>
      <xdr:row>586</xdr:row>
      <xdr:rowOff>18563</xdr:rowOff>
    </xdr:to>
    <xdr:pic>
      <xdr:nvPicPr>
        <xdr:cNvPr id="97" name="Obraz 96">
          <a:extLst>
            <a:ext uri="{FF2B5EF4-FFF2-40B4-BE49-F238E27FC236}">
              <a16:creationId xmlns:a16="http://schemas.microsoft.com/office/drawing/2014/main" id="{00525375-865A-4E60-80A1-C2EB3F784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138262179"/>
          <a:ext cx="651238" cy="660274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644</xdr:row>
      <xdr:rowOff>0</xdr:rowOff>
    </xdr:from>
    <xdr:to>
      <xdr:col>1</xdr:col>
      <xdr:colOff>742678</xdr:colOff>
      <xdr:row>647</xdr:row>
      <xdr:rowOff>18563</xdr:rowOff>
    </xdr:to>
    <xdr:pic>
      <xdr:nvPicPr>
        <xdr:cNvPr id="99" name="Obraz 98">
          <a:extLst>
            <a:ext uri="{FF2B5EF4-FFF2-40B4-BE49-F238E27FC236}">
              <a16:creationId xmlns:a16="http://schemas.microsoft.com/office/drawing/2014/main" id="{118DC9D6-D630-43F1-AE5F-C4FEE4EC68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643" y="150086786"/>
          <a:ext cx="651238" cy="660274"/>
        </a:xfrm>
        <a:prstGeom prst="rect">
          <a:avLst/>
        </a:prstGeom>
      </xdr:spPr>
    </xdr:pic>
    <xdr:clientData/>
  </xdr:twoCellAnchor>
  <xdr:twoCellAnchor editAs="oneCell">
    <xdr:from>
      <xdr:col>1</xdr:col>
      <xdr:colOff>69850</xdr:colOff>
      <xdr:row>690</xdr:row>
      <xdr:rowOff>50800</xdr:rowOff>
    </xdr:from>
    <xdr:to>
      <xdr:col>1</xdr:col>
      <xdr:colOff>703943</xdr:colOff>
      <xdr:row>693</xdr:row>
      <xdr:rowOff>73171</xdr:rowOff>
    </xdr:to>
    <xdr:pic>
      <xdr:nvPicPr>
        <xdr:cNvPr id="101" name="Obraz 100">
          <a:extLst>
            <a:ext uri="{FF2B5EF4-FFF2-40B4-BE49-F238E27FC236}">
              <a16:creationId xmlns:a16="http://schemas.microsoft.com/office/drawing/2014/main" id="{0659735A-58E9-4ADC-81D4-7BBDBBCBC9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150" y="183502300"/>
          <a:ext cx="647428" cy="668166"/>
        </a:xfrm>
        <a:prstGeom prst="rect">
          <a:avLst/>
        </a:prstGeom>
      </xdr:spPr>
    </xdr:pic>
    <xdr:clientData/>
  </xdr:twoCellAnchor>
  <xdr:twoCellAnchor>
    <xdr:from>
      <xdr:col>1</xdr:col>
      <xdr:colOff>196850</xdr:colOff>
      <xdr:row>757</xdr:row>
      <xdr:rowOff>190501</xdr:rowOff>
    </xdr:from>
    <xdr:to>
      <xdr:col>1</xdr:col>
      <xdr:colOff>676802</xdr:colOff>
      <xdr:row>760</xdr:row>
      <xdr:rowOff>25401</xdr:rowOff>
    </xdr:to>
    <xdr:pic>
      <xdr:nvPicPr>
        <xdr:cNvPr id="105" name="Obraz 104">
          <a:extLst>
            <a:ext uri="{FF2B5EF4-FFF2-40B4-BE49-F238E27FC236}">
              <a16:creationId xmlns:a16="http://schemas.microsoft.com/office/drawing/2014/main" id="{4F6DE547-6589-4595-B5E8-8AD15321B2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8150" y="196481701"/>
          <a:ext cx="479952" cy="482600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812</xdr:row>
      <xdr:rowOff>0</xdr:rowOff>
    </xdr:from>
    <xdr:to>
      <xdr:col>1</xdr:col>
      <xdr:colOff>746488</xdr:colOff>
      <xdr:row>815</xdr:row>
      <xdr:rowOff>7131</xdr:rowOff>
    </xdr:to>
    <xdr:pic>
      <xdr:nvPicPr>
        <xdr:cNvPr id="107" name="Obraz 106">
          <a:extLst>
            <a:ext uri="{FF2B5EF4-FFF2-40B4-BE49-F238E27FC236}">
              <a16:creationId xmlns:a16="http://schemas.microsoft.com/office/drawing/2014/main" id="{C2DA6AC6-5F71-41B6-8957-F440B0E891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643" y="179478214"/>
          <a:ext cx="651238" cy="660274"/>
        </a:xfrm>
        <a:prstGeom prst="rect">
          <a:avLst/>
        </a:prstGeom>
      </xdr:spPr>
    </xdr:pic>
    <xdr:clientData/>
  </xdr:twoCellAnchor>
  <xdr:twoCellAnchor>
    <xdr:from>
      <xdr:col>1</xdr:col>
      <xdr:colOff>95250</xdr:colOff>
      <xdr:row>837</xdr:row>
      <xdr:rowOff>0</xdr:rowOff>
    </xdr:from>
    <xdr:to>
      <xdr:col>1</xdr:col>
      <xdr:colOff>746488</xdr:colOff>
      <xdr:row>840</xdr:row>
      <xdr:rowOff>7131</xdr:rowOff>
    </xdr:to>
    <xdr:pic>
      <xdr:nvPicPr>
        <xdr:cNvPr id="109" name="Obraz 108">
          <a:extLst>
            <a:ext uri="{FF2B5EF4-FFF2-40B4-BE49-F238E27FC236}">
              <a16:creationId xmlns:a16="http://schemas.microsoft.com/office/drawing/2014/main" id="{4D81F7EA-8002-4E34-AA59-DDD12AB74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643" y="184485643"/>
          <a:ext cx="651238" cy="660274"/>
        </a:xfrm>
        <a:prstGeom prst="rect">
          <a:avLst/>
        </a:prstGeom>
      </xdr:spPr>
    </xdr:pic>
    <xdr:clientData/>
  </xdr:twoCellAnchor>
  <xdr:twoCellAnchor editAs="oneCell">
    <xdr:from>
      <xdr:col>1</xdr:col>
      <xdr:colOff>163286</xdr:colOff>
      <xdr:row>850</xdr:row>
      <xdr:rowOff>0</xdr:rowOff>
    </xdr:from>
    <xdr:to>
      <xdr:col>1</xdr:col>
      <xdr:colOff>644448</xdr:colOff>
      <xdr:row>852</xdr:row>
      <xdr:rowOff>40820</xdr:rowOff>
    </xdr:to>
    <xdr:pic>
      <xdr:nvPicPr>
        <xdr:cNvPr id="111" name="Obraz 110">
          <a:extLst>
            <a:ext uri="{FF2B5EF4-FFF2-40B4-BE49-F238E27FC236}">
              <a16:creationId xmlns:a16="http://schemas.microsoft.com/office/drawing/2014/main" id="{3F169035-24B8-400A-8C40-446ED37ED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3679" y="187343143"/>
          <a:ext cx="473542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882</xdr:row>
      <xdr:rowOff>0</xdr:rowOff>
    </xdr:from>
    <xdr:to>
      <xdr:col>1</xdr:col>
      <xdr:colOff>742678</xdr:colOff>
      <xdr:row>885</xdr:row>
      <xdr:rowOff>18564</xdr:rowOff>
    </xdr:to>
    <xdr:pic>
      <xdr:nvPicPr>
        <xdr:cNvPr id="113" name="Obraz 112">
          <a:extLst>
            <a:ext uri="{FF2B5EF4-FFF2-40B4-BE49-F238E27FC236}">
              <a16:creationId xmlns:a16="http://schemas.microsoft.com/office/drawing/2014/main" id="{DF970901-68E7-479A-A953-1F1147A595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643" y="195316929"/>
          <a:ext cx="651238" cy="660274"/>
        </a:xfrm>
        <a:prstGeom prst="rect">
          <a:avLst/>
        </a:prstGeom>
      </xdr:spPr>
    </xdr:pic>
    <xdr:clientData/>
  </xdr:twoCellAnchor>
  <xdr:twoCellAnchor editAs="oneCell">
    <xdr:from>
      <xdr:col>1</xdr:col>
      <xdr:colOff>108857</xdr:colOff>
      <xdr:row>983</xdr:row>
      <xdr:rowOff>0</xdr:rowOff>
    </xdr:from>
    <xdr:to>
      <xdr:col>1</xdr:col>
      <xdr:colOff>760095</xdr:colOff>
      <xdr:row>986</xdr:row>
      <xdr:rowOff>18560</xdr:rowOff>
    </xdr:to>
    <xdr:pic>
      <xdr:nvPicPr>
        <xdr:cNvPr id="115" name="Obraz 114">
          <a:extLst>
            <a:ext uri="{FF2B5EF4-FFF2-40B4-BE49-F238E27FC236}">
              <a16:creationId xmlns:a16="http://schemas.microsoft.com/office/drawing/2014/main" id="{F89C0FEB-0556-41B2-91B8-54B64AFE8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212734071"/>
          <a:ext cx="651238" cy="660274"/>
        </a:xfrm>
        <a:prstGeom prst="rect">
          <a:avLst/>
        </a:prstGeom>
      </xdr:spPr>
    </xdr:pic>
    <xdr:clientData/>
  </xdr:twoCellAnchor>
  <xdr:twoCellAnchor>
    <xdr:from>
      <xdr:col>1</xdr:col>
      <xdr:colOff>68037</xdr:colOff>
      <xdr:row>375</xdr:row>
      <xdr:rowOff>27216</xdr:rowOff>
    </xdr:from>
    <xdr:to>
      <xdr:col>1</xdr:col>
      <xdr:colOff>792170</xdr:colOff>
      <xdr:row>378</xdr:row>
      <xdr:rowOff>93346</xdr:rowOff>
    </xdr:to>
    <xdr:pic>
      <xdr:nvPicPr>
        <xdr:cNvPr id="120" name="Obraz 119">
          <a:extLst>
            <a:ext uri="{FF2B5EF4-FFF2-40B4-BE49-F238E27FC236}">
              <a16:creationId xmlns:a16="http://schemas.microsoft.com/office/drawing/2014/main" id="{A8584ECB-ADB5-485A-E7FE-AB2EBE61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30" y="95154752"/>
          <a:ext cx="724133" cy="719273"/>
        </a:xfrm>
        <a:prstGeom prst="rect">
          <a:avLst/>
        </a:prstGeom>
      </xdr:spPr>
    </xdr:pic>
    <xdr:clientData/>
  </xdr:twoCellAnchor>
  <xdr:twoCellAnchor>
    <xdr:from>
      <xdr:col>1</xdr:col>
      <xdr:colOff>68035</xdr:colOff>
      <xdr:row>1137</xdr:row>
      <xdr:rowOff>13608</xdr:rowOff>
    </xdr:from>
    <xdr:to>
      <xdr:col>1</xdr:col>
      <xdr:colOff>792168</xdr:colOff>
      <xdr:row>1140</xdr:row>
      <xdr:rowOff>83548</xdr:rowOff>
    </xdr:to>
    <xdr:pic>
      <xdr:nvPicPr>
        <xdr:cNvPr id="123" name="Obraz 122">
          <a:extLst>
            <a:ext uri="{FF2B5EF4-FFF2-40B4-BE49-F238E27FC236}">
              <a16:creationId xmlns:a16="http://schemas.microsoft.com/office/drawing/2014/main" id="{A06A36CB-08F1-4F37-BFBE-448EE63AE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8" y="249990429"/>
          <a:ext cx="724133" cy="723083"/>
        </a:xfrm>
        <a:prstGeom prst="rect">
          <a:avLst/>
        </a:prstGeom>
      </xdr:spPr>
    </xdr:pic>
    <xdr:clientData/>
  </xdr:twoCellAnchor>
  <xdr:twoCellAnchor>
    <xdr:from>
      <xdr:col>1</xdr:col>
      <xdr:colOff>204107</xdr:colOff>
      <xdr:row>487</xdr:row>
      <xdr:rowOff>0</xdr:rowOff>
    </xdr:from>
    <xdr:to>
      <xdr:col>1</xdr:col>
      <xdr:colOff>625928</xdr:colOff>
      <xdr:row>488</xdr:row>
      <xdr:rowOff>16785</xdr:rowOff>
    </xdr:to>
    <xdr:pic>
      <xdr:nvPicPr>
        <xdr:cNvPr id="127" name="Obraz 126">
          <a:extLst>
            <a:ext uri="{FF2B5EF4-FFF2-40B4-BE49-F238E27FC236}">
              <a16:creationId xmlns:a16="http://schemas.microsoft.com/office/drawing/2014/main" id="{20B3A5CA-7851-C475-451E-BA305C32F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" y="118082786"/>
          <a:ext cx="421821" cy="424999"/>
        </a:xfrm>
        <a:prstGeom prst="rect">
          <a:avLst/>
        </a:prstGeom>
      </xdr:spPr>
    </xdr:pic>
    <xdr:clientData/>
  </xdr:twoCellAnchor>
  <xdr:twoCellAnchor>
    <xdr:from>
      <xdr:col>1</xdr:col>
      <xdr:colOff>244928</xdr:colOff>
      <xdr:row>486</xdr:row>
      <xdr:rowOff>1</xdr:rowOff>
    </xdr:from>
    <xdr:to>
      <xdr:col>1</xdr:col>
      <xdr:colOff>585106</xdr:colOff>
      <xdr:row>486</xdr:row>
      <xdr:rowOff>340737</xdr:rowOff>
    </xdr:to>
    <xdr:pic>
      <xdr:nvPicPr>
        <xdr:cNvPr id="131" name="Obraz 130">
          <a:extLst>
            <a:ext uri="{FF2B5EF4-FFF2-40B4-BE49-F238E27FC236}">
              <a16:creationId xmlns:a16="http://schemas.microsoft.com/office/drawing/2014/main" id="{6939BCD5-29BB-4EBF-419E-97D19D53C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5321" y="117715394"/>
          <a:ext cx="340178" cy="340736"/>
        </a:xfrm>
        <a:prstGeom prst="rect">
          <a:avLst/>
        </a:prstGeom>
      </xdr:spPr>
    </xdr:pic>
    <xdr:clientData/>
  </xdr:twoCellAnchor>
  <xdr:twoCellAnchor>
    <xdr:from>
      <xdr:col>1</xdr:col>
      <xdr:colOff>149678</xdr:colOff>
      <xdr:row>488</xdr:row>
      <xdr:rowOff>1</xdr:rowOff>
    </xdr:from>
    <xdr:to>
      <xdr:col>1</xdr:col>
      <xdr:colOff>695869</xdr:colOff>
      <xdr:row>488</xdr:row>
      <xdr:rowOff>548849</xdr:rowOff>
    </xdr:to>
    <xdr:pic>
      <xdr:nvPicPr>
        <xdr:cNvPr id="135" name="Obraz 134">
          <a:extLst>
            <a:ext uri="{FF2B5EF4-FFF2-40B4-BE49-F238E27FC236}">
              <a16:creationId xmlns:a16="http://schemas.microsoft.com/office/drawing/2014/main" id="{2D6ED5ED-863B-F2A9-57C9-AFD04C82F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0071" y="118491001"/>
          <a:ext cx="546191" cy="548848"/>
        </a:xfrm>
        <a:prstGeom prst="rect">
          <a:avLst/>
        </a:prstGeom>
      </xdr:spPr>
    </xdr:pic>
    <xdr:clientData/>
  </xdr:twoCellAnchor>
  <xdr:twoCellAnchor>
    <xdr:from>
      <xdr:col>1</xdr:col>
      <xdr:colOff>108858</xdr:colOff>
      <xdr:row>600</xdr:row>
      <xdr:rowOff>122465</xdr:rowOff>
    </xdr:from>
    <xdr:to>
      <xdr:col>1</xdr:col>
      <xdr:colOff>738596</xdr:colOff>
      <xdr:row>603</xdr:row>
      <xdr:rowOff>94312</xdr:rowOff>
    </xdr:to>
    <xdr:pic>
      <xdr:nvPicPr>
        <xdr:cNvPr id="139" name="Obraz 138">
          <a:extLst>
            <a:ext uri="{FF2B5EF4-FFF2-40B4-BE49-F238E27FC236}">
              <a16:creationId xmlns:a16="http://schemas.microsoft.com/office/drawing/2014/main" id="{EB3B8CAE-5912-A764-F120-B29FE0E0AC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1" y="140779501"/>
          <a:ext cx="629738" cy="62499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587</xdr:row>
      <xdr:rowOff>0</xdr:rowOff>
    </xdr:from>
    <xdr:to>
      <xdr:col>2</xdr:col>
      <xdr:colOff>0</xdr:colOff>
      <xdr:row>588</xdr:row>
      <xdr:rowOff>148778</xdr:rowOff>
    </xdr:to>
    <xdr:pic>
      <xdr:nvPicPr>
        <xdr:cNvPr id="141" name="Obraz 140">
          <a:extLst>
            <a:ext uri="{FF2B5EF4-FFF2-40B4-BE49-F238E27FC236}">
              <a16:creationId xmlns:a16="http://schemas.microsoft.com/office/drawing/2014/main" id="{3B122B0D-3F02-42FB-B554-DA881F656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0393" y="138915321"/>
          <a:ext cx="816428" cy="34363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634</xdr:row>
      <xdr:rowOff>0</xdr:rowOff>
    </xdr:from>
    <xdr:to>
      <xdr:col>2</xdr:col>
      <xdr:colOff>0</xdr:colOff>
      <xdr:row>635</xdr:row>
      <xdr:rowOff>148782</xdr:rowOff>
    </xdr:to>
    <xdr:pic>
      <xdr:nvPicPr>
        <xdr:cNvPr id="145" name="Obraz 144">
          <a:extLst>
            <a:ext uri="{FF2B5EF4-FFF2-40B4-BE49-F238E27FC236}">
              <a16:creationId xmlns:a16="http://schemas.microsoft.com/office/drawing/2014/main" id="{036DD3C4-EBCF-4FBB-B9FB-506FE156E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0393" y="147909643"/>
          <a:ext cx="816428" cy="343633"/>
        </a:xfrm>
        <a:prstGeom prst="rect">
          <a:avLst/>
        </a:prstGeom>
      </xdr:spPr>
    </xdr:pic>
    <xdr:clientData/>
  </xdr:twoCellAnchor>
  <xdr:twoCellAnchor>
    <xdr:from>
      <xdr:col>1</xdr:col>
      <xdr:colOff>122464</xdr:colOff>
      <xdr:row>625</xdr:row>
      <xdr:rowOff>190500</xdr:rowOff>
    </xdr:from>
    <xdr:to>
      <xdr:col>1</xdr:col>
      <xdr:colOff>754107</xdr:colOff>
      <xdr:row>628</xdr:row>
      <xdr:rowOff>164253</xdr:rowOff>
    </xdr:to>
    <xdr:pic>
      <xdr:nvPicPr>
        <xdr:cNvPr id="147" name="Obraz 146">
          <a:extLst>
            <a:ext uri="{FF2B5EF4-FFF2-40B4-BE49-F238E27FC236}">
              <a16:creationId xmlns:a16="http://schemas.microsoft.com/office/drawing/2014/main" id="{E9D0D91A-5CBA-4592-8B43-B967C8664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7" y="146358429"/>
          <a:ext cx="631643" cy="626895"/>
        </a:xfrm>
        <a:prstGeom prst="rect">
          <a:avLst/>
        </a:prstGeom>
      </xdr:spPr>
    </xdr:pic>
    <xdr:clientData/>
  </xdr:twoCellAnchor>
  <xdr:twoCellAnchor>
    <xdr:from>
      <xdr:col>1</xdr:col>
      <xdr:colOff>83457</xdr:colOff>
      <xdr:row>686</xdr:row>
      <xdr:rowOff>163286</xdr:rowOff>
    </xdr:from>
    <xdr:to>
      <xdr:col>1</xdr:col>
      <xdr:colOff>711290</xdr:colOff>
      <xdr:row>689</xdr:row>
      <xdr:rowOff>137038</xdr:rowOff>
    </xdr:to>
    <xdr:pic>
      <xdr:nvPicPr>
        <xdr:cNvPr id="149" name="Obraz 148">
          <a:extLst>
            <a:ext uri="{FF2B5EF4-FFF2-40B4-BE49-F238E27FC236}">
              <a16:creationId xmlns:a16="http://schemas.microsoft.com/office/drawing/2014/main" id="{4D6588CE-5559-4BCE-8AE0-44B8A1590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4757" y="182751186"/>
          <a:ext cx="627833" cy="621452"/>
        </a:xfrm>
        <a:prstGeom prst="rect">
          <a:avLst/>
        </a:prstGeom>
      </xdr:spPr>
    </xdr:pic>
    <xdr:clientData/>
  </xdr:twoCellAnchor>
  <xdr:twoCellAnchor>
    <xdr:from>
      <xdr:col>1</xdr:col>
      <xdr:colOff>258856</xdr:colOff>
      <xdr:row>764</xdr:row>
      <xdr:rowOff>44449</xdr:rowOff>
    </xdr:from>
    <xdr:to>
      <xdr:col>1</xdr:col>
      <xdr:colOff>613833</xdr:colOff>
      <xdr:row>765</xdr:row>
      <xdr:rowOff>177800</xdr:rowOff>
    </xdr:to>
    <xdr:pic>
      <xdr:nvPicPr>
        <xdr:cNvPr id="153" name="Obraz 152">
          <a:extLst>
            <a:ext uri="{FF2B5EF4-FFF2-40B4-BE49-F238E27FC236}">
              <a16:creationId xmlns:a16="http://schemas.microsoft.com/office/drawing/2014/main" id="{47F6A94A-1BF9-4379-8549-054DC377DB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222111420"/>
          <a:ext cx="354977" cy="357468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820</xdr:row>
      <xdr:rowOff>136071</xdr:rowOff>
    </xdr:from>
    <xdr:to>
      <xdr:col>1</xdr:col>
      <xdr:colOff>740500</xdr:colOff>
      <xdr:row>823</xdr:row>
      <xdr:rowOff>109824</xdr:rowOff>
    </xdr:to>
    <xdr:pic>
      <xdr:nvPicPr>
        <xdr:cNvPr id="155" name="Obraz 154">
          <a:extLst>
            <a:ext uri="{FF2B5EF4-FFF2-40B4-BE49-F238E27FC236}">
              <a16:creationId xmlns:a16="http://schemas.microsoft.com/office/drawing/2014/main" id="{9A539791-66DC-4573-9DFD-459D1A760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181356000"/>
          <a:ext cx="631643" cy="626895"/>
        </a:xfrm>
        <a:prstGeom prst="rect">
          <a:avLst/>
        </a:prstGeom>
      </xdr:spPr>
    </xdr:pic>
    <xdr:clientData/>
  </xdr:twoCellAnchor>
  <xdr:twoCellAnchor>
    <xdr:from>
      <xdr:col>1</xdr:col>
      <xdr:colOff>122464</xdr:colOff>
      <xdr:row>831</xdr:row>
      <xdr:rowOff>108858</xdr:rowOff>
    </xdr:from>
    <xdr:to>
      <xdr:col>1</xdr:col>
      <xdr:colOff>754107</xdr:colOff>
      <xdr:row>834</xdr:row>
      <xdr:rowOff>82610</xdr:rowOff>
    </xdr:to>
    <xdr:pic>
      <xdr:nvPicPr>
        <xdr:cNvPr id="157" name="Obraz 156">
          <a:extLst>
            <a:ext uri="{FF2B5EF4-FFF2-40B4-BE49-F238E27FC236}">
              <a16:creationId xmlns:a16="http://schemas.microsoft.com/office/drawing/2014/main" id="{EF8ED3BE-EB8F-4EA2-820D-EE0C473B8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7" y="183288215"/>
          <a:ext cx="631643" cy="626895"/>
        </a:xfrm>
        <a:prstGeom prst="rect">
          <a:avLst/>
        </a:prstGeom>
      </xdr:spPr>
    </xdr:pic>
    <xdr:clientData/>
  </xdr:twoCellAnchor>
  <xdr:twoCellAnchor>
    <xdr:from>
      <xdr:col>1</xdr:col>
      <xdr:colOff>204108</xdr:colOff>
      <xdr:row>848</xdr:row>
      <xdr:rowOff>81644</xdr:rowOff>
    </xdr:from>
    <xdr:to>
      <xdr:col>1</xdr:col>
      <xdr:colOff>585108</xdr:colOff>
      <xdr:row>850</xdr:row>
      <xdr:rowOff>26256</xdr:rowOff>
    </xdr:to>
    <xdr:pic>
      <xdr:nvPicPr>
        <xdr:cNvPr id="160" name="Obraz 159">
          <a:extLst>
            <a:ext uri="{FF2B5EF4-FFF2-40B4-BE49-F238E27FC236}">
              <a16:creationId xmlns:a16="http://schemas.microsoft.com/office/drawing/2014/main" id="{ED9CC6C7-CFBB-4DD1-823C-BE35B57E3A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1" y="186989358"/>
          <a:ext cx="381000" cy="380041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872</xdr:row>
      <xdr:rowOff>108857</xdr:rowOff>
    </xdr:from>
    <xdr:to>
      <xdr:col>1</xdr:col>
      <xdr:colOff>740500</xdr:colOff>
      <xdr:row>875</xdr:row>
      <xdr:rowOff>82609</xdr:rowOff>
    </xdr:to>
    <xdr:pic>
      <xdr:nvPicPr>
        <xdr:cNvPr id="162" name="Obraz 161">
          <a:extLst>
            <a:ext uri="{FF2B5EF4-FFF2-40B4-BE49-F238E27FC236}">
              <a16:creationId xmlns:a16="http://schemas.microsoft.com/office/drawing/2014/main" id="{09F97611-D4F9-46C4-90AB-BC378CF4D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192813214"/>
          <a:ext cx="631643" cy="626895"/>
        </a:xfrm>
        <a:prstGeom prst="rect">
          <a:avLst/>
        </a:prstGeom>
      </xdr:spPr>
    </xdr:pic>
    <xdr:clientData/>
  </xdr:twoCellAnchor>
  <xdr:twoCellAnchor>
    <xdr:from>
      <xdr:col>1</xdr:col>
      <xdr:colOff>108857</xdr:colOff>
      <xdr:row>990</xdr:row>
      <xdr:rowOff>27214</xdr:rowOff>
    </xdr:from>
    <xdr:to>
      <xdr:col>1</xdr:col>
      <xdr:colOff>740500</xdr:colOff>
      <xdr:row>993</xdr:row>
      <xdr:rowOff>966</xdr:rowOff>
    </xdr:to>
    <xdr:pic>
      <xdr:nvPicPr>
        <xdr:cNvPr id="164" name="Obraz 163">
          <a:extLst>
            <a:ext uri="{FF2B5EF4-FFF2-40B4-BE49-F238E27FC236}">
              <a16:creationId xmlns:a16="http://schemas.microsoft.com/office/drawing/2014/main" id="{E14C2980-4DC9-4041-BC75-4AAE9C04D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214285285"/>
          <a:ext cx="631643" cy="626895"/>
        </a:xfrm>
        <a:prstGeom prst="rect">
          <a:avLst/>
        </a:prstGeom>
      </xdr:spPr>
    </xdr:pic>
    <xdr:clientData/>
  </xdr:twoCellAnchor>
  <xdr:twoCellAnchor>
    <xdr:from>
      <xdr:col>1</xdr:col>
      <xdr:colOff>81642</xdr:colOff>
      <xdr:row>1258</xdr:row>
      <xdr:rowOff>1</xdr:rowOff>
    </xdr:from>
    <xdr:to>
      <xdr:col>1</xdr:col>
      <xdr:colOff>713285</xdr:colOff>
      <xdr:row>1260</xdr:row>
      <xdr:rowOff>168063</xdr:rowOff>
    </xdr:to>
    <xdr:pic>
      <xdr:nvPicPr>
        <xdr:cNvPr id="166" name="Obraz 165">
          <a:extLst>
            <a:ext uri="{FF2B5EF4-FFF2-40B4-BE49-F238E27FC236}">
              <a16:creationId xmlns:a16="http://schemas.microsoft.com/office/drawing/2014/main" id="{B0E85316-0DAE-4751-9CE4-069C94195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035" y="274320001"/>
          <a:ext cx="631643" cy="630705"/>
        </a:xfrm>
        <a:prstGeom prst="rect">
          <a:avLst/>
        </a:prstGeom>
      </xdr:spPr>
    </xdr:pic>
    <xdr:clientData/>
  </xdr:twoCellAnchor>
  <xdr:twoCellAnchor>
    <xdr:from>
      <xdr:col>1</xdr:col>
      <xdr:colOff>68036</xdr:colOff>
      <xdr:row>662</xdr:row>
      <xdr:rowOff>0</xdr:rowOff>
    </xdr:from>
    <xdr:to>
      <xdr:col>1</xdr:col>
      <xdr:colOff>763905</xdr:colOff>
      <xdr:row>665</xdr:row>
      <xdr:rowOff>39470</xdr:rowOff>
    </xdr:to>
    <xdr:pic>
      <xdr:nvPicPr>
        <xdr:cNvPr id="174" name="Obraz 173">
          <a:extLst>
            <a:ext uri="{FF2B5EF4-FFF2-40B4-BE49-F238E27FC236}">
              <a16:creationId xmlns:a16="http://schemas.microsoft.com/office/drawing/2014/main" id="{8B3B89BC-275B-B2AD-94E0-2D72DF48C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9" y="154005643"/>
          <a:ext cx="695869" cy="692613"/>
        </a:xfrm>
        <a:prstGeom prst="rect">
          <a:avLst/>
        </a:prstGeom>
      </xdr:spPr>
    </xdr:pic>
    <xdr:clientData/>
  </xdr:twoCellAnchor>
  <xdr:twoCellAnchor>
    <xdr:from>
      <xdr:col>1</xdr:col>
      <xdr:colOff>68035</xdr:colOff>
      <xdr:row>803</xdr:row>
      <xdr:rowOff>149678</xdr:rowOff>
    </xdr:from>
    <xdr:to>
      <xdr:col>1</xdr:col>
      <xdr:colOff>769619</xdr:colOff>
      <xdr:row>806</xdr:row>
      <xdr:rowOff>189148</xdr:rowOff>
    </xdr:to>
    <xdr:pic>
      <xdr:nvPicPr>
        <xdr:cNvPr id="176" name="Obraz 175">
          <a:extLst>
            <a:ext uri="{FF2B5EF4-FFF2-40B4-BE49-F238E27FC236}">
              <a16:creationId xmlns:a16="http://schemas.microsoft.com/office/drawing/2014/main" id="{0B4DA154-1032-42B0-8950-135DF1C7F6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428" y="177668464"/>
          <a:ext cx="701584" cy="692613"/>
        </a:xfrm>
        <a:prstGeom prst="rect">
          <a:avLst/>
        </a:prstGeom>
      </xdr:spPr>
    </xdr:pic>
    <xdr:clientData/>
  </xdr:twoCellAnchor>
  <xdr:twoCellAnchor>
    <xdr:from>
      <xdr:col>1</xdr:col>
      <xdr:colOff>82550</xdr:colOff>
      <xdr:row>693</xdr:row>
      <xdr:rowOff>117929</xdr:rowOff>
    </xdr:from>
    <xdr:to>
      <xdr:col>1</xdr:col>
      <xdr:colOff>720181</xdr:colOff>
      <xdr:row>696</xdr:row>
      <xdr:rowOff>108772</xdr:rowOff>
    </xdr:to>
    <xdr:pic>
      <xdr:nvPicPr>
        <xdr:cNvPr id="180" name="Obraz 179">
          <a:extLst>
            <a:ext uri="{FF2B5EF4-FFF2-40B4-BE49-F238E27FC236}">
              <a16:creationId xmlns:a16="http://schemas.microsoft.com/office/drawing/2014/main" id="{0E3AEB73-11C4-8426-E402-2C846D84C8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3850" y="184217129"/>
          <a:ext cx="637631" cy="638543"/>
        </a:xfrm>
        <a:prstGeom prst="rect">
          <a:avLst/>
        </a:prstGeom>
      </xdr:spPr>
    </xdr:pic>
    <xdr:clientData/>
  </xdr:twoCellAnchor>
  <xdr:twoCellAnchor>
    <xdr:from>
      <xdr:col>1</xdr:col>
      <xdr:colOff>81642</xdr:colOff>
      <xdr:row>844</xdr:row>
      <xdr:rowOff>54428</xdr:rowOff>
    </xdr:from>
    <xdr:to>
      <xdr:col>1</xdr:col>
      <xdr:colOff>723083</xdr:colOff>
      <xdr:row>847</xdr:row>
      <xdr:rowOff>47176</xdr:rowOff>
    </xdr:to>
    <xdr:pic>
      <xdr:nvPicPr>
        <xdr:cNvPr id="182" name="Obraz 181">
          <a:extLst>
            <a:ext uri="{FF2B5EF4-FFF2-40B4-BE49-F238E27FC236}">
              <a16:creationId xmlns:a16="http://schemas.microsoft.com/office/drawing/2014/main" id="{B35592B1-F11A-4B3E-BF0B-19F555E7F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035" y="186064071"/>
          <a:ext cx="641441" cy="645891"/>
        </a:xfrm>
        <a:prstGeom prst="rect">
          <a:avLst/>
        </a:prstGeom>
      </xdr:spPr>
    </xdr:pic>
    <xdr:clientData/>
  </xdr:twoCellAnchor>
  <xdr:twoCellAnchor>
    <xdr:from>
      <xdr:col>1</xdr:col>
      <xdr:colOff>176894</xdr:colOff>
      <xdr:row>851</xdr:row>
      <xdr:rowOff>204107</xdr:rowOff>
    </xdr:from>
    <xdr:to>
      <xdr:col>1</xdr:col>
      <xdr:colOff>624025</xdr:colOff>
      <xdr:row>854</xdr:row>
      <xdr:rowOff>6925</xdr:rowOff>
    </xdr:to>
    <xdr:pic>
      <xdr:nvPicPr>
        <xdr:cNvPr id="184" name="Obraz 183">
          <a:extLst>
            <a:ext uri="{FF2B5EF4-FFF2-40B4-BE49-F238E27FC236}">
              <a16:creationId xmlns:a16="http://schemas.microsoft.com/office/drawing/2014/main" id="{135B45AD-2537-47A8-BFD3-BF8AC5CB88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7287" y="187764964"/>
          <a:ext cx="447131" cy="455961"/>
        </a:xfrm>
        <a:prstGeom prst="rect">
          <a:avLst/>
        </a:prstGeom>
      </xdr:spPr>
    </xdr:pic>
    <xdr:clientData/>
  </xdr:twoCellAnchor>
  <xdr:twoCellAnchor>
    <xdr:from>
      <xdr:col>1</xdr:col>
      <xdr:colOff>81642</xdr:colOff>
      <xdr:row>697</xdr:row>
      <xdr:rowOff>138793</xdr:rowOff>
    </xdr:from>
    <xdr:to>
      <xdr:col>1</xdr:col>
      <xdr:colOff>736690</xdr:colOff>
      <xdr:row>700</xdr:row>
      <xdr:rowOff>133712</xdr:rowOff>
    </xdr:to>
    <xdr:pic>
      <xdr:nvPicPr>
        <xdr:cNvPr id="188" name="Obraz 187">
          <a:extLst>
            <a:ext uri="{FF2B5EF4-FFF2-40B4-BE49-F238E27FC236}">
              <a16:creationId xmlns:a16="http://schemas.microsoft.com/office/drawing/2014/main" id="{40B44E22-DA9A-2F31-137F-2DA6FFD6E1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942" y="185101593"/>
          <a:ext cx="655048" cy="642619"/>
        </a:xfrm>
        <a:prstGeom prst="rect">
          <a:avLst/>
        </a:prstGeom>
      </xdr:spPr>
    </xdr:pic>
    <xdr:clientData/>
  </xdr:twoCellAnchor>
  <xdr:twoCellAnchor>
    <xdr:from>
      <xdr:col>1</xdr:col>
      <xdr:colOff>224651</xdr:colOff>
      <xdr:row>756</xdr:row>
      <xdr:rowOff>30523</xdr:rowOff>
    </xdr:from>
    <xdr:to>
      <xdr:col>1</xdr:col>
      <xdr:colOff>679360</xdr:colOff>
      <xdr:row>758</xdr:row>
      <xdr:rowOff>39595</xdr:rowOff>
    </xdr:to>
    <xdr:pic>
      <xdr:nvPicPr>
        <xdr:cNvPr id="190" name="Obraz 189">
          <a:extLst>
            <a:ext uri="{FF2B5EF4-FFF2-40B4-BE49-F238E27FC236}">
              <a16:creationId xmlns:a16="http://schemas.microsoft.com/office/drawing/2014/main" id="{CB66EACC-BD41-452B-B434-53CE16DDC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7445" y="220304552"/>
          <a:ext cx="454709" cy="457308"/>
        </a:xfrm>
        <a:prstGeom prst="rect">
          <a:avLst/>
        </a:prstGeom>
      </xdr:spPr>
    </xdr:pic>
    <xdr:clientData/>
  </xdr:twoCellAnchor>
  <xdr:twoCellAnchor>
    <xdr:from>
      <xdr:col>1</xdr:col>
      <xdr:colOff>219528</xdr:colOff>
      <xdr:row>760</xdr:row>
      <xdr:rowOff>183242</xdr:rowOff>
    </xdr:from>
    <xdr:to>
      <xdr:col>1</xdr:col>
      <xdr:colOff>635000</xdr:colOff>
      <xdr:row>762</xdr:row>
      <xdr:rowOff>158380</xdr:rowOff>
    </xdr:to>
    <xdr:pic>
      <xdr:nvPicPr>
        <xdr:cNvPr id="193" name="Obraz 192">
          <a:extLst>
            <a:ext uri="{FF2B5EF4-FFF2-40B4-BE49-F238E27FC236}">
              <a16:creationId xmlns:a16="http://schemas.microsoft.com/office/drawing/2014/main" id="{1BAA02B2-BAE9-410F-87C0-0431BD886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2322" y="221353742"/>
          <a:ext cx="415472" cy="423373"/>
        </a:xfrm>
        <a:prstGeom prst="rect">
          <a:avLst/>
        </a:prstGeom>
      </xdr:spPr>
    </xdr:pic>
    <xdr:clientData/>
  </xdr:twoCellAnchor>
  <xdr:twoCellAnchor>
    <xdr:from>
      <xdr:col>1</xdr:col>
      <xdr:colOff>83548</xdr:colOff>
      <xdr:row>994</xdr:row>
      <xdr:rowOff>0</xdr:rowOff>
    </xdr:from>
    <xdr:to>
      <xdr:col>1</xdr:col>
      <xdr:colOff>740501</xdr:colOff>
      <xdr:row>996</xdr:row>
      <xdr:rowOff>207818</xdr:rowOff>
    </xdr:to>
    <xdr:pic>
      <xdr:nvPicPr>
        <xdr:cNvPr id="197" name="Obraz 196">
          <a:extLst>
            <a:ext uri="{FF2B5EF4-FFF2-40B4-BE49-F238E27FC236}">
              <a16:creationId xmlns:a16="http://schemas.microsoft.com/office/drawing/2014/main" id="{7843C680-79AD-1489-E064-52466E42BB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0230" y="234055227"/>
          <a:ext cx="656953" cy="658091"/>
        </a:xfrm>
        <a:prstGeom prst="rect">
          <a:avLst/>
        </a:prstGeom>
      </xdr:spPr>
    </xdr:pic>
    <xdr:clientData/>
  </xdr:twoCellAnchor>
  <xdr:twoCellAnchor editAs="oneCell">
    <xdr:from>
      <xdr:col>0</xdr:col>
      <xdr:colOff>97971</xdr:colOff>
      <xdr:row>234</xdr:row>
      <xdr:rowOff>119744</xdr:rowOff>
    </xdr:from>
    <xdr:to>
      <xdr:col>0</xdr:col>
      <xdr:colOff>1428443</xdr:colOff>
      <xdr:row>234</xdr:row>
      <xdr:rowOff>513535</xdr:rowOff>
    </xdr:to>
    <xdr:pic>
      <xdr:nvPicPr>
        <xdr:cNvPr id="143" name="Obraz 142">
          <a:extLst>
            <a:ext uri="{FF2B5EF4-FFF2-40B4-BE49-F238E27FC236}">
              <a16:creationId xmlns:a16="http://schemas.microsoft.com/office/drawing/2014/main" id="{DBC8A38F-AFFA-4154-85EB-183614007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71" y="50585915"/>
          <a:ext cx="1339997" cy="3918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123825</xdr:colOff>
      <xdr:row>117</xdr:row>
      <xdr:rowOff>192698</xdr:rowOff>
    </xdr:from>
    <xdr:to>
      <xdr:col>1</xdr:col>
      <xdr:colOff>695325</xdr:colOff>
      <xdr:row>120</xdr:row>
      <xdr:rowOff>121698</xdr:rowOff>
    </xdr:to>
    <xdr:pic>
      <xdr:nvPicPr>
        <xdr:cNvPr id="66" name="Obraz 65">
          <a:extLst>
            <a:ext uri="{FF2B5EF4-FFF2-40B4-BE49-F238E27FC236}">
              <a16:creationId xmlns:a16="http://schemas.microsoft.com/office/drawing/2014/main" id="{1A00BC88-4D08-4728-9191-5183830B6D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102" y="37729990"/>
          <a:ext cx="571500" cy="597216"/>
        </a:xfrm>
        <a:prstGeom prst="rect">
          <a:avLst/>
        </a:prstGeom>
      </xdr:spPr>
    </xdr:pic>
    <xdr:clientData/>
  </xdr:twoCellAnchor>
  <xdr:twoCellAnchor editAs="oneCell">
    <xdr:from>
      <xdr:col>0</xdr:col>
      <xdr:colOff>87085</xdr:colOff>
      <xdr:row>829</xdr:row>
      <xdr:rowOff>97973</xdr:rowOff>
    </xdr:from>
    <xdr:to>
      <xdr:col>0</xdr:col>
      <xdr:colOff>1406706</xdr:colOff>
      <xdr:row>829</xdr:row>
      <xdr:rowOff>589847</xdr:rowOff>
    </xdr:to>
    <xdr:pic>
      <xdr:nvPicPr>
        <xdr:cNvPr id="509" name="Obraz 508">
          <a:extLst>
            <a:ext uri="{FF2B5EF4-FFF2-40B4-BE49-F238E27FC236}">
              <a16:creationId xmlns:a16="http://schemas.microsoft.com/office/drawing/2014/main" id="{80B72B1E-F0C0-47D5-AE79-67733D6F6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5400000">
          <a:off x="486671" y="184145930"/>
          <a:ext cx="507114" cy="13062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81642</xdr:colOff>
      <xdr:row>1412</xdr:row>
      <xdr:rowOff>19596</xdr:rowOff>
    </xdr:from>
    <xdr:to>
      <xdr:col>0</xdr:col>
      <xdr:colOff>1331594</xdr:colOff>
      <xdr:row>1412</xdr:row>
      <xdr:rowOff>262443</xdr:rowOff>
    </xdr:to>
    <xdr:pic>
      <xdr:nvPicPr>
        <xdr:cNvPr id="464" name="Obraz 463">
          <a:extLst>
            <a:ext uri="{FF2B5EF4-FFF2-40B4-BE49-F238E27FC236}">
              <a16:creationId xmlns:a16="http://schemas.microsoft.com/office/drawing/2014/main" id="{4C9AF491-8258-46D2-89D7-E22EBE6DC0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6"/>
        <a:stretch>
          <a:fillRect/>
        </a:stretch>
      </xdr:blipFill>
      <xdr:spPr>
        <a:xfrm>
          <a:off x="81642" y="309718167"/>
          <a:ext cx="1249952" cy="237824"/>
        </a:xfrm>
        <a:prstGeom prst="rect">
          <a:avLst/>
        </a:prstGeom>
      </xdr:spPr>
    </xdr:pic>
    <xdr:clientData/>
  </xdr:twoCellAnchor>
  <xdr:twoCellAnchor editAs="oneCell">
    <xdr:from>
      <xdr:col>0</xdr:col>
      <xdr:colOff>73478</xdr:colOff>
      <xdr:row>607</xdr:row>
      <xdr:rowOff>205740</xdr:rowOff>
    </xdr:from>
    <xdr:to>
      <xdr:col>0</xdr:col>
      <xdr:colOff>1447799</xdr:colOff>
      <xdr:row>610</xdr:row>
      <xdr:rowOff>170635</xdr:rowOff>
    </xdr:to>
    <xdr:pic>
      <xdr:nvPicPr>
        <xdr:cNvPr id="85" name="Obraz 84">
          <a:extLst>
            <a:ext uri="{FF2B5EF4-FFF2-40B4-BE49-F238E27FC236}">
              <a16:creationId xmlns:a16="http://schemas.microsoft.com/office/drawing/2014/main" id="{1C99D53B-77B5-24F8-085C-7B3992ED81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7"/>
        <a:stretch>
          <a:fillRect/>
        </a:stretch>
      </xdr:blipFill>
      <xdr:spPr>
        <a:xfrm>
          <a:off x="73478" y="175298100"/>
          <a:ext cx="1374321" cy="64878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556</xdr:row>
      <xdr:rowOff>0</xdr:rowOff>
    </xdr:from>
    <xdr:to>
      <xdr:col>1</xdr:col>
      <xdr:colOff>720906</xdr:colOff>
      <xdr:row>559</xdr:row>
      <xdr:rowOff>56540</xdr:rowOff>
    </xdr:to>
    <xdr:pic>
      <xdr:nvPicPr>
        <xdr:cNvPr id="481" name="Obraz 480">
          <a:extLst>
            <a:ext uri="{FF2B5EF4-FFF2-40B4-BE49-F238E27FC236}">
              <a16:creationId xmlns:a16="http://schemas.microsoft.com/office/drawing/2014/main" id="{0A52F21D-8062-4DFB-AF9E-5308D2733B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3114" y="133426200"/>
          <a:ext cx="699951" cy="707783"/>
        </a:xfrm>
        <a:prstGeom prst="rect">
          <a:avLst/>
        </a:prstGeom>
      </xdr:spPr>
    </xdr:pic>
    <xdr:clientData/>
  </xdr:twoCellAnchor>
  <xdr:twoCellAnchor editAs="oneCell">
    <xdr:from>
      <xdr:col>0</xdr:col>
      <xdr:colOff>964806</xdr:colOff>
      <xdr:row>69</xdr:row>
      <xdr:rowOff>565196</xdr:rowOff>
    </xdr:from>
    <xdr:to>
      <xdr:col>0</xdr:col>
      <xdr:colOff>1444818</xdr:colOff>
      <xdr:row>69</xdr:row>
      <xdr:rowOff>987685</xdr:rowOff>
    </xdr:to>
    <xdr:pic>
      <xdr:nvPicPr>
        <xdr:cNvPr id="479" name="Obraz 478">
          <a:extLst>
            <a:ext uri="{FF2B5EF4-FFF2-40B4-BE49-F238E27FC236}">
              <a16:creationId xmlns:a16="http://schemas.microsoft.com/office/drawing/2014/main" id="{0545B9B9-763D-4A3C-ABFF-1A6D3C37A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06" y="18900821"/>
          <a:ext cx="451437" cy="3996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986688</xdr:colOff>
      <xdr:row>69</xdr:row>
      <xdr:rowOff>1038954</xdr:rowOff>
    </xdr:from>
    <xdr:to>
      <xdr:col>0</xdr:col>
      <xdr:colOff>1368124</xdr:colOff>
      <xdr:row>69</xdr:row>
      <xdr:rowOff>1526577</xdr:rowOff>
    </xdr:to>
    <xdr:pic>
      <xdr:nvPicPr>
        <xdr:cNvPr id="68" name="Obraz 67">
          <a:extLst>
            <a:ext uri="{FF2B5EF4-FFF2-40B4-BE49-F238E27FC236}">
              <a16:creationId xmlns:a16="http://schemas.microsoft.com/office/drawing/2014/main" id="{B719A1EA-F533-4839-BEA7-14129D6DD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688" y="19374579"/>
          <a:ext cx="379531" cy="4876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69</xdr:row>
      <xdr:rowOff>396875</xdr:rowOff>
    </xdr:from>
    <xdr:to>
      <xdr:col>0</xdr:col>
      <xdr:colOff>798198</xdr:colOff>
      <xdr:row>69</xdr:row>
      <xdr:rowOff>1558925</xdr:rowOff>
    </xdr:to>
    <xdr:pic>
      <xdr:nvPicPr>
        <xdr:cNvPr id="81" name="Picture 12">
          <a:extLst>
            <a:ext uri="{FF2B5EF4-FFF2-40B4-BE49-F238E27FC236}">
              <a16:creationId xmlns:a16="http://schemas.microsoft.com/office/drawing/2014/main" id="{AFC2C5CB-68E6-41C1-A707-A20F4FB9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32500"/>
          <a:ext cx="798198" cy="11391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pic>
    <xdr:clientData/>
  </xdr:twoCellAnchor>
  <xdr:twoCellAnchor editAs="oneCell">
    <xdr:from>
      <xdr:col>0</xdr:col>
      <xdr:colOff>12700</xdr:colOff>
      <xdr:row>963</xdr:row>
      <xdr:rowOff>139700</xdr:rowOff>
    </xdr:from>
    <xdr:to>
      <xdr:col>1</xdr:col>
      <xdr:colOff>618</xdr:colOff>
      <xdr:row>965</xdr:row>
      <xdr:rowOff>111123</xdr:rowOff>
    </xdr:to>
    <xdr:pic>
      <xdr:nvPicPr>
        <xdr:cNvPr id="87" name="Obraz 86">
          <a:extLst>
            <a:ext uri="{FF2B5EF4-FFF2-40B4-BE49-F238E27FC236}">
              <a16:creationId xmlns:a16="http://schemas.microsoft.com/office/drawing/2014/main" id="{24918BB5-3AD3-BAC5-408E-120EA5358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1"/>
        <a:stretch>
          <a:fillRect/>
        </a:stretch>
      </xdr:blipFill>
      <xdr:spPr>
        <a:xfrm>
          <a:off x="12700" y="213626700"/>
          <a:ext cx="1464928" cy="393700"/>
        </a:xfrm>
        <a:prstGeom prst="rect">
          <a:avLst/>
        </a:prstGeom>
      </xdr:spPr>
    </xdr:pic>
    <xdr:clientData/>
  </xdr:twoCellAnchor>
  <xdr:twoCellAnchor editAs="oneCell">
    <xdr:from>
      <xdr:col>0</xdr:col>
      <xdr:colOff>281939</xdr:colOff>
      <xdr:row>976</xdr:row>
      <xdr:rowOff>73751</xdr:rowOff>
    </xdr:from>
    <xdr:to>
      <xdr:col>0</xdr:col>
      <xdr:colOff>1177348</xdr:colOff>
      <xdr:row>976</xdr:row>
      <xdr:rowOff>948690</xdr:rowOff>
    </xdr:to>
    <xdr:pic>
      <xdr:nvPicPr>
        <xdr:cNvPr id="89" name="Obraz 88">
          <a:extLst>
            <a:ext uri="{FF2B5EF4-FFF2-40B4-BE49-F238E27FC236}">
              <a16:creationId xmlns:a16="http://schemas.microsoft.com/office/drawing/2014/main" id="{8404E55B-25B1-342A-4404-D25FCB8A5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939" y="217774430"/>
          <a:ext cx="895409" cy="8749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83548</xdr:colOff>
      <xdr:row>124</xdr:row>
      <xdr:rowOff>149678</xdr:rowOff>
    </xdr:from>
    <xdr:to>
      <xdr:col>0</xdr:col>
      <xdr:colOff>1333500</xdr:colOff>
      <xdr:row>126</xdr:row>
      <xdr:rowOff>72603</xdr:rowOff>
    </xdr:to>
    <xdr:pic>
      <xdr:nvPicPr>
        <xdr:cNvPr id="118" name="Obraz 117">
          <a:extLst>
            <a:ext uri="{FF2B5EF4-FFF2-40B4-BE49-F238E27FC236}">
              <a16:creationId xmlns:a16="http://schemas.microsoft.com/office/drawing/2014/main" id="{010905EC-3AD1-D356-0E9F-C75EE9F9F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3"/>
        <a:stretch>
          <a:fillRect/>
        </a:stretch>
      </xdr:blipFill>
      <xdr:spPr>
        <a:xfrm>
          <a:off x="83548" y="28493357"/>
          <a:ext cx="1249952" cy="360802"/>
        </a:xfrm>
        <a:prstGeom prst="rect">
          <a:avLst/>
        </a:prstGeom>
      </xdr:spPr>
    </xdr:pic>
    <xdr:clientData/>
  </xdr:twoCellAnchor>
  <xdr:twoCellAnchor editAs="oneCell">
    <xdr:from>
      <xdr:col>3</xdr:col>
      <xdr:colOff>774562</xdr:colOff>
      <xdr:row>0</xdr:row>
      <xdr:rowOff>30985</xdr:rowOff>
    </xdr:from>
    <xdr:to>
      <xdr:col>5</xdr:col>
      <xdr:colOff>1439334</xdr:colOff>
      <xdr:row>0</xdr:row>
      <xdr:rowOff>713095</xdr:rowOff>
    </xdr:to>
    <xdr:pic>
      <xdr:nvPicPr>
        <xdr:cNvPr id="137" name="Obraz 136">
          <a:extLst>
            <a:ext uri="{FF2B5EF4-FFF2-40B4-BE49-F238E27FC236}">
              <a16:creationId xmlns:a16="http://schemas.microsoft.com/office/drawing/2014/main" id="{3895BB07-97A2-BC88-7D2B-12141419A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4"/>
        <a:stretch>
          <a:fillRect/>
        </a:stretch>
      </xdr:blipFill>
      <xdr:spPr>
        <a:xfrm>
          <a:off x="3134645" y="30985"/>
          <a:ext cx="2950772" cy="68211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404</xdr:row>
      <xdr:rowOff>0</xdr:rowOff>
    </xdr:from>
    <xdr:to>
      <xdr:col>0</xdr:col>
      <xdr:colOff>1455312</xdr:colOff>
      <xdr:row>411</xdr:row>
      <xdr:rowOff>142059</xdr:rowOff>
    </xdr:to>
    <xdr:pic>
      <xdr:nvPicPr>
        <xdr:cNvPr id="133" name="Obraz 132">
          <a:extLst>
            <a:ext uri="{FF2B5EF4-FFF2-40B4-BE49-F238E27FC236}">
              <a16:creationId xmlns:a16="http://schemas.microsoft.com/office/drawing/2014/main" id="{53A859C9-5741-4F74-9597-3B3DAF2845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4380393"/>
          <a:ext cx="1455312" cy="1448345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404</xdr:row>
      <xdr:rowOff>108858</xdr:rowOff>
    </xdr:from>
    <xdr:to>
      <xdr:col>1</xdr:col>
      <xdr:colOff>796290</xdr:colOff>
      <xdr:row>407</xdr:row>
      <xdr:rowOff>171116</xdr:rowOff>
    </xdr:to>
    <xdr:pic>
      <xdr:nvPicPr>
        <xdr:cNvPr id="163" name="Obraz 162">
          <a:extLst>
            <a:ext uri="{FF2B5EF4-FFF2-40B4-BE49-F238E27FC236}">
              <a16:creationId xmlns:a16="http://schemas.microsoft.com/office/drawing/2014/main" id="{1B85774A-6EA1-413A-999A-AB983F4BA1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4822" y="104489251"/>
          <a:ext cx="711381" cy="721117"/>
        </a:xfrm>
        <a:prstGeom prst="rect">
          <a:avLst/>
        </a:prstGeom>
      </xdr:spPr>
    </xdr:pic>
    <xdr:clientData/>
  </xdr:twoCellAnchor>
  <xdr:twoCellAnchor>
    <xdr:from>
      <xdr:col>1</xdr:col>
      <xdr:colOff>81643</xdr:colOff>
      <xdr:row>411</xdr:row>
      <xdr:rowOff>149678</xdr:rowOff>
    </xdr:from>
    <xdr:to>
      <xdr:col>1</xdr:col>
      <xdr:colOff>736691</xdr:colOff>
      <xdr:row>414</xdr:row>
      <xdr:rowOff>162525</xdr:rowOff>
    </xdr:to>
    <xdr:pic>
      <xdr:nvPicPr>
        <xdr:cNvPr id="165" name="Obraz 164">
          <a:extLst>
            <a:ext uri="{FF2B5EF4-FFF2-40B4-BE49-F238E27FC236}">
              <a16:creationId xmlns:a16="http://schemas.microsoft.com/office/drawing/2014/main" id="{8F45FDF9-BBD0-4FE3-B152-60E3F8EA4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2036" y="105183214"/>
          <a:ext cx="655048" cy="665990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412</xdr:row>
      <xdr:rowOff>65859</xdr:rowOff>
    </xdr:from>
    <xdr:ext cx="1532343" cy="584775"/>
    <xdr:sp macro="" textlink="">
      <xdr:nvSpPr>
        <xdr:cNvPr id="168" name="pole tekstowe 167">
          <a:extLst>
            <a:ext uri="{FF2B5EF4-FFF2-40B4-BE49-F238E27FC236}">
              <a16:creationId xmlns:a16="http://schemas.microsoft.com/office/drawing/2014/main" id="{18C8DBF8-CA6F-9E71-F657-D4B74E2518F6}"/>
            </a:ext>
          </a:extLst>
        </xdr:cNvPr>
        <xdr:cNvSpPr txBox="1"/>
      </xdr:nvSpPr>
      <xdr:spPr>
        <a:xfrm>
          <a:off x="0" y="106187966"/>
          <a:ext cx="1532343" cy="5847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pl-PL" sz="1600">
              <a:latin typeface="Archia Bold" panose="02000503000000020004" pitchFamily="50" charset="0"/>
            </a:rPr>
            <a:t>Opakowanie </a:t>
          </a:r>
        </a:p>
        <a:p>
          <a:pPr algn="ctr"/>
          <a:r>
            <a:rPr lang="pl-PL" sz="1600">
              <a:latin typeface="Archia Bold" panose="02000503000000020004" pitchFamily="50" charset="0"/>
            </a:rPr>
            <a:t>zbiorcze</a:t>
          </a:r>
        </a:p>
      </xdr:txBody>
    </xdr:sp>
    <xdr:clientData/>
  </xdr:oneCellAnchor>
  <xdr:twoCellAnchor>
    <xdr:from>
      <xdr:col>1</xdr:col>
      <xdr:colOff>95250</xdr:colOff>
      <xdr:row>408</xdr:row>
      <xdr:rowOff>68036</xdr:rowOff>
    </xdr:from>
    <xdr:to>
      <xdr:col>1</xdr:col>
      <xdr:colOff>819383</xdr:colOff>
      <xdr:row>411</xdr:row>
      <xdr:rowOff>137975</xdr:rowOff>
    </xdr:to>
    <xdr:pic>
      <xdr:nvPicPr>
        <xdr:cNvPr id="170" name="Obraz 169">
          <a:extLst>
            <a:ext uri="{FF2B5EF4-FFF2-40B4-BE49-F238E27FC236}">
              <a16:creationId xmlns:a16="http://schemas.microsoft.com/office/drawing/2014/main" id="{B244C0A4-F29D-43B2-A579-0136995A12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643" y="105319286"/>
          <a:ext cx="724133" cy="723082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1030</xdr:row>
      <xdr:rowOff>38100</xdr:rowOff>
    </xdr:from>
    <xdr:to>
      <xdr:col>0</xdr:col>
      <xdr:colOff>1334484</xdr:colOff>
      <xdr:row>1031</xdr:row>
      <xdr:rowOff>0</xdr:rowOff>
    </xdr:to>
    <xdr:pic>
      <xdr:nvPicPr>
        <xdr:cNvPr id="15" name="Obraz 14">
          <a:extLst>
            <a:ext uri="{FF2B5EF4-FFF2-40B4-BE49-F238E27FC236}">
              <a16:creationId xmlns:a16="http://schemas.microsoft.com/office/drawing/2014/main" id="{798B0213-ABF4-47ED-9BEE-EF14C08C0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5"/>
        <a:stretch>
          <a:fillRect/>
        </a:stretch>
      </xdr:blipFill>
      <xdr:spPr>
        <a:xfrm>
          <a:off x="316230" y="232562400"/>
          <a:ext cx="1020159" cy="2476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301</xdr:row>
      <xdr:rowOff>299358</xdr:rowOff>
    </xdr:from>
    <xdr:to>
      <xdr:col>1</xdr:col>
      <xdr:colOff>792</xdr:colOff>
      <xdr:row>303</xdr:row>
      <xdr:rowOff>225607</xdr:rowOff>
    </xdr:to>
    <xdr:pic>
      <xdr:nvPicPr>
        <xdr:cNvPr id="117" name="Obraz 116">
          <a:extLst>
            <a:ext uri="{FF2B5EF4-FFF2-40B4-BE49-F238E27FC236}">
              <a16:creationId xmlns:a16="http://schemas.microsoft.com/office/drawing/2014/main" id="{BFC25602-A515-86F3-BAA2-B7A275A39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6"/>
        <a:stretch>
          <a:fillRect/>
        </a:stretch>
      </xdr:blipFill>
      <xdr:spPr>
        <a:xfrm>
          <a:off x="0" y="72607715"/>
          <a:ext cx="1469547" cy="927463"/>
        </a:xfrm>
        <a:prstGeom prst="rect">
          <a:avLst/>
        </a:prstGeom>
      </xdr:spPr>
    </xdr:pic>
    <xdr:clientData/>
  </xdr:twoCellAnchor>
  <xdr:twoCellAnchor editAs="oneCell">
    <xdr:from>
      <xdr:col>1</xdr:col>
      <xdr:colOff>10048</xdr:colOff>
      <xdr:row>229</xdr:row>
      <xdr:rowOff>91273</xdr:rowOff>
    </xdr:from>
    <xdr:to>
      <xdr:col>1</xdr:col>
      <xdr:colOff>832338</xdr:colOff>
      <xdr:row>230</xdr:row>
      <xdr:rowOff>203333</xdr:rowOff>
    </xdr:to>
    <xdr:pic>
      <xdr:nvPicPr>
        <xdr:cNvPr id="51" name="Obraz 50">
          <a:extLst>
            <a:ext uri="{FF2B5EF4-FFF2-40B4-BE49-F238E27FC236}">
              <a16:creationId xmlns:a16="http://schemas.microsoft.com/office/drawing/2014/main" id="{B43D51F9-5DA8-4D1A-A85F-E0F4AEB74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2325" y="65681888"/>
          <a:ext cx="822290" cy="346523"/>
        </a:xfrm>
        <a:prstGeom prst="rect">
          <a:avLst/>
        </a:prstGeom>
      </xdr:spPr>
    </xdr:pic>
    <xdr:clientData/>
  </xdr:twoCellAnchor>
  <xdr:twoCellAnchor>
    <xdr:from>
      <xdr:col>7</xdr:col>
      <xdr:colOff>33307</xdr:colOff>
      <xdr:row>2</xdr:row>
      <xdr:rowOff>2103664</xdr:rowOff>
    </xdr:from>
    <xdr:to>
      <xdr:col>7</xdr:col>
      <xdr:colOff>693964</xdr:colOff>
      <xdr:row>2</xdr:row>
      <xdr:rowOff>2751664</xdr:rowOff>
    </xdr:to>
    <xdr:sp macro="" textlink="">
      <xdr:nvSpPr>
        <xdr:cNvPr id="18" name="Prostokąt: zaokrąglone rogi 17">
          <a:extLst>
            <a:ext uri="{FF2B5EF4-FFF2-40B4-BE49-F238E27FC236}">
              <a16:creationId xmlns:a16="http://schemas.microsoft.com/office/drawing/2014/main" id="{3CEED287-318B-471A-AF2A-D58CA51EF5AD}"/>
            </a:ext>
          </a:extLst>
        </xdr:cNvPr>
        <xdr:cNvSpPr/>
      </xdr:nvSpPr>
      <xdr:spPr>
        <a:xfrm>
          <a:off x="14282707" y="2926624"/>
          <a:ext cx="660657" cy="300"/>
        </a:xfrm>
        <a:prstGeom prst="roundRect">
          <a:avLst/>
        </a:prstGeom>
        <a:gradFill flip="none" rotWithShape="1">
          <a:gsLst>
            <a:gs pos="0">
              <a:schemeClr val="accent4">
                <a:lumMod val="67000"/>
              </a:schemeClr>
            </a:gs>
            <a:gs pos="48000">
              <a:schemeClr val="accent4">
                <a:lumMod val="97000"/>
                <a:lumOff val="3000"/>
              </a:schemeClr>
            </a:gs>
            <a:gs pos="100000">
              <a:schemeClr val="accent4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pl-PL" sz="1200" b="1">
              <a:solidFill>
                <a:sysClr val="windowText" lastClr="000000"/>
              </a:solidFill>
            </a:rPr>
            <a:t>Cena po rabacie</a:t>
          </a:r>
        </a:p>
      </xdr:txBody>
    </xdr:sp>
    <xdr:clientData/>
  </xdr:twoCellAnchor>
  <xdr:twoCellAnchor>
    <xdr:from>
      <xdr:col>10</xdr:col>
      <xdr:colOff>607532</xdr:colOff>
      <xdr:row>2</xdr:row>
      <xdr:rowOff>2090058</xdr:rowOff>
    </xdr:from>
    <xdr:to>
      <xdr:col>12</xdr:col>
      <xdr:colOff>4082</xdr:colOff>
      <xdr:row>2</xdr:row>
      <xdr:rowOff>2738058</xdr:rowOff>
    </xdr:to>
    <xdr:sp macro="" textlink="">
      <xdr:nvSpPr>
        <xdr:cNvPr id="20" name="Prostokąt: zaokrąglone rogi 19">
          <a:extLst>
            <a:ext uri="{FF2B5EF4-FFF2-40B4-BE49-F238E27FC236}">
              <a16:creationId xmlns:a16="http://schemas.microsoft.com/office/drawing/2014/main" id="{C689091E-5765-440E-A02B-C7CD66EE978B}"/>
            </a:ext>
          </a:extLst>
        </xdr:cNvPr>
        <xdr:cNvSpPr/>
      </xdr:nvSpPr>
      <xdr:spPr>
        <a:xfrm>
          <a:off x="17927792" y="2928258"/>
          <a:ext cx="2292150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Ilość w opakowaniu</a:t>
          </a:r>
        </a:p>
      </xdr:txBody>
    </xdr:sp>
    <xdr:clientData/>
  </xdr:twoCellAnchor>
  <xdr:twoCellAnchor>
    <xdr:from>
      <xdr:col>0</xdr:col>
      <xdr:colOff>0</xdr:colOff>
      <xdr:row>2</xdr:row>
      <xdr:rowOff>2119993</xdr:rowOff>
    </xdr:from>
    <xdr:to>
      <xdr:col>1</xdr:col>
      <xdr:colOff>789214</xdr:colOff>
      <xdr:row>2</xdr:row>
      <xdr:rowOff>2732315</xdr:rowOff>
    </xdr:to>
    <xdr:sp macro="" textlink="">
      <xdr:nvSpPr>
        <xdr:cNvPr id="26" name="Prostokąt: zaokrąglone rogi 25">
          <a:extLst>
            <a:ext uri="{FF2B5EF4-FFF2-40B4-BE49-F238E27FC236}">
              <a16:creationId xmlns:a16="http://schemas.microsoft.com/office/drawing/2014/main" id="{91A02AB6-95D3-4A0D-8EAB-E1822C476784}"/>
            </a:ext>
          </a:extLst>
        </xdr:cNvPr>
        <xdr:cNvSpPr/>
      </xdr:nvSpPr>
      <xdr:spPr>
        <a:xfrm>
          <a:off x="0" y="2927713"/>
          <a:ext cx="2305594" cy="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Zdjęcie</a:t>
          </a:r>
        </a:p>
      </xdr:txBody>
    </xdr:sp>
    <xdr:clientData/>
  </xdr:twoCellAnchor>
  <xdr:twoCellAnchor>
    <xdr:from>
      <xdr:col>2</xdr:col>
      <xdr:colOff>27214</xdr:colOff>
      <xdr:row>2</xdr:row>
      <xdr:rowOff>2122714</xdr:rowOff>
    </xdr:from>
    <xdr:to>
      <xdr:col>2</xdr:col>
      <xdr:colOff>599368</xdr:colOff>
      <xdr:row>2</xdr:row>
      <xdr:rowOff>2735036</xdr:rowOff>
    </xdr:to>
    <xdr:sp macro="" textlink="">
      <xdr:nvSpPr>
        <xdr:cNvPr id="53" name="Prostokąt: zaokrąglone rogi 52">
          <a:extLst>
            <a:ext uri="{FF2B5EF4-FFF2-40B4-BE49-F238E27FC236}">
              <a16:creationId xmlns:a16="http://schemas.microsoft.com/office/drawing/2014/main" id="{4FBEA45D-E419-4060-B573-12FA8796B140}"/>
            </a:ext>
          </a:extLst>
        </xdr:cNvPr>
        <xdr:cNvSpPr/>
      </xdr:nvSpPr>
      <xdr:spPr>
        <a:xfrm>
          <a:off x="2389414" y="2922814"/>
          <a:ext cx="572154" cy="2722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Ilość</a:t>
          </a:r>
        </a:p>
      </xdr:txBody>
    </xdr:sp>
    <xdr:clientData/>
  </xdr:twoCellAnchor>
  <xdr:twoCellAnchor>
    <xdr:from>
      <xdr:col>3</xdr:col>
      <xdr:colOff>13606</xdr:colOff>
      <xdr:row>2</xdr:row>
      <xdr:rowOff>2111828</xdr:rowOff>
    </xdr:from>
    <xdr:to>
      <xdr:col>3</xdr:col>
      <xdr:colOff>1886601</xdr:colOff>
      <xdr:row>2</xdr:row>
      <xdr:rowOff>2759828</xdr:rowOff>
    </xdr:to>
    <xdr:sp macro="" textlink="">
      <xdr:nvSpPr>
        <xdr:cNvPr id="67" name="Prostokąt: zaokrąglone rogi 66">
          <a:extLst>
            <a:ext uri="{FF2B5EF4-FFF2-40B4-BE49-F238E27FC236}">
              <a16:creationId xmlns:a16="http://schemas.microsoft.com/office/drawing/2014/main" id="{3223E821-5E20-4E44-976C-A31AE64E86DC}"/>
            </a:ext>
          </a:extLst>
        </xdr:cNvPr>
        <xdr:cNvSpPr/>
      </xdr:nvSpPr>
      <xdr:spPr>
        <a:xfrm>
          <a:off x="3046366" y="2927168"/>
          <a:ext cx="623315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Kod produktu</a:t>
          </a:r>
        </a:p>
      </xdr:txBody>
    </xdr:sp>
    <xdr:clientData/>
  </xdr:twoCellAnchor>
  <xdr:twoCellAnchor>
    <xdr:from>
      <xdr:col>4</xdr:col>
      <xdr:colOff>7138959</xdr:colOff>
      <xdr:row>2</xdr:row>
      <xdr:rowOff>2103664</xdr:rowOff>
    </xdr:from>
    <xdr:to>
      <xdr:col>5</xdr:col>
      <xdr:colOff>693964</xdr:colOff>
      <xdr:row>2</xdr:row>
      <xdr:rowOff>2751664</xdr:rowOff>
    </xdr:to>
    <xdr:sp macro="" textlink="">
      <xdr:nvSpPr>
        <xdr:cNvPr id="70" name="Prostokąt: zaokrąglone rogi 69">
          <a:extLst>
            <a:ext uri="{FF2B5EF4-FFF2-40B4-BE49-F238E27FC236}">
              <a16:creationId xmlns:a16="http://schemas.microsoft.com/office/drawing/2014/main" id="{13B97F48-F6B7-4EF5-8077-7EFCF582A3CB}"/>
            </a:ext>
          </a:extLst>
        </xdr:cNvPr>
        <xdr:cNvSpPr/>
      </xdr:nvSpPr>
      <xdr:spPr>
        <a:xfrm>
          <a:off x="5630199" y="2926624"/>
          <a:ext cx="694945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Jednostka miary</a:t>
          </a:r>
        </a:p>
      </xdr:txBody>
    </xdr:sp>
    <xdr:clientData/>
  </xdr:twoCellAnchor>
  <xdr:twoCellAnchor>
    <xdr:from>
      <xdr:col>10</xdr:col>
      <xdr:colOff>49637</xdr:colOff>
      <xdr:row>2</xdr:row>
      <xdr:rowOff>2090057</xdr:rowOff>
    </xdr:from>
    <xdr:to>
      <xdr:col>10</xdr:col>
      <xdr:colOff>566710</xdr:colOff>
      <xdr:row>2</xdr:row>
      <xdr:rowOff>2738057</xdr:rowOff>
    </xdr:to>
    <xdr:sp macro="" textlink="">
      <xdr:nvSpPr>
        <xdr:cNvPr id="71" name="Prostokąt: zaokrąglone rogi 70">
          <a:extLst>
            <a:ext uri="{FF2B5EF4-FFF2-40B4-BE49-F238E27FC236}">
              <a16:creationId xmlns:a16="http://schemas.microsoft.com/office/drawing/2014/main" id="{77095A34-F2B4-4C77-8AD9-3E361589B73E}"/>
            </a:ext>
          </a:extLst>
        </xdr:cNvPr>
        <xdr:cNvSpPr/>
      </xdr:nvSpPr>
      <xdr:spPr>
        <a:xfrm>
          <a:off x="17369897" y="2928257"/>
          <a:ext cx="517073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Rabat   %</a:t>
          </a:r>
        </a:p>
      </xdr:txBody>
    </xdr:sp>
    <xdr:clientData/>
  </xdr:twoCellAnchor>
  <xdr:twoCellAnchor>
    <xdr:from>
      <xdr:col>12</xdr:col>
      <xdr:colOff>38752</xdr:colOff>
      <xdr:row>2</xdr:row>
      <xdr:rowOff>2106384</xdr:rowOff>
    </xdr:from>
    <xdr:to>
      <xdr:col>12</xdr:col>
      <xdr:colOff>1129393</xdr:colOff>
      <xdr:row>2</xdr:row>
      <xdr:rowOff>2754384</xdr:rowOff>
    </xdr:to>
    <xdr:sp macro="" textlink="">
      <xdr:nvSpPr>
        <xdr:cNvPr id="72" name="Prostokąt: zaokrąglone rogi 71">
          <a:extLst>
            <a:ext uri="{FF2B5EF4-FFF2-40B4-BE49-F238E27FC236}">
              <a16:creationId xmlns:a16="http://schemas.microsoft.com/office/drawing/2014/main" id="{30A96C9F-66A2-4808-893C-5F5D5F640B3E}"/>
            </a:ext>
          </a:extLst>
        </xdr:cNvPr>
        <xdr:cNvSpPr/>
      </xdr:nvSpPr>
      <xdr:spPr>
        <a:xfrm>
          <a:off x="20254612" y="2929344"/>
          <a:ext cx="953481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Cena po rabacie za opakowanie</a:t>
          </a:r>
        </a:p>
      </xdr:txBody>
    </xdr:sp>
    <xdr:clientData/>
  </xdr:twoCellAnchor>
  <xdr:twoCellAnchor>
    <xdr:from>
      <xdr:col>5</xdr:col>
      <xdr:colOff>734786</xdr:colOff>
      <xdr:row>2</xdr:row>
      <xdr:rowOff>2095500</xdr:rowOff>
    </xdr:from>
    <xdr:to>
      <xdr:col>6</xdr:col>
      <xdr:colOff>830035</xdr:colOff>
      <xdr:row>2</xdr:row>
      <xdr:rowOff>2743500</xdr:rowOff>
    </xdr:to>
    <xdr:sp macro="" textlink="">
      <xdr:nvSpPr>
        <xdr:cNvPr id="73" name="Prostokąt: zaokrąglone rogi 72">
          <a:extLst>
            <a:ext uri="{FF2B5EF4-FFF2-40B4-BE49-F238E27FC236}">
              <a16:creationId xmlns:a16="http://schemas.microsoft.com/office/drawing/2014/main" id="{9A3C4E7C-C70D-4018-A3A1-CF5BC3337A1F}"/>
            </a:ext>
          </a:extLst>
        </xdr:cNvPr>
        <xdr:cNvSpPr/>
      </xdr:nvSpPr>
      <xdr:spPr>
        <a:xfrm>
          <a:off x="6365966" y="2926080"/>
          <a:ext cx="7448549" cy="300"/>
        </a:xfrm>
        <a:prstGeom prst="roundRect">
          <a:avLst/>
        </a:prstGeom>
        <a:gradFill flip="none" rotWithShape="1">
          <a:gsLst>
            <a:gs pos="0">
              <a:schemeClr val="accent4">
                <a:lumMod val="67000"/>
              </a:schemeClr>
            </a:gs>
            <a:gs pos="48000">
              <a:schemeClr val="accent4">
                <a:lumMod val="97000"/>
                <a:lumOff val="3000"/>
              </a:schemeClr>
            </a:gs>
            <a:gs pos="100000">
              <a:schemeClr val="accent4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pl-PL" sz="1200" b="1">
              <a:solidFill>
                <a:sysClr val="windowText" lastClr="000000"/>
              </a:solidFill>
            </a:rPr>
            <a:t>Cena katalogowa</a:t>
          </a:r>
        </a:p>
      </xdr:txBody>
    </xdr:sp>
    <xdr:clientData/>
  </xdr:twoCellAnchor>
  <xdr:twoCellAnchor>
    <xdr:from>
      <xdr:col>7</xdr:col>
      <xdr:colOff>721180</xdr:colOff>
      <xdr:row>2</xdr:row>
      <xdr:rowOff>2095499</xdr:rowOff>
    </xdr:from>
    <xdr:to>
      <xdr:col>10</xdr:col>
      <xdr:colOff>13608</xdr:colOff>
      <xdr:row>2</xdr:row>
      <xdr:rowOff>2743499</xdr:rowOff>
    </xdr:to>
    <xdr:sp macro="" textlink="">
      <xdr:nvSpPr>
        <xdr:cNvPr id="74" name="Prostokąt: zaokrąglone rogi 73">
          <a:extLst>
            <a:ext uri="{FF2B5EF4-FFF2-40B4-BE49-F238E27FC236}">
              <a16:creationId xmlns:a16="http://schemas.microsoft.com/office/drawing/2014/main" id="{AFB39B0B-EBD8-446F-B4C0-79F0BA89BBF7}"/>
            </a:ext>
          </a:extLst>
        </xdr:cNvPr>
        <xdr:cNvSpPr/>
      </xdr:nvSpPr>
      <xdr:spPr>
        <a:xfrm>
          <a:off x="14970580" y="2926079"/>
          <a:ext cx="2363288" cy="300"/>
        </a:xfrm>
        <a:prstGeom prst="roundRect">
          <a:avLst/>
        </a:prstGeom>
        <a:gradFill flip="none" rotWithShape="1">
          <a:gsLst>
            <a:gs pos="0">
              <a:schemeClr val="accent4">
                <a:lumMod val="67000"/>
              </a:schemeClr>
            </a:gs>
            <a:gs pos="48000">
              <a:schemeClr val="accent4">
                <a:lumMod val="97000"/>
                <a:lumOff val="3000"/>
              </a:schemeClr>
            </a:gs>
            <a:gs pos="100000">
              <a:schemeClr val="accent4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pl-PL" sz="1200" b="1">
              <a:solidFill>
                <a:sysClr val="windowText" lastClr="000000"/>
              </a:solidFill>
            </a:rPr>
            <a:t>Cena po rabacie za 100szt.</a:t>
          </a:r>
        </a:p>
      </xdr:txBody>
    </xdr:sp>
    <xdr:clientData/>
  </xdr:twoCellAnchor>
  <xdr:twoCellAnchor>
    <xdr:from>
      <xdr:col>15</xdr:col>
      <xdr:colOff>40820</xdr:colOff>
      <xdr:row>2</xdr:row>
      <xdr:rowOff>2095500</xdr:rowOff>
    </xdr:from>
    <xdr:to>
      <xdr:col>15</xdr:col>
      <xdr:colOff>1088571</xdr:colOff>
      <xdr:row>2</xdr:row>
      <xdr:rowOff>2743500</xdr:rowOff>
    </xdr:to>
    <xdr:sp macro="" textlink="">
      <xdr:nvSpPr>
        <xdr:cNvPr id="75" name="Prostokąt: zaokrąglone rogi 74">
          <a:extLst>
            <a:ext uri="{FF2B5EF4-FFF2-40B4-BE49-F238E27FC236}">
              <a16:creationId xmlns:a16="http://schemas.microsoft.com/office/drawing/2014/main" id="{E7C96A71-88DB-4E61-ACF3-245700D3D85A}"/>
            </a:ext>
          </a:extLst>
        </xdr:cNvPr>
        <xdr:cNvSpPr/>
      </xdr:nvSpPr>
      <xdr:spPr>
        <a:xfrm>
          <a:off x="25072520" y="2926080"/>
          <a:ext cx="1047751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EAN1</a:t>
          </a:r>
        </a:p>
      </xdr:txBody>
    </xdr:sp>
    <xdr:clientData/>
  </xdr:twoCellAnchor>
  <xdr:twoCellAnchor>
    <xdr:from>
      <xdr:col>16</xdr:col>
      <xdr:colOff>4081</xdr:colOff>
      <xdr:row>2</xdr:row>
      <xdr:rowOff>2095500</xdr:rowOff>
    </xdr:from>
    <xdr:to>
      <xdr:col>16</xdr:col>
      <xdr:colOff>993321</xdr:colOff>
      <xdr:row>2</xdr:row>
      <xdr:rowOff>2743500</xdr:rowOff>
    </xdr:to>
    <xdr:sp macro="" textlink="">
      <xdr:nvSpPr>
        <xdr:cNvPr id="76" name="Prostokąt: zaokrąglone rogi 75">
          <a:extLst>
            <a:ext uri="{FF2B5EF4-FFF2-40B4-BE49-F238E27FC236}">
              <a16:creationId xmlns:a16="http://schemas.microsoft.com/office/drawing/2014/main" id="{8FFEC561-DEEA-431C-A31E-86A12AD1FA6B}"/>
            </a:ext>
          </a:extLst>
        </xdr:cNvPr>
        <xdr:cNvSpPr/>
      </xdr:nvSpPr>
      <xdr:spPr>
        <a:xfrm>
          <a:off x="26514061" y="2926080"/>
          <a:ext cx="989240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EAN2</a:t>
          </a:r>
        </a:p>
      </xdr:txBody>
    </xdr:sp>
    <xdr:clientData/>
  </xdr:twoCellAnchor>
  <xdr:twoCellAnchor>
    <xdr:from>
      <xdr:col>18</xdr:col>
      <xdr:colOff>13607</xdr:colOff>
      <xdr:row>2</xdr:row>
      <xdr:rowOff>2081893</xdr:rowOff>
    </xdr:from>
    <xdr:to>
      <xdr:col>18</xdr:col>
      <xdr:colOff>666750</xdr:colOff>
      <xdr:row>2</xdr:row>
      <xdr:rowOff>2729893</xdr:rowOff>
    </xdr:to>
    <xdr:sp macro="" textlink="">
      <xdr:nvSpPr>
        <xdr:cNvPr id="77" name="Prostokąt: zaokrąglone rogi 76">
          <a:extLst>
            <a:ext uri="{FF2B5EF4-FFF2-40B4-BE49-F238E27FC236}">
              <a16:creationId xmlns:a16="http://schemas.microsoft.com/office/drawing/2014/main" id="{6E1B2ED4-63A1-4BB4-9992-4882BB5D691F}"/>
            </a:ext>
          </a:extLst>
        </xdr:cNvPr>
        <xdr:cNvSpPr/>
      </xdr:nvSpPr>
      <xdr:spPr>
        <a:xfrm>
          <a:off x="28725767" y="2927713"/>
          <a:ext cx="653143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Kod celny</a:t>
          </a:r>
        </a:p>
      </xdr:txBody>
    </xdr:sp>
    <xdr:clientData/>
  </xdr:twoCellAnchor>
  <xdr:twoCellAnchor>
    <xdr:from>
      <xdr:col>13</xdr:col>
      <xdr:colOff>13608</xdr:colOff>
      <xdr:row>2</xdr:row>
      <xdr:rowOff>2122713</xdr:rowOff>
    </xdr:from>
    <xdr:to>
      <xdr:col>13</xdr:col>
      <xdr:colOff>1143000</xdr:colOff>
      <xdr:row>2</xdr:row>
      <xdr:rowOff>2593820</xdr:rowOff>
    </xdr:to>
    <xdr:sp macro="" textlink="">
      <xdr:nvSpPr>
        <xdr:cNvPr id="78" name="Prostokąt: zaokrąglone rogi 77">
          <a:extLst>
            <a:ext uri="{FF2B5EF4-FFF2-40B4-BE49-F238E27FC236}">
              <a16:creationId xmlns:a16="http://schemas.microsoft.com/office/drawing/2014/main" id="{D9D5D0DA-591D-40E9-94EB-DFC357E4AA6F}"/>
            </a:ext>
          </a:extLst>
        </xdr:cNvPr>
        <xdr:cNvSpPr/>
      </xdr:nvSpPr>
      <xdr:spPr>
        <a:xfrm>
          <a:off x="21220068" y="2922813"/>
          <a:ext cx="1129392" cy="6287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Wartość </a:t>
          </a:r>
        </a:p>
      </xdr:txBody>
    </xdr:sp>
    <xdr:clientData/>
  </xdr:twoCellAnchor>
  <xdr:twoCellAnchor>
    <xdr:from>
      <xdr:col>9</xdr:col>
      <xdr:colOff>33307</xdr:colOff>
      <xdr:row>2</xdr:row>
      <xdr:rowOff>2103664</xdr:rowOff>
    </xdr:from>
    <xdr:to>
      <xdr:col>9</xdr:col>
      <xdr:colOff>693964</xdr:colOff>
      <xdr:row>2</xdr:row>
      <xdr:rowOff>2751664</xdr:rowOff>
    </xdr:to>
    <xdr:sp macro="" textlink="">
      <xdr:nvSpPr>
        <xdr:cNvPr id="100" name="Prostokąt: zaokrąglone rogi 99">
          <a:extLst>
            <a:ext uri="{FF2B5EF4-FFF2-40B4-BE49-F238E27FC236}">
              <a16:creationId xmlns:a16="http://schemas.microsoft.com/office/drawing/2014/main" id="{8E409362-60D7-498B-8B28-29FEBF3368E4}"/>
            </a:ext>
          </a:extLst>
        </xdr:cNvPr>
        <xdr:cNvSpPr/>
      </xdr:nvSpPr>
      <xdr:spPr>
        <a:xfrm>
          <a:off x="16652527" y="2926624"/>
          <a:ext cx="660657" cy="300"/>
        </a:xfrm>
        <a:prstGeom prst="roundRect">
          <a:avLst/>
        </a:prstGeom>
        <a:gradFill flip="none" rotWithShape="1">
          <a:gsLst>
            <a:gs pos="0">
              <a:schemeClr val="accent4">
                <a:lumMod val="67000"/>
              </a:schemeClr>
            </a:gs>
            <a:gs pos="48000">
              <a:schemeClr val="accent4">
                <a:lumMod val="97000"/>
                <a:lumOff val="3000"/>
              </a:schemeClr>
            </a:gs>
            <a:gs pos="100000">
              <a:schemeClr val="accent4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pl-PL" sz="1200" b="1">
              <a:solidFill>
                <a:sysClr val="windowText" lastClr="000000"/>
              </a:solidFill>
            </a:rPr>
            <a:t>Cena po rabacie</a:t>
          </a:r>
        </a:p>
      </xdr:txBody>
    </xdr:sp>
    <xdr:clientData/>
  </xdr:twoCellAnchor>
  <xdr:twoCellAnchor>
    <xdr:from>
      <xdr:col>11</xdr:col>
      <xdr:colOff>607532</xdr:colOff>
      <xdr:row>2</xdr:row>
      <xdr:rowOff>2090058</xdr:rowOff>
    </xdr:from>
    <xdr:to>
      <xdr:col>13</xdr:col>
      <xdr:colOff>4082</xdr:colOff>
      <xdr:row>2</xdr:row>
      <xdr:rowOff>2738058</xdr:rowOff>
    </xdr:to>
    <xdr:sp macro="" textlink="">
      <xdr:nvSpPr>
        <xdr:cNvPr id="104" name="Prostokąt: zaokrąglone rogi 103">
          <a:extLst>
            <a:ext uri="{FF2B5EF4-FFF2-40B4-BE49-F238E27FC236}">
              <a16:creationId xmlns:a16="http://schemas.microsoft.com/office/drawing/2014/main" id="{F49246F4-4B76-4F2F-BA4C-764286C56AAB}"/>
            </a:ext>
          </a:extLst>
        </xdr:cNvPr>
        <xdr:cNvSpPr/>
      </xdr:nvSpPr>
      <xdr:spPr>
        <a:xfrm>
          <a:off x="19718492" y="2928258"/>
          <a:ext cx="1492050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Ilość w opakowaniu</a:t>
          </a:r>
        </a:p>
      </xdr:txBody>
    </xdr:sp>
    <xdr:clientData/>
  </xdr:twoCellAnchor>
  <xdr:twoCellAnchor>
    <xdr:from>
      <xdr:col>4</xdr:col>
      <xdr:colOff>13606</xdr:colOff>
      <xdr:row>2</xdr:row>
      <xdr:rowOff>2111828</xdr:rowOff>
    </xdr:from>
    <xdr:to>
      <xdr:col>4</xdr:col>
      <xdr:colOff>1886601</xdr:colOff>
      <xdr:row>2</xdr:row>
      <xdr:rowOff>2759828</xdr:rowOff>
    </xdr:to>
    <xdr:sp macro="" textlink="">
      <xdr:nvSpPr>
        <xdr:cNvPr id="106" name="Prostokąt: zaokrąglone rogi 105">
          <a:extLst>
            <a:ext uri="{FF2B5EF4-FFF2-40B4-BE49-F238E27FC236}">
              <a16:creationId xmlns:a16="http://schemas.microsoft.com/office/drawing/2014/main" id="{242ED6F3-0FB1-40F3-9F11-173C7C11A746}"/>
            </a:ext>
          </a:extLst>
        </xdr:cNvPr>
        <xdr:cNvSpPr/>
      </xdr:nvSpPr>
      <xdr:spPr>
        <a:xfrm>
          <a:off x="3686446" y="2927168"/>
          <a:ext cx="1872995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Kod produktu</a:t>
          </a:r>
        </a:p>
      </xdr:txBody>
    </xdr:sp>
    <xdr:clientData/>
  </xdr:twoCellAnchor>
  <xdr:twoCellAnchor>
    <xdr:from>
      <xdr:col>5</xdr:col>
      <xdr:colOff>7138959</xdr:colOff>
      <xdr:row>2</xdr:row>
      <xdr:rowOff>2103664</xdr:rowOff>
    </xdr:from>
    <xdr:to>
      <xdr:col>6</xdr:col>
      <xdr:colOff>693964</xdr:colOff>
      <xdr:row>2</xdr:row>
      <xdr:rowOff>2751664</xdr:rowOff>
    </xdr:to>
    <xdr:sp macro="" textlink="">
      <xdr:nvSpPr>
        <xdr:cNvPr id="125" name="Prostokąt: zaokrąglone rogi 124">
          <a:extLst>
            <a:ext uri="{FF2B5EF4-FFF2-40B4-BE49-F238E27FC236}">
              <a16:creationId xmlns:a16="http://schemas.microsoft.com/office/drawing/2014/main" id="{3C2CEFB8-6646-4D41-9160-76522B1AADCC}"/>
            </a:ext>
          </a:extLst>
        </xdr:cNvPr>
        <xdr:cNvSpPr/>
      </xdr:nvSpPr>
      <xdr:spPr>
        <a:xfrm>
          <a:off x="12770139" y="2926624"/>
          <a:ext cx="908305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Jednostka miary</a:t>
          </a:r>
        </a:p>
      </xdr:txBody>
    </xdr:sp>
    <xdr:clientData/>
  </xdr:twoCellAnchor>
  <xdr:twoCellAnchor>
    <xdr:from>
      <xdr:col>11</xdr:col>
      <xdr:colOff>49637</xdr:colOff>
      <xdr:row>2</xdr:row>
      <xdr:rowOff>2090057</xdr:rowOff>
    </xdr:from>
    <xdr:to>
      <xdr:col>11</xdr:col>
      <xdr:colOff>566710</xdr:colOff>
      <xdr:row>2</xdr:row>
      <xdr:rowOff>2738057</xdr:rowOff>
    </xdr:to>
    <xdr:sp macro="" textlink="">
      <xdr:nvSpPr>
        <xdr:cNvPr id="129" name="Prostokąt: zaokrąglone rogi 128">
          <a:extLst>
            <a:ext uri="{FF2B5EF4-FFF2-40B4-BE49-F238E27FC236}">
              <a16:creationId xmlns:a16="http://schemas.microsoft.com/office/drawing/2014/main" id="{7EACEAA7-3187-47D0-A7CA-03736032D769}"/>
            </a:ext>
          </a:extLst>
        </xdr:cNvPr>
        <xdr:cNvSpPr/>
      </xdr:nvSpPr>
      <xdr:spPr>
        <a:xfrm>
          <a:off x="19160597" y="2928257"/>
          <a:ext cx="517073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Rabat 56  %</a:t>
          </a:r>
        </a:p>
      </xdr:txBody>
    </xdr:sp>
    <xdr:clientData/>
  </xdr:twoCellAnchor>
  <xdr:twoCellAnchor>
    <xdr:from>
      <xdr:col>13</xdr:col>
      <xdr:colOff>38752</xdr:colOff>
      <xdr:row>2</xdr:row>
      <xdr:rowOff>2106384</xdr:rowOff>
    </xdr:from>
    <xdr:to>
      <xdr:col>13</xdr:col>
      <xdr:colOff>1129393</xdr:colOff>
      <xdr:row>2</xdr:row>
      <xdr:rowOff>2754384</xdr:rowOff>
    </xdr:to>
    <xdr:sp macro="" textlink="">
      <xdr:nvSpPr>
        <xdr:cNvPr id="142" name="Prostokąt: zaokrąglone rogi 141">
          <a:extLst>
            <a:ext uri="{FF2B5EF4-FFF2-40B4-BE49-F238E27FC236}">
              <a16:creationId xmlns:a16="http://schemas.microsoft.com/office/drawing/2014/main" id="{CF065FE3-219F-4E66-A522-D118246E8764}"/>
            </a:ext>
          </a:extLst>
        </xdr:cNvPr>
        <xdr:cNvSpPr/>
      </xdr:nvSpPr>
      <xdr:spPr>
        <a:xfrm>
          <a:off x="21245212" y="2929344"/>
          <a:ext cx="1090641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Cena po rabacie za opakowanie</a:t>
          </a:r>
        </a:p>
      </xdr:txBody>
    </xdr:sp>
    <xdr:clientData/>
  </xdr:twoCellAnchor>
  <xdr:twoCellAnchor>
    <xdr:from>
      <xdr:col>6</xdr:col>
      <xdr:colOff>734786</xdr:colOff>
      <xdr:row>2</xdr:row>
      <xdr:rowOff>2095500</xdr:rowOff>
    </xdr:from>
    <xdr:to>
      <xdr:col>7</xdr:col>
      <xdr:colOff>830035</xdr:colOff>
      <xdr:row>2</xdr:row>
      <xdr:rowOff>2743500</xdr:rowOff>
    </xdr:to>
    <xdr:sp macro="" textlink="">
      <xdr:nvSpPr>
        <xdr:cNvPr id="172" name="Prostokąt: zaokrąglone rogi 171">
          <a:extLst>
            <a:ext uri="{FF2B5EF4-FFF2-40B4-BE49-F238E27FC236}">
              <a16:creationId xmlns:a16="http://schemas.microsoft.com/office/drawing/2014/main" id="{F5B2BE4A-4EB9-4AAE-B615-F1D39EBFE29D}"/>
            </a:ext>
          </a:extLst>
        </xdr:cNvPr>
        <xdr:cNvSpPr/>
      </xdr:nvSpPr>
      <xdr:spPr>
        <a:xfrm>
          <a:off x="13719266" y="2926080"/>
          <a:ext cx="1360169" cy="300"/>
        </a:xfrm>
        <a:prstGeom prst="roundRect">
          <a:avLst/>
        </a:prstGeom>
        <a:gradFill flip="none" rotWithShape="1">
          <a:gsLst>
            <a:gs pos="0">
              <a:schemeClr val="accent4">
                <a:lumMod val="67000"/>
              </a:schemeClr>
            </a:gs>
            <a:gs pos="48000">
              <a:schemeClr val="accent4">
                <a:lumMod val="97000"/>
                <a:lumOff val="3000"/>
              </a:schemeClr>
            </a:gs>
            <a:gs pos="100000">
              <a:schemeClr val="accent4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pl-PL" sz="1200" b="1">
              <a:solidFill>
                <a:sysClr val="windowText" lastClr="000000"/>
              </a:solidFill>
            </a:rPr>
            <a:t>Cena katalogowa</a:t>
          </a:r>
        </a:p>
      </xdr:txBody>
    </xdr:sp>
    <xdr:clientData/>
  </xdr:twoCellAnchor>
  <xdr:twoCellAnchor>
    <xdr:from>
      <xdr:col>9</xdr:col>
      <xdr:colOff>721180</xdr:colOff>
      <xdr:row>2</xdr:row>
      <xdr:rowOff>2095499</xdr:rowOff>
    </xdr:from>
    <xdr:to>
      <xdr:col>11</xdr:col>
      <xdr:colOff>13608</xdr:colOff>
      <xdr:row>2</xdr:row>
      <xdr:rowOff>2743499</xdr:rowOff>
    </xdr:to>
    <xdr:sp macro="" textlink="">
      <xdr:nvSpPr>
        <xdr:cNvPr id="178" name="Prostokąt: zaokrąglone rogi 177">
          <a:extLst>
            <a:ext uri="{FF2B5EF4-FFF2-40B4-BE49-F238E27FC236}">
              <a16:creationId xmlns:a16="http://schemas.microsoft.com/office/drawing/2014/main" id="{55C08C4B-3CCD-42AC-BDC4-CB1ACFAAF0B7}"/>
            </a:ext>
          </a:extLst>
        </xdr:cNvPr>
        <xdr:cNvSpPr/>
      </xdr:nvSpPr>
      <xdr:spPr>
        <a:xfrm>
          <a:off x="17317540" y="2926079"/>
          <a:ext cx="1807028" cy="300"/>
        </a:xfrm>
        <a:prstGeom prst="roundRect">
          <a:avLst/>
        </a:prstGeom>
        <a:gradFill flip="none" rotWithShape="1">
          <a:gsLst>
            <a:gs pos="0">
              <a:schemeClr val="accent4">
                <a:lumMod val="67000"/>
              </a:schemeClr>
            </a:gs>
            <a:gs pos="48000">
              <a:schemeClr val="accent4">
                <a:lumMod val="97000"/>
                <a:lumOff val="3000"/>
              </a:schemeClr>
            </a:gs>
            <a:gs pos="100000">
              <a:schemeClr val="accent4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lIns="0" tIns="0" rIns="0" bIns="0" rtlCol="0" anchor="ctr" anchorCtr="0"/>
        <a:lstStyle/>
        <a:p>
          <a:pPr algn="ctr"/>
          <a:r>
            <a:rPr lang="pl-PL" sz="1200" b="1">
              <a:solidFill>
                <a:sysClr val="windowText" lastClr="000000"/>
              </a:solidFill>
            </a:rPr>
            <a:t>Cena po rabacie za 100szt.</a:t>
          </a:r>
        </a:p>
      </xdr:txBody>
    </xdr:sp>
    <xdr:clientData/>
  </xdr:twoCellAnchor>
  <xdr:twoCellAnchor>
    <xdr:from>
      <xdr:col>16</xdr:col>
      <xdr:colOff>40820</xdr:colOff>
      <xdr:row>2</xdr:row>
      <xdr:rowOff>2095500</xdr:rowOff>
    </xdr:from>
    <xdr:to>
      <xdr:col>16</xdr:col>
      <xdr:colOff>1088571</xdr:colOff>
      <xdr:row>2</xdr:row>
      <xdr:rowOff>2743500</xdr:rowOff>
    </xdr:to>
    <xdr:sp macro="" textlink="">
      <xdr:nvSpPr>
        <xdr:cNvPr id="186" name="Prostokąt: zaokrąglone rogi 185">
          <a:extLst>
            <a:ext uri="{FF2B5EF4-FFF2-40B4-BE49-F238E27FC236}">
              <a16:creationId xmlns:a16="http://schemas.microsoft.com/office/drawing/2014/main" id="{2970771B-EDC1-431E-B99F-B67BE4FF07CE}"/>
            </a:ext>
          </a:extLst>
        </xdr:cNvPr>
        <xdr:cNvSpPr/>
      </xdr:nvSpPr>
      <xdr:spPr>
        <a:xfrm>
          <a:off x="26550800" y="2926080"/>
          <a:ext cx="1047751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EAN1</a:t>
          </a:r>
        </a:p>
      </xdr:txBody>
    </xdr:sp>
    <xdr:clientData/>
  </xdr:twoCellAnchor>
  <xdr:twoCellAnchor>
    <xdr:from>
      <xdr:col>17</xdr:col>
      <xdr:colOff>4081</xdr:colOff>
      <xdr:row>2</xdr:row>
      <xdr:rowOff>2095500</xdr:rowOff>
    </xdr:from>
    <xdr:to>
      <xdr:col>17</xdr:col>
      <xdr:colOff>993321</xdr:colOff>
      <xdr:row>2</xdr:row>
      <xdr:rowOff>2743500</xdr:rowOff>
    </xdr:to>
    <xdr:sp macro="" textlink="">
      <xdr:nvSpPr>
        <xdr:cNvPr id="191" name="Prostokąt: zaokrąglone rogi 190">
          <a:extLst>
            <a:ext uri="{FF2B5EF4-FFF2-40B4-BE49-F238E27FC236}">
              <a16:creationId xmlns:a16="http://schemas.microsoft.com/office/drawing/2014/main" id="{2252B388-6B9D-4B5C-B810-87CBF4BF508A}"/>
            </a:ext>
          </a:extLst>
        </xdr:cNvPr>
        <xdr:cNvSpPr/>
      </xdr:nvSpPr>
      <xdr:spPr>
        <a:xfrm>
          <a:off x="27786601" y="2926080"/>
          <a:ext cx="928280" cy="300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EAN2</a:t>
          </a:r>
        </a:p>
      </xdr:txBody>
    </xdr:sp>
    <xdr:clientData/>
  </xdr:twoCellAnchor>
  <xdr:twoCellAnchor>
    <xdr:from>
      <xdr:col>15</xdr:col>
      <xdr:colOff>13608</xdr:colOff>
      <xdr:row>2</xdr:row>
      <xdr:rowOff>2122713</xdr:rowOff>
    </xdr:from>
    <xdr:to>
      <xdr:col>15</xdr:col>
      <xdr:colOff>1143000</xdr:colOff>
      <xdr:row>2</xdr:row>
      <xdr:rowOff>2593820</xdr:rowOff>
    </xdr:to>
    <xdr:sp macro="" textlink="">
      <xdr:nvSpPr>
        <xdr:cNvPr id="195" name="Prostokąt: zaokrąglone rogi 194">
          <a:extLst>
            <a:ext uri="{FF2B5EF4-FFF2-40B4-BE49-F238E27FC236}">
              <a16:creationId xmlns:a16="http://schemas.microsoft.com/office/drawing/2014/main" id="{6BD50A80-D628-47C0-96AF-2502EC79EF4B}"/>
            </a:ext>
          </a:extLst>
        </xdr:cNvPr>
        <xdr:cNvSpPr/>
      </xdr:nvSpPr>
      <xdr:spPr>
        <a:xfrm>
          <a:off x="25045308" y="2922813"/>
          <a:ext cx="1129392" cy="6287"/>
        </a:xfrm>
        <a:prstGeom prst="roundRect">
          <a:avLst/>
        </a:prstGeom>
        <a:gradFill flip="none" rotWithShape="1">
          <a:gsLst>
            <a:gs pos="0">
              <a:srgbClr val="FFC000">
                <a:lumMod val="67000"/>
              </a:srgbClr>
            </a:gs>
            <a:gs pos="48000">
              <a:srgbClr val="FFC000">
                <a:lumMod val="97000"/>
                <a:lumOff val="3000"/>
              </a:srgbClr>
            </a:gs>
            <a:gs pos="100000">
              <a:srgbClr val="FFC000">
                <a:lumMod val="60000"/>
                <a:lumOff val="40000"/>
              </a:srgbClr>
            </a:gs>
          </a:gsLst>
          <a:lin ang="16200000" scaled="1"/>
          <a:tileRect/>
        </a:gradFill>
        <a:ln>
          <a:noFill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l-PL" sz="1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Wartość </a:t>
          </a:r>
        </a:p>
      </xdr:txBody>
    </xdr:sp>
    <xdr:clientData/>
  </xdr:twoCellAnchor>
  <xdr:twoCellAnchor>
    <xdr:from>
      <xdr:col>1</xdr:col>
      <xdr:colOff>149679</xdr:colOff>
      <xdr:row>463</xdr:row>
      <xdr:rowOff>13608</xdr:rowOff>
    </xdr:from>
    <xdr:to>
      <xdr:col>1</xdr:col>
      <xdr:colOff>721179</xdr:colOff>
      <xdr:row>464</xdr:row>
      <xdr:rowOff>6148</xdr:rowOff>
    </xdr:to>
    <xdr:pic>
      <xdr:nvPicPr>
        <xdr:cNvPr id="199" name="Obraz 198">
          <a:extLst>
            <a:ext uri="{FF2B5EF4-FFF2-40B4-BE49-F238E27FC236}">
              <a16:creationId xmlns:a16="http://schemas.microsoft.com/office/drawing/2014/main" id="{177A050C-FE3F-468F-A8D1-E87535E00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0072" y="117388822"/>
          <a:ext cx="571500" cy="482397"/>
        </a:xfrm>
        <a:prstGeom prst="rect">
          <a:avLst/>
        </a:prstGeom>
      </xdr:spPr>
    </xdr:pic>
    <xdr:clientData/>
  </xdr:twoCellAnchor>
  <xdr:twoCellAnchor>
    <xdr:from>
      <xdr:col>1</xdr:col>
      <xdr:colOff>1602740</xdr:colOff>
      <xdr:row>327</xdr:row>
      <xdr:rowOff>615315</xdr:rowOff>
    </xdr:from>
    <xdr:to>
      <xdr:col>1</xdr:col>
      <xdr:colOff>1847849</xdr:colOff>
      <xdr:row>327</xdr:row>
      <xdr:rowOff>876067</xdr:rowOff>
    </xdr:to>
    <xdr:pic>
      <xdr:nvPicPr>
        <xdr:cNvPr id="201" name="Obraz 135" descr="Znalezione obrazy dla zapytania cnbop">
          <a:extLst>
            <a:ext uri="{FF2B5EF4-FFF2-40B4-BE49-F238E27FC236}">
              <a16:creationId xmlns:a16="http://schemas.microsoft.com/office/drawing/2014/main" id="{EDB71185-CFD1-4CC8-8940-D03CF91BC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64740" y="85700235"/>
          <a:ext cx="1269" cy="260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944880</xdr:colOff>
      <xdr:row>835</xdr:row>
      <xdr:rowOff>106680</xdr:rowOff>
    </xdr:from>
    <xdr:to>
      <xdr:col>3</xdr:col>
      <xdr:colOff>628019</xdr:colOff>
      <xdr:row>836</xdr:row>
      <xdr:rowOff>211458</xdr:rowOff>
    </xdr:to>
    <xdr:sp macro="" textlink="">
      <xdr:nvSpPr>
        <xdr:cNvPr id="203" name="Object 7" hidden="1">
          <a:extLst>
            <a:ext uri="{63B3BB69-23CF-44E3-9099-C40C66FF867C}">
              <a14:compatExt xmlns:a14="http://schemas.microsoft.com/office/drawing/2010/main" spid="_x0000_s1031"/>
            </a:ext>
            <a:ext uri="{FF2B5EF4-FFF2-40B4-BE49-F238E27FC236}">
              <a16:creationId xmlns:a16="http://schemas.microsoft.com/office/drawing/2014/main" id="{A02F6826-68C0-4207-81F7-1D9032A7E2A2}"/>
            </a:ext>
          </a:extLst>
        </xdr:cNvPr>
        <xdr:cNvSpPr/>
      </xdr:nvSpPr>
      <xdr:spPr bwMode="auto">
        <a:xfrm>
          <a:off x="2362200" y="196161660"/>
          <a:ext cx="628019" cy="320042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914400</xdr:colOff>
      <xdr:row>851</xdr:row>
      <xdr:rowOff>152400</xdr:rowOff>
    </xdr:from>
    <xdr:to>
      <xdr:col>3</xdr:col>
      <xdr:colOff>628019</xdr:colOff>
      <xdr:row>853</xdr:row>
      <xdr:rowOff>34291</xdr:rowOff>
    </xdr:to>
    <xdr:sp macro="" textlink="">
      <xdr:nvSpPr>
        <xdr:cNvPr id="204" name="Object 8" hidden="1">
          <a:extLst>
            <a:ext uri="{63B3BB69-23CF-44E3-9099-C40C66FF867C}">
              <a14:compatExt xmlns:a14="http://schemas.microsoft.com/office/drawing/2010/main" spid="_x0000_s1032"/>
            </a:ext>
            <a:ext uri="{FF2B5EF4-FFF2-40B4-BE49-F238E27FC236}">
              <a16:creationId xmlns:a16="http://schemas.microsoft.com/office/drawing/2014/main" id="{7C517B75-7B8E-4A79-928E-B511D6411999}"/>
            </a:ext>
          </a:extLst>
        </xdr:cNvPr>
        <xdr:cNvSpPr/>
      </xdr:nvSpPr>
      <xdr:spPr bwMode="auto">
        <a:xfrm>
          <a:off x="2362200" y="199765920"/>
          <a:ext cx="631829" cy="31051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60960</xdr:colOff>
      <xdr:row>865</xdr:row>
      <xdr:rowOff>160020</xdr:rowOff>
    </xdr:from>
    <xdr:to>
      <xdr:col>3</xdr:col>
      <xdr:colOff>743231</xdr:colOff>
      <xdr:row>867</xdr:row>
      <xdr:rowOff>781</xdr:rowOff>
    </xdr:to>
    <xdr:sp macro="" textlink="">
      <xdr:nvSpPr>
        <xdr:cNvPr id="205" name="Object 10" hidden="1">
          <a:extLst>
            <a:ext uri="{63B3BB69-23CF-44E3-9099-C40C66FF867C}">
              <a14:compatExt xmlns:a14="http://schemas.microsoft.com/office/drawing/2010/main" spid="_x0000_s1034"/>
            </a:ext>
            <a:ext uri="{FF2B5EF4-FFF2-40B4-BE49-F238E27FC236}">
              <a16:creationId xmlns:a16="http://schemas.microsoft.com/office/drawing/2014/main" id="{4F6D8D99-4A09-4CFA-852E-2E3127CEA055}"/>
            </a:ext>
          </a:extLst>
        </xdr:cNvPr>
        <xdr:cNvSpPr/>
      </xdr:nvSpPr>
      <xdr:spPr bwMode="auto">
        <a:xfrm>
          <a:off x="1577340" y="203423520"/>
          <a:ext cx="1512851" cy="41719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449580</xdr:colOff>
      <xdr:row>463</xdr:row>
      <xdr:rowOff>60960</xdr:rowOff>
    </xdr:from>
    <xdr:to>
      <xdr:col>3</xdr:col>
      <xdr:colOff>285663</xdr:colOff>
      <xdr:row>464</xdr:row>
      <xdr:rowOff>1633</xdr:rowOff>
    </xdr:to>
    <xdr:sp macro="" textlink="">
      <xdr:nvSpPr>
        <xdr:cNvPr id="208" name="Object 11" hidden="1">
          <a:extLst>
            <a:ext uri="{63B3BB69-23CF-44E3-9099-C40C66FF867C}">
              <a14:compatExt xmlns:a14="http://schemas.microsoft.com/office/drawing/2010/main" spid="_x0000_s1035"/>
            </a:ext>
            <a:ext uri="{FF2B5EF4-FFF2-40B4-BE49-F238E27FC236}">
              <a16:creationId xmlns:a16="http://schemas.microsoft.com/office/drawing/2014/main" id="{FA9A1587-0C83-4C9A-AE32-BCA54FC2DB42}"/>
            </a:ext>
          </a:extLst>
        </xdr:cNvPr>
        <xdr:cNvSpPr/>
      </xdr:nvSpPr>
      <xdr:spPr bwMode="auto">
        <a:xfrm>
          <a:off x="1965960" y="119748300"/>
          <a:ext cx="683808" cy="41311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68580</xdr:colOff>
      <xdr:row>69</xdr:row>
      <xdr:rowOff>243840</xdr:rowOff>
    </xdr:from>
    <xdr:to>
      <xdr:col>3</xdr:col>
      <xdr:colOff>209463</xdr:colOff>
      <xdr:row>69</xdr:row>
      <xdr:rowOff>1520190</xdr:rowOff>
    </xdr:to>
    <xdr:sp macro="" textlink="">
      <xdr:nvSpPr>
        <xdr:cNvPr id="210" name="Object 12" hidden="1">
          <a:extLst>
            <a:ext uri="{63B3BB69-23CF-44E3-9099-C40C66FF867C}">
              <a14:compatExt xmlns:a14="http://schemas.microsoft.com/office/drawing/2010/main" spid="_x0000_s1036"/>
            </a:ext>
            <a:ext uri="{FF2B5EF4-FFF2-40B4-BE49-F238E27FC236}">
              <a16:creationId xmlns:a16="http://schemas.microsoft.com/office/drawing/2014/main" id="{2A25A8B9-6024-4B69-9410-EAD9FB4D5581}"/>
            </a:ext>
          </a:extLst>
        </xdr:cNvPr>
        <xdr:cNvSpPr/>
      </xdr:nvSpPr>
      <xdr:spPr bwMode="auto">
        <a:xfrm>
          <a:off x="1584960" y="20383500"/>
          <a:ext cx="984798" cy="124396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274320</xdr:colOff>
      <xdr:row>825</xdr:row>
      <xdr:rowOff>91440</xdr:rowOff>
    </xdr:from>
    <xdr:to>
      <xdr:col>3</xdr:col>
      <xdr:colOff>628608</xdr:colOff>
      <xdr:row>827</xdr:row>
      <xdr:rowOff>19049</xdr:rowOff>
    </xdr:to>
    <xdr:sp macro="" textlink="">
      <xdr:nvSpPr>
        <xdr:cNvPr id="211" name="Object 13" hidden="1">
          <a:extLst>
            <a:ext uri="{63B3BB69-23CF-44E3-9099-C40C66FF867C}">
              <a14:compatExt xmlns:a14="http://schemas.microsoft.com/office/drawing/2010/main" spid="_x0000_s1037"/>
            </a:ext>
            <a:ext uri="{FF2B5EF4-FFF2-40B4-BE49-F238E27FC236}">
              <a16:creationId xmlns:a16="http://schemas.microsoft.com/office/drawing/2014/main" id="{E9ECC59B-0191-4643-8235-9B47F4D1A490}"/>
            </a:ext>
          </a:extLst>
        </xdr:cNvPr>
        <xdr:cNvSpPr/>
      </xdr:nvSpPr>
      <xdr:spPr bwMode="auto">
        <a:xfrm>
          <a:off x="1790700" y="193700400"/>
          <a:ext cx="1202013" cy="369568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381000</xdr:colOff>
      <xdr:row>330</xdr:row>
      <xdr:rowOff>22860</xdr:rowOff>
    </xdr:from>
    <xdr:to>
      <xdr:col>3</xdr:col>
      <xdr:colOff>361863</xdr:colOff>
      <xdr:row>331</xdr:row>
      <xdr:rowOff>453935</xdr:rowOff>
    </xdr:to>
    <xdr:sp macro="" textlink="">
      <xdr:nvSpPr>
        <xdr:cNvPr id="212" name="Object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4BDD301F-AFB2-49F9-AD47-36FFBEDF1C6A}"/>
            </a:ext>
          </a:extLst>
        </xdr:cNvPr>
        <xdr:cNvSpPr/>
      </xdr:nvSpPr>
      <xdr:spPr bwMode="auto">
        <a:xfrm>
          <a:off x="1897380" y="88079580"/>
          <a:ext cx="828588" cy="89970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</xdr:spPr>
    </xdr:sp>
    <xdr:clientData/>
  </xdr:twoCellAnchor>
  <xdr:twoCellAnchor editAs="oneCell">
    <xdr:from>
      <xdr:col>1</xdr:col>
      <xdr:colOff>289560</xdr:colOff>
      <xdr:row>556</xdr:row>
      <xdr:rowOff>68580</xdr:rowOff>
    </xdr:from>
    <xdr:to>
      <xdr:col>3</xdr:col>
      <xdr:colOff>530414</xdr:colOff>
      <xdr:row>559</xdr:row>
      <xdr:rowOff>1261</xdr:rowOff>
    </xdr:to>
    <xdr:sp macro="" textlink="">
      <xdr:nvSpPr>
        <xdr:cNvPr id="214" name="Object 17" hidden="1">
          <a:extLst>
            <a:ext uri="{63B3BB69-23CF-44E3-9099-C40C66FF867C}">
              <a14:compatExt xmlns:a14="http://schemas.microsoft.com/office/drawing/2010/main" spid="_x0000_s1041"/>
            </a:ext>
            <a:ext uri="{FF2B5EF4-FFF2-40B4-BE49-F238E27FC236}">
              <a16:creationId xmlns:a16="http://schemas.microsoft.com/office/drawing/2014/main" id="{AFADFCAD-E9BA-4C67-AF5B-9B312D195175}"/>
            </a:ext>
          </a:extLst>
        </xdr:cNvPr>
        <xdr:cNvSpPr/>
      </xdr:nvSpPr>
      <xdr:spPr bwMode="auto">
        <a:xfrm>
          <a:off x="1805940" y="141046200"/>
          <a:ext cx="1067624" cy="58483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</xdr:col>
      <xdr:colOff>95543</xdr:colOff>
      <xdr:row>197</xdr:row>
      <xdr:rowOff>70322</xdr:rowOff>
    </xdr:from>
    <xdr:to>
      <xdr:col>3</xdr:col>
      <xdr:colOff>11723</xdr:colOff>
      <xdr:row>199</xdr:row>
      <xdr:rowOff>68055</xdr:rowOff>
    </xdr:to>
    <xdr:pic>
      <xdr:nvPicPr>
        <xdr:cNvPr id="216" name="Obraz 215">
          <a:extLst>
            <a:ext uri="{FF2B5EF4-FFF2-40B4-BE49-F238E27FC236}">
              <a16:creationId xmlns:a16="http://schemas.microsoft.com/office/drawing/2014/main" id="{94252354-8D62-4E98-84A0-AAD461D3D2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>
          <a:extLst>
            <a:ext uri="{BEBA8EAE-BF5A-486C-A8C5-ECC9F3942E4B}">
              <a14:imgProps xmlns:a14="http://schemas.microsoft.com/office/drawing/2010/main">
                <a14:imgLayer r:embed="rId200">
                  <a14:imgEffect>
                    <a14:backgroundRemoval t="10000" b="90000" l="10000" r="90000">
                      <a14:foregroundMark x1="41111" y1="70000" x2="38889" y2="68000"/>
                      <a14:foregroundMark x1="50000" y1="70000" x2="44444" y2="32000"/>
                      <a14:foregroundMark x1="52222" y1="62000" x2="67778" y2="26000"/>
                    </a14:backgroundRemoval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820" y="58462968"/>
          <a:ext cx="760241" cy="443210"/>
        </a:xfrm>
        <a:prstGeom prst="rect">
          <a:avLst/>
        </a:prstGeom>
      </xdr:spPr>
    </xdr:pic>
    <xdr:clientData/>
  </xdr:twoCellAnchor>
  <xdr:twoCellAnchor editAs="oneCell">
    <xdr:from>
      <xdr:col>1</xdr:col>
      <xdr:colOff>69273</xdr:colOff>
      <xdr:row>353</xdr:row>
      <xdr:rowOff>51954</xdr:rowOff>
    </xdr:from>
    <xdr:to>
      <xdr:col>1</xdr:col>
      <xdr:colOff>780654</xdr:colOff>
      <xdr:row>356</xdr:row>
      <xdr:rowOff>95165</xdr:rowOff>
    </xdr:to>
    <xdr:pic>
      <xdr:nvPicPr>
        <xdr:cNvPr id="219" name="Obraz 218">
          <a:extLst>
            <a:ext uri="{FF2B5EF4-FFF2-40B4-BE49-F238E27FC236}">
              <a16:creationId xmlns:a16="http://schemas.microsoft.com/office/drawing/2014/main" id="{EEA88E4E-F391-4CE2-A797-C9427F4D4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5955" y="95838818"/>
          <a:ext cx="707571" cy="733859"/>
        </a:xfrm>
        <a:prstGeom prst="rect">
          <a:avLst/>
        </a:prstGeom>
      </xdr:spPr>
    </xdr:pic>
    <xdr:clientData/>
  </xdr:twoCellAnchor>
  <xdr:twoCellAnchor editAs="oneCell">
    <xdr:from>
      <xdr:col>1</xdr:col>
      <xdr:colOff>207818</xdr:colOff>
      <xdr:row>357</xdr:row>
      <xdr:rowOff>0</xdr:rowOff>
    </xdr:from>
    <xdr:to>
      <xdr:col>1</xdr:col>
      <xdr:colOff>687536</xdr:colOff>
      <xdr:row>359</xdr:row>
      <xdr:rowOff>111157</xdr:rowOff>
    </xdr:to>
    <xdr:pic>
      <xdr:nvPicPr>
        <xdr:cNvPr id="220" name="Obraz 219">
          <a:extLst>
            <a:ext uri="{FF2B5EF4-FFF2-40B4-BE49-F238E27FC236}">
              <a16:creationId xmlns:a16="http://schemas.microsoft.com/office/drawing/2014/main" id="{805D7762-8C6D-4A5C-8135-DA27F6DDF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9"/>
        <a:stretch>
          <a:fillRect/>
        </a:stretch>
      </xdr:blipFill>
      <xdr:spPr>
        <a:xfrm>
          <a:off x="1714500" y="96687409"/>
          <a:ext cx="479718" cy="542381"/>
        </a:xfrm>
        <a:prstGeom prst="rect">
          <a:avLst/>
        </a:prstGeom>
      </xdr:spPr>
    </xdr:pic>
    <xdr:clientData/>
  </xdr:twoCellAnchor>
  <xdr:twoCellAnchor editAs="oneCell">
    <xdr:from>
      <xdr:col>0</xdr:col>
      <xdr:colOff>292100</xdr:colOff>
      <xdr:row>74</xdr:row>
      <xdr:rowOff>76201</xdr:rowOff>
    </xdr:from>
    <xdr:to>
      <xdr:col>0</xdr:col>
      <xdr:colOff>1220638</xdr:colOff>
      <xdr:row>74</xdr:row>
      <xdr:rowOff>475616</xdr:rowOff>
    </xdr:to>
    <xdr:pic>
      <xdr:nvPicPr>
        <xdr:cNvPr id="144" name="Obraz 143">
          <a:extLst>
            <a:ext uri="{FF2B5EF4-FFF2-40B4-BE49-F238E27FC236}">
              <a16:creationId xmlns:a16="http://schemas.microsoft.com/office/drawing/2014/main" id="{F745DE6C-4F9E-421C-38D2-A7E52769DC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0"/>
        <a:stretch>
          <a:fillRect/>
        </a:stretch>
      </xdr:blipFill>
      <xdr:spPr>
        <a:xfrm>
          <a:off x="292100" y="25666701"/>
          <a:ext cx="928538" cy="3937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166</xdr:row>
      <xdr:rowOff>304800</xdr:rowOff>
    </xdr:from>
    <xdr:to>
      <xdr:col>1</xdr:col>
      <xdr:colOff>3735</xdr:colOff>
      <xdr:row>168</xdr:row>
      <xdr:rowOff>530103</xdr:rowOff>
    </xdr:to>
    <xdr:pic>
      <xdr:nvPicPr>
        <xdr:cNvPr id="228" name="Obraz 227">
          <a:extLst>
            <a:ext uri="{FF2B5EF4-FFF2-40B4-BE49-F238E27FC236}">
              <a16:creationId xmlns:a16="http://schemas.microsoft.com/office/drawing/2014/main" id="{2487B8BA-AA88-CABF-1A3F-4361324BC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1"/>
        <a:stretch>
          <a:fillRect/>
        </a:stretch>
      </xdr:blipFill>
      <xdr:spPr>
        <a:xfrm>
          <a:off x="0" y="42275760"/>
          <a:ext cx="1484555" cy="1473077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588</xdr:row>
      <xdr:rowOff>1</xdr:rowOff>
    </xdr:from>
    <xdr:to>
      <xdr:col>1</xdr:col>
      <xdr:colOff>2581</xdr:colOff>
      <xdr:row>590</xdr:row>
      <xdr:rowOff>56517</xdr:rowOff>
    </xdr:to>
    <xdr:pic>
      <xdr:nvPicPr>
        <xdr:cNvPr id="49" name="Obraz 48">
          <a:extLst>
            <a:ext uri="{FF2B5EF4-FFF2-40B4-BE49-F238E27FC236}">
              <a16:creationId xmlns:a16="http://schemas.microsoft.com/office/drawing/2014/main" id="{181D7D3D-AEFE-DB5E-555E-AA836534AD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2"/>
        <a:stretch>
          <a:fillRect/>
        </a:stretch>
      </xdr:blipFill>
      <xdr:spPr>
        <a:xfrm>
          <a:off x="63500" y="150355301"/>
          <a:ext cx="1427521" cy="482599"/>
        </a:xfrm>
        <a:prstGeom prst="rect">
          <a:avLst/>
        </a:prstGeom>
      </xdr:spPr>
    </xdr:pic>
    <xdr:clientData/>
  </xdr:twoCellAnchor>
  <xdr:twoCellAnchor editAs="oneCell">
    <xdr:from>
      <xdr:col>0</xdr:col>
      <xdr:colOff>74123</xdr:colOff>
      <xdr:row>513</xdr:row>
      <xdr:rowOff>263732</xdr:rowOff>
    </xdr:from>
    <xdr:to>
      <xdr:col>0</xdr:col>
      <xdr:colOff>1410179</xdr:colOff>
      <xdr:row>515</xdr:row>
      <xdr:rowOff>72785</xdr:rowOff>
    </xdr:to>
    <xdr:pic>
      <xdr:nvPicPr>
        <xdr:cNvPr id="226" name="Obraz 225">
          <a:extLst>
            <a:ext uri="{FF2B5EF4-FFF2-40B4-BE49-F238E27FC236}">
              <a16:creationId xmlns:a16="http://schemas.microsoft.com/office/drawing/2014/main" id="{57A6A2E3-A80F-3B4D-3332-5DAFF8A41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3"/>
        <a:stretch>
          <a:fillRect/>
        </a:stretch>
      </xdr:blipFill>
      <xdr:spPr>
        <a:xfrm rot="20591416">
          <a:off x="74123" y="138915982"/>
          <a:ext cx="1336056" cy="633282"/>
        </a:xfrm>
        <a:prstGeom prst="rect">
          <a:avLst/>
        </a:prstGeom>
      </xdr:spPr>
    </xdr:pic>
    <xdr:clientData/>
  </xdr:twoCellAnchor>
  <xdr:twoCellAnchor editAs="oneCell">
    <xdr:from>
      <xdr:col>0</xdr:col>
      <xdr:colOff>154322</xdr:colOff>
      <xdr:row>512</xdr:row>
      <xdr:rowOff>211138</xdr:rowOff>
    </xdr:from>
    <xdr:to>
      <xdr:col>0</xdr:col>
      <xdr:colOff>1390261</xdr:colOff>
      <xdr:row>512</xdr:row>
      <xdr:rowOff>590328</xdr:rowOff>
    </xdr:to>
    <xdr:pic>
      <xdr:nvPicPr>
        <xdr:cNvPr id="233" name="Obraz 232">
          <a:extLst>
            <a:ext uri="{FF2B5EF4-FFF2-40B4-BE49-F238E27FC236}">
              <a16:creationId xmlns:a16="http://schemas.microsoft.com/office/drawing/2014/main" id="{491905D7-39AB-1198-2280-A78D889AC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4"/>
        <a:stretch>
          <a:fillRect/>
        </a:stretch>
      </xdr:blipFill>
      <xdr:spPr>
        <a:xfrm rot="4778379">
          <a:off x="576981" y="137567604"/>
          <a:ext cx="392525" cy="1237844"/>
        </a:xfrm>
        <a:prstGeom prst="rect">
          <a:avLst/>
        </a:prstGeom>
      </xdr:spPr>
    </xdr:pic>
    <xdr:clientData/>
  </xdr:twoCellAnchor>
  <xdr:twoCellAnchor editAs="oneCell">
    <xdr:from>
      <xdr:col>0</xdr:col>
      <xdr:colOff>448310</xdr:colOff>
      <xdr:row>510</xdr:row>
      <xdr:rowOff>95250</xdr:rowOff>
    </xdr:from>
    <xdr:to>
      <xdr:col>0</xdr:col>
      <xdr:colOff>1085384</xdr:colOff>
      <xdr:row>511</xdr:row>
      <xdr:rowOff>377825</xdr:rowOff>
    </xdr:to>
    <xdr:pic>
      <xdr:nvPicPr>
        <xdr:cNvPr id="235" name="Obraz 234">
          <a:extLst>
            <a:ext uri="{FF2B5EF4-FFF2-40B4-BE49-F238E27FC236}">
              <a16:creationId xmlns:a16="http://schemas.microsoft.com/office/drawing/2014/main" id="{4FB35F63-EBE8-8D60-EE95-C5FFF3529C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5"/>
        <a:stretch>
          <a:fillRect/>
        </a:stretch>
      </xdr:blipFill>
      <xdr:spPr>
        <a:xfrm>
          <a:off x="448310" y="137096500"/>
          <a:ext cx="631359" cy="682625"/>
        </a:xfrm>
        <a:prstGeom prst="rect">
          <a:avLst/>
        </a:prstGeom>
      </xdr:spPr>
    </xdr:pic>
    <xdr:clientData/>
  </xdr:twoCellAnchor>
  <xdr:twoCellAnchor editAs="oneCell">
    <xdr:from>
      <xdr:col>0</xdr:col>
      <xdr:colOff>155172</xdr:colOff>
      <xdr:row>237</xdr:row>
      <xdr:rowOff>95020</xdr:rowOff>
    </xdr:from>
    <xdr:to>
      <xdr:col>0</xdr:col>
      <xdr:colOff>1352112</xdr:colOff>
      <xdr:row>237</xdr:row>
      <xdr:rowOff>841377</xdr:rowOff>
    </xdr:to>
    <xdr:pic>
      <xdr:nvPicPr>
        <xdr:cNvPr id="44" name="Obraz 43">
          <a:extLst>
            <a:ext uri="{FF2B5EF4-FFF2-40B4-BE49-F238E27FC236}">
              <a16:creationId xmlns:a16="http://schemas.microsoft.com/office/drawing/2014/main" id="{812A0211-C694-23C4-5B7F-221B3F3BF1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6"/>
        <a:stretch>
          <a:fillRect/>
        </a:stretch>
      </xdr:blipFill>
      <xdr:spPr>
        <a:xfrm rot="5400000">
          <a:off x="387131" y="57155936"/>
          <a:ext cx="746357" cy="1210275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76</xdr:row>
      <xdr:rowOff>275590</xdr:rowOff>
    </xdr:from>
    <xdr:to>
      <xdr:col>0</xdr:col>
      <xdr:colOff>1199530</xdr:colOff>
      <xdr:row>86</xdr:row>
      <xdr:rowOff>186688</xdr:rowOff>
    </xdr:to>
    <xdr:pic>
      <xdr:nvPicPr>
        <xdr:cNvPr id="237" name="Obraz 236">
          <a:extLst>
            <a:ext uri="{FF2B5EF4-FFF2-40B4-BE49-F238E27FC236}">
              <a16:creationId xmlns:a16="http://schemas.microsoft.com/office/drawing/2014/main" id="{3E9E8301-E74F-CBD4-EFDD-6872BDDCF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>
          <a:off x="333375" y="27072590"/>
          <a:ext cx="864250" cy="2089785"/>
        </a:xfrm>
        <a:prstGeom prst="rect">
          <a:avLst/>
        </a:prstGeom>
      </xdr:spPr>
    </xdr:pic>
    <xdr:clientData/>
  </xdr:twoCellAnchor>
  <xdr:twoCellAnchor editAs="oneCell">
    <xdr:from>
      <xdr:col>0</xdr:col>
      <xdr:colOff>492127</xdr:colOff>
      <xdr:row>99</xdr:row>
      <xdr:rowOff>165100</xdr:rowOff>
    </xdr:from>
    <xdr:to>
      <xdr:col>0</xdr:col>
      <xdr:colOff>992291</xdr:colOff>
      <xdr:row>104</xdr:row>
      <xdr:rowOff>111126</xdr:rowOff>
    </xdr:to>
    <xdr:pic>
      <xdr:nvPicPr>
        <xdr:cNvPr id="243" name="Obraz 242">
          <a:extLst>
            <a:ext uri="{FF2B5EF4-FFF2-40B4-BE49-F238E27FC236}">
              <a16:creationId xmlns:a16="http://schemas.microsoft.com/office/drawing/2014/main" id="{5B0573F8-EEBE-1FB0-4988-7C1EB72D3C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8"/>
        <a:stretch>
          <a:fillRect/>
        </a:stretch>
      </xdr:blipFill>
      <xdr:spPr>
        <a:xfrm>
          <a:off x="492127" y="31737300"/>
          <a:ext cx="500164" cy="11684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685</xdr:row>
      <xdr:rowOff>142875</xdr:rowOff>
    </xdr:from>
    <xdr:to>
      <xdr:col>0</xdr:col>
      <xdr:colOff>1406544</xdr:colOff>
      <xdr:row>690</xdr:row>
      <xdr:rowOff>95250</xdr:rowOff>
    </xdr:to>
    <xdr:pic>
      <xdr:nvPicPr>
        <xdr:cNvPr id="230" name="Obraz 229">
          <a:extLst>
            <a:ext uri="{FF2B5EF4-FFF2-40B4-BE49-F238E27FC236}">
              <a16:creationId xmlns:a16="http://schemas.microsoft.com/office/drawing/2014/main" id="{04BB6FBE-2A69-5FFE-39C0-1A50B32DEB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9"/>
        <a:stretch>
          <a:fillRect/>
        </a:stretch>
      </xdr:blipFill>
      <xdr:spPr>
        <a:xfrm>
          <a:off x="47625" y="185261250"/>
          <a:ext cx="1345584" cy="1059815"/>
        </a:xfrm>
        <a:prstGeom prst="rect">
          <a:avLst/>
        </a:prstGeom>
      </xdr:spPr>
    </xdr:pic>
    <xdr:clientData/>
  </xdr:twoCellAnchor>
  <xdr:twoCellAnchor editAs="oneCell">
    <xdr:from>
      <xdr:col>0</xdr:col>
      <xdr:colOff>95365</xdr:colOff>
      <xdr:row>88</xdr:row>
      <xdr:rowOff>158636</xdr:rowOff>
    </xdr:from>
    <xdr:to>
      <xdr:col>0</xdr:col>
      <xdr:colOff>1291765</xdr:colOff>
      <xdr:row>90</xdr:row>
      <xdr:rowOff>170819</xdr:rowOff>
    </xdr:to>
    <xdr:pic>
      <xdr:nvPicPr>
        <xdr:cNvPr id="151" name="Obraz 150">
          <a:extLst>
            <a:ext uri="{FF2B5EF4-FFF2-40B4-BE49-F238E27FC236}">
              <a16:creationId xmlns:a16="http://schemas.microsoft.com/office/drawing/2014/main" id="{3AAE1613-D923-4DD3-AC7B-E61040E84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7"/>
        <a:stretch>
          <a:fillRect/>
        </a:stretch>
      </xdr:blipFill>
      <xdr:spPr>
        <a:xfrm rot="5400000">
          <a:off x="457604" y="29095297"/>
          <a:ext cx="450968" cy="1175445"/>
        </a:xfrm>
        <a:prstGeom prst="rect">
          <a:avLst/>
        </a:prstGeom>
      </xdr:spPr>
    </xdr:pic>
    <xdr:clientData/>
  </xdr:twoCellAnchor>
  <xdr:twoCellAnchor editAs="oneCell">
    <xdr:from>
      <xdr:col>1</xdr:col>
      <xdr:colOff>76201</xdr:colOff>
      <xdr:row>90</xdr:row>
      <xdr:rowOff>88900</xdr:rowOff>
    </xdr:from>
    <xdr:to>
      <xdr:col>1</xdr:col>
      <xdr:colOff>742659</xdr:colOff>
      <xdr:row>93</xdr:row>
      <xdr:rowOff>149860</xdr:rowOff>
    </xdr:to>
    <xdr:pic>
      <xdr:nvPicPr>
        <xdr:cNvPr id="236" name="Obraz 235" descr="Celo Resitherm Gewindestiftadapter M12 auf M10x70 - Gewindestift mit Mutter  und Unterlegscheibe passend zu Celo Abstandsmontagesystem, Edelstahl A4 -  vasalat">
          <a:extLst>
            <a:ext uri="{FF2B5EF4-FFF2-40B4-BE49-F238E27FC236}">
              <a16:creationId xmlns:a16="http://schemas.microsoft.com/office/drawing/2014/main" id="{A443FBEC-CC7A-75BA-6056-9D13883C0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7501" y="29832300"/>
          <a:ext cx="681698" cy="670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274320</xdr:colOff>
      <xdr:row>91</xdr:row>
      <xdr:rowOff>91441</xdr:rowOff>
    </xdr:from>
    <xdr:to>
      <xdr:col>0</xdr:col>
      <xdr:colOff>1215390</xdr:colOff>
      <xdr:row>97</xdr:row>
      <xdr:rowOff>187256</xdr:rowOff>
    </xdr:to>
    <xdr:pic>
      <xdr:nvPicPr>
        <xdr:cNvPr id="241" name="Obraz 240">
          <a:extLst>
            <a:ext uri="{FF2B5EF4-FFF2-40B4-BE49-F238E27FC236}">
              <a16:creationId xmlns:a16="http://schemas.microsoft.com/office/drawing/2014/main" id="{E764C8FE-BF35-ABDF-BF48-4E008F3B6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1"/>
        <a:stretch>
          <a:fillRect/>
        </a:stretch>
      </xdr:blipFill>
      <xdr:spPr>
        <a:xfrm>
          <a:off x="274320" y="30586681"/>
          <a:ext cx="914400" cy="135311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114301</xdr:colOff>
      <xdr:row>239</xdr:row>
      <xdr:rowOff>190500</xdr:rowOff>
    </xdr:from>
    <xdr:to>
      <xdr:col>1</xdr:col>
      <xdr:colOff>3176</xdr:colOff>
      <xdr:row>239</xdr:row>
      <xdr:rowOff>803779</xdr:rowOff>
    </xdr:to>
    <xdr:pic>
      <xdr:nvPicPr>
        <xdr:cNvPr id="245" name="Obraz 244">
          <a:extLst>
            <a:ext uri="{FF2B5EF4-FFF2-40B4-BE49-F238E27FC236}">
              <a16:creationId xmlns:a16="http://schemas.microsoft.com/office/drawing/2014/main" id="{6EC8F56E-13EB-DB19-85DF-31FE9E189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2"/>
        <a:stretch>
          <a:fillRect/>
        </a:stretch>
      </xdr:blipFill>
      <xdr:spPr>
        <a:xfrm>
          <a:off x="114301" y="66770250"/>
          <a:ext cx="1371600" cy="613279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238</xdr:row>
      <xdr:rowOff>91441</xdr:rowOff>
    </xdr:from>
    <xdr:to>
      <xdr:col>0</xdr:col>
      <xdr:colOff>1330496</xdr:colOff>
      <xdr:row>238</xdr:row>
      <xdr:rowOff>796291</xdr:rowOff>
    </xdr:to>
    <xdr:pic>
      <xdr:nvPicPr>
        <xdr:cNvPr id="247" name="Obraz 246">
          <a:extLst>
            <a:ext uri="{FF2B5EF4-FFF2-40B4-BE49-F238E27FC236}">
              <a16:creationId xmlns:a16="http://schemas.microsoft.com/office/drawing/2014/main" id="{6E79484C-91C4-7351-8409-052DEAAE9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3"/>
        <a:stretch>
          <a:fillRect/>
        </a:stretch>
      </xdr:blipFill>
      <xdr:spPr>
        <a:xfrm>
          <a:off x="304800" y="64670941"/>
          <a:ext cx="1012361" cy="70485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238</xdr:row>
      <xdr:rowOff>171451</xdr:rowOff>
    </xdr:from>
    <xdr:to>
      <xdr:col>1</xdr:col>
      <xdr:colOff>720377</xdr:colOff>
      <xdr:row>238</xdr:row>
      <xdr:rowOff>720091</xdr:rowOff>
    </xdr:to>
    <xdr:pic>
      <xdr:nvPicPr>
        <xdr:cNvPr id="249" name="Obraz 248">
          <a:extLst>
            <a:ext uri="{FF2B5EF4-FFF2-40B4-BE49-F238E27FC236}">
              <a16:creationId xmlns:a16="http://schemas.microsoft.com/office/drawing/2014/main" id="{860D857D-638C-4148-A216-E651858943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5450" y="65817751"/>
          <a:ext cx="520352" cy="533400"/>
        </a:xfrm>
        <a:prstGeom prst="rect">
          <a:avLst/>
        </a:prstGeom>
      </xdr:spPr>
    </xdr:pic>
    <xdr:clientData/>
  </xdr:twoCellAnchor>
  <xdr:twoCellAnchor editAs="oneCell">
    <xdr:from>
      <xdr:col>1</xdr:col>
      <xdr:colOff>171450</xdr:colOff>
      <xdr:row>239</xdr:row>
      <xdr:rowOff>228600</xdr:rowOff>
    </xdr:from>
    <xdr:to>
      <xdr:col>1</xdr:col>
      <xdr:colOff>720377</xdr:colOff>
      <xdr:row>239</xdr:row>
      <xdr:rowOff>762000</xdr:rowOff>
    </xdr:to>
    <xdr:pic>
      <xdr:nvPicPr>
        <xdr:cNvPr id="251" name="Obraz 250">
          <a:extLst>
            <a:ext uri="{FF2B5EF4-FFF2-40B4-BE49-F238E27FC236}">
              <a16:creationId xmlns:a16="http://schemas.microsoft.com/office/drawing/2014/main" id="{70CFC23C-AC5F-48AC-9465-937373E93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5450" y="66808350"/>
          <a:ext cx="524162" cy="533400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766</xdr:row>
      <xdr:rowOff>196477</xdr:rowOff>
    </xdr:from>
    <xdr:to>
      <xdr:col>1</xdr:col>
      <xdr:colOff>723900</xdr:colOff>
      <xdr:row>769</xdr:row>
      <xdr:rowOff>168602</xdr:rowOff>
    </xdr:to>
    <xdr:pic>
      <xdr:nvPicPr>
        <xdr:cNvPr id="232" name="Obraz 231">
          <a:extLst>
            <a:ext uri="{FF2B5EF4-FFF2-40B4-BE49-F238E27FC236}">
              <a16:creationId xmlns:a16="http://schemas.microsoft.com/office/drawing/2014/main" id="{621EC6D3-5E24-42FE-AFEA-3F3F030387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5194" y="222711683"/>
          <a:ext cx="571500" cy="644478"/>
        </a:xfrm>
        <a:prstGeom prst="rect">
          <a:avLst/>
        </a:prstGeom>
      </xdr:spPr>
    </xdr:pic>
    <xdr:clientData/>
  </xdr:twoCellAnchor>
  <xdr:twoCellAnchor>
    <xdr:from>
      <xdr:col>1</xdr:col>
      <xdr:colOff>139700</xdr:colOff>
      <xdr:row>964</xdr:row>
      <xdr:rowOff>12700</xdr:rowOff>
    </xdr:from>
    <xdr:to>
      <xdr:col>1</xdr:col>
      <xdr:colOff>711200</xdr:colOff>
      <xdr:row>966</xdr:row>
      <xdr:rowOff>200725</xdr:rowOff>
    </xdr:to>
    <xdr:pic>
      <xdr:nvPicPr>
        <xdr:cNvPr id="239" name="Obraz 238">
          <a:extLst>
            <a:ext uri="{FF2B5EF4-FFF2-40B4-BE49-F238E27FC236}">
              <a16:creationId xmlns:a16="http://schemas.microsoft.com/office/drawing/2014/main" id="{59C47092-6211-49AB-9D9F-5EBA2D8F7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000" y="240969800"/>
          <a:ext cx="571500" cy="619825"/>
        </a:xfrm>
        <a:prstGeom prst="rect">
          <a:avLst/>
        </a:prstGeom>
      </xdr:spPr>
    </xdr:pic>
    <xdr:clientData/>
  </xdr:twoCellAnchor>
  <xdr:twoCellAnchor>
    <xdr:from>
      <xdr:col>1</xdr:col>
      <xdr:colOff>152400</xdr:colOff>
      <xdr:row>980</xdr:row>
      <xdr:rowOff>139700</xdr:rowOff>
    </xdr:from>
    <xdr:to>
      <xdr:col>1</xdr:col>
      <xdr:colOff>723900</xdr:colOff>
      <xdr:row>983</xdr:row>
      <xdr:rowOff>111825</xdr:rowOff>
    </xdr:to>
    <xdr:pic>
      <xdr:nvPicPr>
        <xdr:cNvPr id="253" name="Obraz 252">
          <a:extLst>
            <a:ext uri="{FF2B5EF4-FFF2-40B4-BE49-F238E27FC236}">
              <a16:creationId xmlns:a16="http://schemas.microsoft.com/office/drawing/2014/main" id="{11EDDC68-B074-4178-8D74-F777694D4C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3700" y="245351300"/>
          <a:ext cx="571500" cy="619825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560</xdr:row>
      <xdr:rowOff>203201</xdr:rowOff>
    </xdr:from>
    <xdr:to>
      <xdr:col>0</xdr:col>
      <xdr:colOff>1390015</xdr:colOff>
      <xdr:row>560</xdr:row>
      <xdr:rowOff>530213</xdr:rowOff>
    </xdr:to>
    <xdr:pic>
      <xdr:nvPicPr>
        <xdr:cNvPr id="84" name="Obraz 83">
          <a:extLst>
            <a:ext uri="{FF2B5EF4-FFF2-40B4-BE49-F238E27FC236}">
              <a16:creationId xmlns:a16="http://schemas.microsoft.com/office/drawing/2014/main" id="{728C62C0-5109-D08B-3661-09295E874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4"/>
        <a:stretch>
          <a:fillRect/>
        </a:stretch>
      </xdr:blipFill>
      <xdr:spPr>
        <a:xfrm>
          <a:off x="38100" y="155168601"/>
          <a:ext cx="1346200" cy="319392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957</xdr:row>
      <xdr:rowOff>177800</xdr:rowOff>
    </xdr:from>
    <xdr:to>
      <xdr:col>1</xdr:col>
      <xdr:colOff>780123</xdr:colOff>
      <xdr:row>961</xdr:row>
      <xdr:rowOff>422</xdr:rowOff>
    </xdr:to>
    <xdr:pic>
      <xdr:nvPicPr>
        <xdr:cNvPr id="30" name="Obraz 29" descr="Celo Resitherm Gewindestiftadapter M12 auf M10x70 - Gewindestift mit Mutter  und Unterlegscheibe passend zu Celo Abstandsmontagesystem, Edelstahl A4 -  vasalat">
          <a:extLst>
            <a:ext uri="{FF2B5EF4-FFF2-40B4-BE49-F238E27FC236}">
              <a16:creationId xmlns:a16="http://schemas.microsoft.com/office/drawing/2014/main" id="{2AC20C6A-6347-405A-B821-CDC1C3DAB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42887500"/>
          <a:ext cx="666458" cy="670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1208</xdr:row>
      <xdr:rowOff>487680</xdr:rowOff>
    </xdr:from>
    <xdr:to>
      <xdr:col>1</xdr:col>
      <xdr:colOff>79375</xdr:colOff>
      <xdr:row>1210</xdr:row>
      <xdr:rowOff>323184</xdr:rowOff>
    </xdr:to>
    <xdr:pic>
      <xdr:nvPicPr>
        <xdr:cNvPr id="256" name="Obraz 255">
          <a:extLst>
            <a:ext uri="{FF2B5EF4-FFF2-40B4-BE49-F238E27FC236}">
              <a16:creationId xmlns:a16="http://schemas.microsoft.com/office/drawing/2014/main" id="{2BC6C115-D438-5556-ED15-A8968F823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6"/>
        <a:stretch>
          <a:fillRect/>
        </a:stretch>
      </xdr:blipFill>
      <xdr:spPr>
        <a:xfrm>
          <a:off x="0" y="335249520"/>
          <a:ext cx="1603375" cy="1603345"/>
        </a:xfrm>
        <a:prstGeom prst="rect">
          <a:avLst/>
        </a:prstGeom>
      </xdr:spPr>
    </xdr:pic>
    <xdr:clientData/>
  </xdr:twoCellAnchor>
  <xdr:twoCellAnchor editAs="oneCell">
    <xdr:from>
      <xdr:col>0</xdr:col>
      <xdr:colOff>279083</xdr:colOff>
      <xdr:row>298</xdr:row>
      <xdr:rowOff>34805</xdr:rowOff>
    </xdr:from>
    <xdr:to>
      <xdr:col>0</xdr:col>
      <xdr:colOff>1257934</xdr:colOff>
      <xdr:row>299</xdr:row>
      <xdr:rowOff>857107</xdr:rowOff>
    </xdr:to>
    <xdr:pic>
      <xdr:nvPicPr>
        <xdr:cNvPr id="255" name="Obraz 254">
          <a:extLst>
            <a:ext uri="{FF2B5EF4-FFF2-40B4-BE49-F238E27FC236}">
              <a16:creationId xmlns:a16="http://schemas.microsoft.com/office/drawing/2014/main" id="{CA31BB05-F6E8-6552-65F8-83037C46F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7"/>
        <a:stretch>
          <a:fillRect/>
        </a:stretch>
      </xdr:blipFill>
      <xdr:spPr>
        <a:xfrm>
          <a:off x="279083" y="80822680"/>
          <a:ext cx="978851" cy="1743050"/>
        </a:xfrm>
        <a:prstGeom prst="rect">
          <a:avLst/>
        </a:prstGeom>
      </xdr:spPr>
    </xdr:pic>
    <xdr:clientData/>
  </xdr:twoCellAnchor>
  <xdr:twoCellAnchor>
    <xdr:from>
      <xdr:col>1</xdr:col>
      <xdr:colOff>172720</xdr:colOff>
      <xdr:row>298</xdr:row>
      <xdr:rowOff>535940</xdr:rowOff>
    </xdr:from>
    <xdr:to>
      <xdr:col>1</xdr:col>
      <xdr:colOff>744220</xdr:colOff>
      <xdr:row>299</xdr:row>
      <xdr:rowOff>215693</xdr:rowOff>
    </xdr:to>
    <xdr:pic>
      <xdr:nvPicPr>
        <xdr:cNvPr id="258" name="Obraz 257">
          <a:extLst>
            <a:ext uri="{FF2B5EF4-FFF2-40B4-BE49-F238E27FC236}">
              <a16:creationId xmlns:a16="http://schemas.microsoft.com/office/drawing/2014/main" id="{814CEA1B-CA2E-42BB-AE27-B64DCC903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45" y="81323815"/>
          <a:ext cx="571500" cy="600503"/>
        </a:xfrm>
        <a:prstGeom prst="rect">
          <a:avLst/>
        </a:prstGeom>
      </xdr:spPr>
    </xdr:pic>
    <xdr:clientData/>
  </xdr:twoCellAnchor>
  <xdr:twoCellAnchor>
    <xdr:from>
      <xdr:col>1</xdr:col>
      <xdr:colOff>1371600</xdr:colOff>
      <xdr:row>298</xdr:row>
      <xdr:rowOff>209550</xdr:rowOff>
    </xdr:from>
    <xdr:to>
      <xdr:col>1</xdr:col>
      <xdr:colOff>1587012</xdr:colOff>
      <xdr:row>298</xdr:row>
      <xdr:rowOff>368300</xdr:rowOff>
    </xdr:to>
    <xdr:pic>
      <xdr:nvPicPr>
        <xdr:cNvPr id="260" name="Obraz 135" descr="Znalezione obrazy dla zapytania cnbop">
          <a:extLst>
            <a:ext uri="{FF2B5EF4-FFF2-40B4-BE49-F238E27FC236}">
              <a16:creationId xmlns:a16="http://schemas.microsoft.com/office/drawing/2014/main" id="{AB2190B2-110C-4913-8FA0-5FE135EBD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5850" y="80390365"/>
          <a:ext cx="2052" cy="15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1371600</xdr:colOff>
      <xdr:row>299</xdr:row>
      <xdr:rowOff>209550</xdr:rowOff>
    </xdr:from>
    <xdr:to>
      <xdr:col>1</xdr:col>
      <xdr:colOff>1587012</xdr:colOff>
      <xdr:row>299</xdr:row>
      <xdr:rowOff>368300</xdr:rowOff>
    </xdr:to>
    <xdr:pic>
      <xdr:nvPicPr>
        <xdr:cNvPr id="262" name="Obraz 135" descr="Znalezione obrazy dla zapytania cnbop">
          <a:extLst>
            <a:ext uri="{FF2B5EF4-FFF2-40B4-BE49-F238E27FC236}">
              <a16:creationId xmlns:a16="http://schemas.microsoft.com/office/drawing/2014/main" id="{EED4FB79-7D13-414E-9B21-1681EBD49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5850" y="80390365"/>
          <a:ext cx="2052" cy="158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206375</xdr:colOff>
      <xdr:row>460</xdr:row>
      <xdr:rowOff>170890</xdr:rowOff>
    </xdr:from>
    <xdr:to>
      <xdr:col>1</xdr:col>
      <xdr:colOff>684331</xdr:colOff>
      <xdr:row>461</xdr:row>
      <xdr:rowOff>411828</xdr:rowOff>
    </xdr:to>
    <xdr:pic>
      <xdr:nvPicPr>
        <xdr:cNvPr id="264" name="Obraz 263">
          <a:extLst>
            <a:ext uri="{FF2B5EF4-FFF2-40B4-BE49-F238E27FC236}">
              <a16:creationId xmlns:a16="http://schemas.microsoft.com/office/drawing/2014/main" id="{D78A1FE2-674D-4A01-9384-FAA347B67B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9169" y="145107772"/>
          <a:ext cx="477956" cy="700380"/>
        </a:xfrm>
        <a:prstGeom prst="rect">
          <a:avLst/>
        </a:prstGeom>
      </xdr:spPr>
    </xdr:pic>
    <xdr:clientData/>
  </xdr:twoCellAnchor>
  <xdr:twoCellAnchor>
    <xdr:from>
      <xdr:col>1</xdr:col>
      <xdr:colOff>127000</xdr:colOff>
      <xdr:row>485</xdr:row>
      <xdr:rowOff>0</xdr:rowOff>
    </xdr:from>
    <xdr:to>
      <xdr:col>1</xdr:col>
      <xdr:colOff>698500</xdr:colOff>
      <xdr:row>485</xdr:row>
      <xdr:rowOff>629350</xdr:rowOff>
    </xdr:to>
    <xdr:pic>
      <xdr:nvPicPr>
        <xdr:cNvPr id="222" name="Obraz 221">
          <a:extLst>
            <a:ext uri="{FF2B5EF4-FFF2-40B4-BE49-F238E27FC236}">
              <a16:creationId xmlns:a16="http://schemas.microsoft.com/office/drawing/2014/main" id="{2FB14C4C-CC9D-4E20-85F2-C2B93FCB3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125" y="139573000"/>
          <a:ext cx="571500" cy="629350"/>
        </a:xfrm>
        <a:prstGeom prst="rect">
          <a:avLst/>
        </a:prstGeom>
      </xdr:spPr>
    </xdr:pic>
    <xdr:clientData/>
  </xdr:twoCellAnchor>
  <xdr:twoCellAnchor>
    <xdr:from>
      <xdr:col>1</xdr:col>
      <xdr:colOff>111125</xdr:colOff>
      <xdr:row>512</xdr:row>
      <xdr:rowOff>95250</xdr:rowOff>
    </xdr:from>
    <xdr:to>
      <xdr:col>1</xdr:col>
      <xdr:colOff>682625</xdr:colOff>
      <xdr:row>512</xdr:row>
      <xdr:rowOff>722695</xdr:rowOff>
    </xdr:to>
    <xdr:pic>
      <xdr:nvPicPr>
        <xdr:cNvPr id="240" name="Obraz 239">
          <a:extLst>
            <a:ext uri="{FF2B5EF4-FFF2-40B4-BE49-F238E27FC236}">
              <a16:creationId xmlns:a16="http://schemas.microsoft.com/office/drawing/2014/main" id="{9B0AB74C-9626-4C9F-AFED-1A4812E2B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147574000"/>
          <a:ext cx="571500" cy="627445"/>
        </a:xfrm>
        <a:prstGeom prst="rect">
          <a:avLst/>
        </a:prstGeom>
      </xdr:spPr>
    </xdr:pic>
    <xdr:clientData/>
  </xdr:twoCellAnchor>
  <xdr:twoCellAnchor>
    <xdr:from>
      <xdr:col>1</xdr:col>
      <xdr:colOff>111125</xdr:colOff>
      <xdr:row>513</xdr:row>
      <xdr:rowOff>428625</xdr:rowOff>
    </xdr:from>
    <xdr:to>
      <xdr:col>1</xdr:col>
      <xdr:colOff>682625</xdr:colOff>
      <xdr:row>515</xdr:row>
      <xdr:rowOff>222315</xdr:rowOff>
    </xdr:to>
    <xdr:pic>
      <xdr:nvPicPr>
        <xdr:cNvPr id="266" name="Obraz 265">
          <a:extLst>
            <a:ext uri="{FF2B5EF4-FFF2-40B4-BE49-F238E27FC236}">
              <a16:creationId xmlns:a16="http://schemas.microsoft.com/office/drawing/2014/main" id="{F9C9B3A1-8644-4BA2-A62E-EF77F4369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148685250"/>
          <a:ext cx="571500" cy="635065"/>
        </a:xfrm>
        <a:prstGeom prst="rect">
          <a:avLst/>
        </a:prstGeom>
      </xdr:spPr>
    </xdr:pic>
    <xdr:clientData/>
  </xdr:twoCellAnchor>
  <xdr:twoCellAnchor>
    <xdr:from>
      <xdr:col>1</xdr:col>
      <xdr:colOff>127000</xdr:colOff>
      <xdr:row>516</xdr:row>
      <xdr:rowOff>222250</xdr:rowOff>
    </xdr:from>
    <xdr:to>
      <xdr:col>1</xdr:col>
      <xdr:colOff>698500</xdr:colOff>
      <xdr:row>517</xdr:row>
      <xdr:rowOff>396940</xdr:rowOff>
    </xdr:to>
    <xdr:pic>
      <xdr:nvPicPr>
        <xdr:cNvPr id="268" name="Obraz 267">
          <a:extLst>
            <a:ext uri="{FF2B5EF4-FFF2-40B4-BE49-F238E27FC236}">
              <a16:creationId xmlns:a16="http://schemas.microsoft.com/office/drawing/2014/main" id="{86854AA3-01D1-4A98-B0BB-B88916F14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5125" y="149717125"/>
          <a:ext cx="571500" cy="635065"/>
        </a:xfrm>
        <a:prstGeom prst="rect">
          <a:avLst/>
        </a:prstGeom>
      </xdr:spPr>
    </xdr:pic>
    <xdr:clientData/>
  </xdr:twoCellAnchor>
  <xdr:twoCellAnchor>
    <xdr:from>
      <xdr:col>1</xdr:col>
      <xdr:colOff>111125</xdr:colOff>
      <xdr:row>510</xdr:row>
      <xdr:rowOff>158750</xdr:rowOff>
    </xdr:from>
    <xdr:to>
      <xdr:col>1</xdr:col>
      <xdr:colOff>682625</xdr:colOff>
      <xdr:row>511</xdr:row>
      <xdr:rowOff>365190</xdr:rowOff>
    </xdr:to>
    <xdr:pic>
      <xdr:nvPicPr>
        <xdr:cNvPr id="269" name="Obraz 268">
          <a:extLst>
            <a:ext uri="{FF2B5EF4-FFF2-40B4-BE49-F238E27FC236}">
              <a16:creationId xmlns:a16="http://schemas.microsoft.com/office/drawing/2014/main" id="{A38AECBF-D791-47D3-9BB3-801D6A8C69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" y="146764375"/>
          <a:ext cx="571500" cy="635065"/>
        </a:xfrm>
        <a:prstGeom prst="rect">
          <a:avLst/>
        </a:prstGeom>
      </xdr:spPr>
    </xdr:pic>
    <xdr:clientData/>
  </xdr:twoCellAnchor>
  <xdr:twoCellAnchor editAs="oneCell">
    <xdr:from>
      <xdr:col>0</xdr:col>
      <xdr:colOff>182880</xdr:colOff>
      <xdr:row>596</xdr:row>
      <xdr:rowOff>198120</xdr:rowOff>
    </xdr:from>
    <xdr:to>
      <xdr:col>0</xdr:col>
      <xdr:colOff>1330365</xdr:colOff>
      <xdr:row>602</xdr:row>
      <xdr:rowOff>11721</xdr:rowOff>
    </xdr:to>
    <xdr:pic>
      <xdr:nvPicPr>
        <xdr:cNvPr id="103" name="Obraz 102">
          <a:extLst>
            <a:ext uri="{FF2B5EF4-FFF2-40B4-BE49-F238E27FC236}">
              <a16:creationId xmlns:a16="http://schemas.microsoft.com/office/drawing/2014/main" id="{22FE846C-E8C9-222C-080B-4AA0652ED0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2"/>
        <a:stretch>
          <a:fillRect/>
        </a:stretch>
      </xdr:blipFill>
      <xdr:spPr>
        <a:xfrm>
          <a:off x="182880" y="172775880"/>
          <a:ext cx="1137960" cy="132588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611</xdr:row>
      <xdr:rowOff>243840</xdr:rowOff>
    </xdr:from>
    <xdr:to>
      <xdr:col>0</xdr:col>
      <xdr:colOff>1371600</xdr:colOff>
      <xdr:row>611</xdr:row>
      <xdr:rowOff>551920</xdr:rowOff>
    </xdr:to>
    <xdr:pic>
      <xdr:nvPicPr>
        <xdr:cNvPr id="271" name="Obraz 270">
          <a:extLst>
            <a:ext uri="{FF2B5EF4-FFF2-40B4-BE49-F238E27FC236}">
              <a16:creationId xmlns:a16="http://schemas.microsoft.com/office/drawing/2014/main" id="{32C607EF-01AF-CF14-42F6-00FFFC956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3"/>
        <a:stretch>
          <a:fillRect/>
        </a:stretch>
      </xdr:blipFill>
      <xdr:spPr>
        <a:xfrm>
          <a:off x="0" y="176361090"/>
          <a:ext cx="1371600" cy="32332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612</xdr:row>
      <xdr:rowOff>563881</xdr:rowOff>
    </xdr:from>
    <xdr:to>
      <xdr:col>0</xdr:col>
      <xdr:colOff>1443990</xdr:colOff>
      <xdr:row>613</xdr:row>
      <xdr:rowOff>339556</xdr:rowOff>
    </xdr:to>
    <xdr:pic>
      <xdr:nvPicPr>
        <xdr:cNvPr id="272" name="Obraz 271">
          <a:extLst>
            <a:ext uri="{FF2B5EF4-FFF2-40B4-BE49-F238E27FC236}">
              <a16:creationId xmlns:a16="http://schemas.microsoft.com/office/drawing/2014/main" id="{618F17F0-F2BE-13C0-AC84-287D5E20D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4"/>
        <a:stretch>
          <a:fillRect/>
        </a:stretch>
      </xdr:blipFill>
      <xdr:spPr>
        <a:xfrm>
          <a:off x="76200" y="177439321"/>
          <a:ext cx="1341120" cy="621494"/>
        </a:xfrm>
        <a:prstGeom prst="rect">
          <a:avLst/>
        </a:prstGeom>
      </xdr:spPr>
    </xdr:pic>
    <xdr:clientData/>
  </xdr:twoCellAnchor>
  <xdr:twoCellAnchor editAs="oneCell">
    <xdr:from>
      <xdr:col>0</xdr:col>
      <xdr:colOff>76201</xdr:colOff>
      <xdr:row>614</xdr:row>
      <xdr:rowOff>137161</xdr:rowOff>
    </xdr:from>
    <xdr:to>
      <xdr:col>0</xdr:col>
      <xdr:colOff>1443990</xdr:colOff>
      <xdr:row>614</xdr:row>
      <xdr:rowOff>492017</xdr:rowOff>
    </xdr:to>
    <xdr:pic>
      <xdr:nvPicPr>
        <xdr:cNvPr id="278" name="Obraz 277">
          <a:extLst>
            <a:ext uri="{FF2B5EF4-FFF2-40B4-BE49-F238E27FC236}">
              <a16:creationId xmlns:a16="http://schemas.microsoft.com/office/drawing/2014/main" id="{32C2926C-3834-6348-2E13-3A049FC32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5"/>
        <a:stretch>
          <a:fillRect/>
        </a:stretch>
      </xdr:blipFill>
      <xdr:spPr>
        <a:xfrm>
          <a:off x="76201" y="178689001"/>
          <a:ext cx="1356359" cy="34533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170</xdr:row>
      <xdr:rowOff>457200</xdr:rowOff>
    </xdr:from>
    <xdr:to>
      <xdr:col>0</xdr:col>
      <xdr:colOff>1368345</xdr:colOff>
      <xdr:row>171</xdr:row>
      <xdr:rowOff>262891</xdr:rowOff>
    </xdr:to>
    <xdr:pic>
      <xdr:nvPicPr>
        <xdr:cNvPr id="221" name="Obraz 220">
          <a:extLst>
            <a:ext uri="{FF2B5EF4-FFF2-40B4-BE49-F238E27FC236}">
              <a16:creationId xmlns:a16="http://schemas.microsoft.com/office/drawing/2014/main" id="{05AF0040-FED5-B5F7-1F3E-644224B3F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6"/>
        <a:stretch>
          <a:fillRect/>
        </a:stretch>
      </xdr:blipFill>
      <xdr:spPr>
        <a:xfrm>
          <a:off x="171450" y="51644550"/>
          <a:ext cx="1191180" cy="434340"/>
        </a:xfrm>
        <a:prstGeom prst="rect">
          <a:avLst/>
        </a:prstGeom>
      </xdr:spPr>
    </xdr:pic>
    <xdr:clientData/>
  </xdr:twoCellAnchor>
  <xdr:twoCellAnchor>
    <xdr:from>
      <xdr:col>0</xdr:col>
      <xdr:colOff>190499</xdr:colOff>
      <xdr:row>230</xdr:row>
      <xdr:rowOff>64276</xdr:rowOff>
    </xdr:from>
    <xdr:to>
      <xdr:col>0</xdr:col>
      <xdr:colOff>1425068</xdr:colOff>
      <xdr:row>234</xdr:row>
      <xdr:rowOff>320170</xdr:rowOff>
    </xdr:to>
    <xdr:pic>
      <xdr:nvPicPr>
        <xdr:cNvPr id="225" name="Obraz 224">
          <a:extLst>
            <a:ext uri="{FF2B5EF4-FFF2-40B4-BE49-F238E27FC236}">
              <a16:creationId xmlns:a16="http://schemas.microsoft.com/office/drawing/2014/main" id="{64E8AD45-3AC3-42BC-A767-7A1F8AD599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94062" y="62049413"/>
          <a:ext cx="1227444" cy="1234569"/>
        </a:xfrm>
        <a:prstGeom prst="rect">
          <a:avLst/>
        </a:prstGeom>
      </xdr:spPr>
    </xdr:pic>
    <xdr:clientData/>
  </xdr:twoCellAnchor>
  <xdr:twoCellAnchor>
    <xdr:from>
      <xdr:col>0</xdr:col>
      <xdr:colOff>148590</xdr:colOff>
      <xdr:row>217</xdr:row>
      <xdr:rowOff>114301</xdr:rowOff>
    </xdr:from>
    <xdr:to>
      <xdr:col>0</xdr:col>
      <xdr:colOff>1386969</xdr:colOff>
      <xdr:row>222</xdr:row>
      <xdr:rowOff>200650</xdr:rowOff>
    </xdr:to>
    <xdr:pic>
      <xdr:nvPicPr>
        <xdr:cNvPr id="270" name="Obraz 269">
          <a:extLst>
            <a:ext uri="{FF2B5EF4-FFF2-40B4-BE49-F238E27FC236}">
              <a16:creationId xmlns:a16="http://schemas.microsoft.com/office/drawing/2014/main" id="{F24171DA-E732-434D-82FE-3C1FC0F76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53105" y="59050486"/>
          <a:ext cx="1229349" cy="1238379"/>
        </a:xfrm>
        <a:prstGeom prst="rect">
          <a:avLst/>
        </a:prstGeom>
      </xdr:spPr>
    </xdr:pic>
    <xdr:clientData/>
  </xdr:twoCellAnchor>
  <xdr:twoCellAnchor>
    <xdr:from>
      <xdr:col>0</xdr:col>
      <xdr:colOff>155540</xdr:colOff>
      <xdr:row>184</xdr:row>
      <xdr:rowOff>93843</xdr:rowOff>
    </xdr:from>
    <xdr:to>
      <xdr:col>0</xdr:col>
      <xdr:colOff>1390649</xdr:colOff>
      <xdr:row>189</xdr:row>
      <xdr:rowOff>191715</xdr:rowOff>
    </xdr:to>
    <xdr:pic>
      <xdr:nvPicPr>
        <xdr:cNvPr id="276" name="Obraz 275">
          <a:extLst>
            <a:ext uri="{FF2B5EF4-FFF2-40B4-BE49-F238E27FC236}">
              <a16:creationId xmlns:a16="http://schemas.microsoft.com/office/drawing/2014/main" id="{68C4246E-ECAD-4066-A50B-3DCA9D97B0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52659" y="54008224"/>
          <a:ext cx="1240872" cy="1235109"/>
        </a:xfrm>
        <a:prstGeom prst="rect">
          <a:avLst/>
        </a:prstGeom>
      </xdr:spPr>
    </xdr:pic>
    <xdr:clientData/>
  </xdr:twoCellAnchor>
  <xdr:twoCellAnchor>
    <xdr:from>
      <xdr:col>0</xdr:col>
      <xdr:colOff>133350</xdr:colOff>
      <xdr:row>200</xdr:row>
      <xdr:rowOff>95251</xdr:rowOff>
    </xdr:from>
    <xdr:to>
      <xdr:col>0</xdr:col>
      <xdr:colOff>1368459</xdr:colOff>
      <xdr:row>205</xdr:row>
      <xdr:rowOff>193123</xdr:rowOff>
    </xdr:to>
    <xdr:pic>
      <xdr:nvPicPr>
        <xdr:cNvPr id="280" name="Obraz 279">
          <a:extLst>
            <a:ext uri="{FF2B5EF4-FFF2-40B4-BE49-F238E27FC236}">
              <a16:creationId xmlns:a16="http://schemas.microsoft.com/office/drawing/2014/main" id="{A4AC22C2-CAFF-455D-8330-A276F11E6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130469" y="56524232"/>
          <a:ext cx="1240872" cy="1235109"/>
        </a:xfrm>
        <a:prstGeom prst="rect">
          <a:avLst/>
        </a:prstGeom>
      </xdr:spPr>
    </xdr:pic>
    <xdr:clientData/>
  </xdr:twoCellAnchor>
  <xdr:twoCellAnchor editAs="oneCell">
    <xdr:from>
      <xdr:col>0</xdr:col>
      <xdr:colOff>590551</xdr:colOff>
      <xdr:row>184</xdr:row>
      <xdr:rowOff>133351</xdr:rowOff>
    </xdr:from>
    <xdr:to>
      <xdr:col>0</xdr:col>
      <xdr:colOff>948691</xdr:colOff>
      <xdr:row>186</xdr:row>
      <xdr:rowOff>39389</xdr:rowOff>
    </xdr:to>
    <xdr:pic>
      <xdr:nvPicPr>
        <xdr:cNvPr id="288" name="Obraz 287">
          <a:extLst>
            <a:ext uri="{FF2B5EF4-FFF2-40B4-BE49-F238E27FC236}">
              <a16:creationId xmlns:a16="http://schemas.microsoft.com/office/drawing/2014/main" id="{B69261E6-4CBC-F011-310B-20ABFA87C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590551" y="54044851"/>
          <a:ext cx="339090" cy="363238"/>
        </a:xfrm>
        <a:prstGeom prst="rect">
          <a:avLst/>
        </a:prstGeom>
      </xdr:spPr>
    </xdr:pic>
    <xdr:clientData/>
  </xdr:twoCellAnchor>
  <xdr:twoCellAnchor editAs="oneCell">
    <xdr:from>
      <xdr:col>0</xdr:col>
      <xdr:colOff>590550</xdr:colOff>
      <xdr:row>200</xdr:row>
      <xdr:rowOff>133350</xdr:rowOff>
    </xdr:from>
    <xdr:to>
      <xdr:col>0</xdr:col>
      <xdr:colOff>948690</xdr:colOff>
      <xdr:row>202</xdr:row>
      <xdr:rowOff>39388</xdr:rowOff>
    </xdr:to>
    <xdr:pic>
      <xdr:nvPicPr>
        <xdr:cNvPr id="290" name="Obraz 289">
          <a:extLst>
            <a:ext uri="{FF2B5EF4-FFF2-40B4-BE49-F238E27FC236}">
              <a16:creationId xmlns:a16="http://schemas.microsoft.com/office/drawing/2014/main" id="{0E3CFA2E-E69D-496D-951F-51565348B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590550" y="56559450"/>
          <a:ext cx="348615" cy="363238"/>
        </a:xfrm>
        <a:prstGeom prst="rect">
          <a:avLst/>
        </a:prstGeom>
      </xdr:spPr>
    </xdr:pic>
    <xdr:clientData/>
  </xdr:twoCellAnchor>
  <xdr:twoCellAnchor editAs="oneCell">
    <xdr:from>
      <xdr:col>0</xdr:col>
      <xdr:colOff>586740</xdr:colOff>
      <xdr:row>217</xdr:row>
      <xdr:rowOff>57151</xdr:rowOff>
    </xdr:from>
    <xdr:to>
      <xdr:col>0</xdr:col>
      <xdr:colOff>948690</xdr:colOff>
      <xdr:row>218</xdr:row>
      <xdr:rowOff>191788</xdr:rowOff>
    </xdr:to>
    <xdr:pic>
      <xdr:nvPicPr>
        <xdr:cNvPr id="292" name="Obraz 291">
          <a:extLst>
            <a:ext uri="{FF2B5EF4-FFF2-40B4-BE49-F238E27FC236}">
              <a16:creationId xmlns:a16="http://schemas.microsoft.com/office/drawing/2014/main" id="{CDEEBF7A-9DB7-4182-8B8A-16CBD76CDC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586740" y="58997851"/>
          <a:ext cx="346710" cy="363238"/>
        </a:xfrm>
        <a:prstGeom prst="rect">
          <a:avLst/>
        </a:prstGeom>
      </xdr:spPr>
    </xdr:pic>
    <xdr:clientData/>
  </xdr:twoCellAnchor>
  <xdr:twoCellAnchor editAs="oneCell">
    <xdr:from>
      <xdr:col>0</xdr:col>
      <xdr:colOff>628650</xdr:colOff>
      <xdr:row>230</xdr:row>
      <xdr:rowOff>76200</xdr:rowOff>
    </xdr:from>
    <xdr:to>
      <xdr:col>0</xdr:col>
      <xdr:colOff>986790</xdr:colOff>
      <xdr:row>231</xdr:row>
      <xdr:rowOff>191791</xdr:rowOff>
    </xdr:to>
    <xdr:pic>
      <xdr:nvPicPr>
        <xdr:cNvPr id="294" name="Obraz 293">
          <a:extLst>
            <a:ext uri="{FF2B5EF4-FFF2-40B4-BE49-F238E27FC236}">
              <a16:creationId xmlns:a16="http://schemas.microsoft.com/office/drawing/2014/main" id="{D3C7D040-5641-4ABC-A523-1690DB24D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9"/>
        <a:stretch>
          <a:fillRect/>
        </a:stretch>
      </xdr:blipFill>
      <xdr:spPr>
        <a:xfrm>
          <a:off x="628650" y="62064900"/>
          <a:ext cx="348615" cy="363238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247651</xdr:colOff>
      <xdr:row>177</xdr:row>
      <xdr:rowOff>57151</xdr:rowOff>
    </xdr:from>
    <xdr:to>
      <xdr:col>0</xdr:col>
      <xdr:colOff>914401</xdr:colOff>
      <xdr:row>178</xdr:row>
      <xdr:rowOff>1648</xdr:rowOff>
    </xdr:to>
    <xdr:pic>
      <xdr:nvPicPr>
        <xdr:cNvPr id="223" name="Obraz 222">
          <a:extLst>
            <a:ext uri="{FF2B5EF4-FFF2-40B4-BE49-F238E27FC236}">
              <a16:creationId xmlns:a16="http://schemas.microsoft.com/office/drawing/2014/main" id="{8780D01F-73DA-5CFD-3B8B-652B568AB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247651" y="53740051"/>
          <a:ext cx="666750" cy="270338"/>
        </a:xfrm>
        <a:prstGeom prst="rect">
          <a:avLst/>
        </a:prstGeom>
      </xdr:spPr>
    </xdr:pic>
    <xdr:clientData/>
  </xdr:twoCellAnchor>
  <xdr:twoCellAnchor editAs="oneCell">
    <xdr:from>
      <xdr:col>0</xdr:col>
      <xdr:colOff>41275</xdr:colOff>
      <xdr:row>191</xdr:row>
      <xdr:rowOff>155575</xdr:rowOff>
    </xdr:from>
    <xdr:to>
      <xdr:col>0</xdr:col>
      <xdr:colOff>1427810</xdr:colOff>
      <xdr:row>192</xdr:row>
      <xdr:rowOff>339728</xdr:rowOff>
    </xdr:to>
    <xdr:pic>
      <xdr:nvPicPr>
        <xdr:cNvPr id="282" name="Obraz 281">
          <a:extLst>
            <a:ext uri="{FF2B5EF4-FFF2-40B4-BE49-F238E27FC236}">
              <a16:creationId xmlns:a16="http://schemas.microsoft.com/office/drawing/2014/main" id="{7E4FB138-EBFF-55E5-FD06-B6604F419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1"/>
        <a:stretch>
          <a:fillRect/>
        </a:stretch>
      </xdr:blipFill>
      <xdr:spPr>
        <a:xfrm>
          <a:off x="41275" y="56114950"/>
          <a:ext cx="1375105" cy="528955"/>
        </a:xfrm>
        <a:prstGeom prst="rect">
          <a:avLst/>
        </a:prstGeom>
      </xdr:spPr>
    </xdr:pic>
    <xdr:clientData/>
  </xdr:twoCellAnchor>
  <xdr:twoCellAnchor editAs="oneCell">
    <xdr:from>
      <xdr:col>0</xdr:col>
      <xdr:colOff>85725</xdr:colOff>
      <xdr:row>194</xdr:row>
      <xdr:rowOff>28575</xdr:rowOff>
    </xdr:from>
    <xdr:to>
      <xdr:col>0</xdr:col>
      <xdr:colOff>758190</xdr:colOff>
      <xdr:row>194</xdr:row>
      <xdr:rowOff>317815</xdr:rowOff>
    </xdr:to>
    <xdr:pic>
      <xdr:nvPicPr>
        <xdr:cNvPr id="284" name="Obraz 283">
          <a:extLst>
            <a:ext uri="{FF2B5EF4-FFF2-40B4-BE49-F238E27FC236}">
              <a16:creationId xmlns:a16="http://schemas.microsoft.com/office/drawing/2014/main" id="{483E32DC-D152-486B-B141-B393025B5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0"/>
        <a:stretch>
          <a:fillRect/>
        </a:stretch>
      </xdr:blipFill>
      <xdr:spPr>
        <a:xfrm>
          <a:off x="85725" y="56654700"/>
          <a:ext cx="666750" cy="28113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1199</xdr:row>
      <xdr:rowOff>31749</xdr:rowOff>
    </xdr:from>
    <xdr:to>
      <xdr:col>1</xdr:col>
      <xdr:colOff>1270</xdr:colOff>
      <xdr:row>1201</xdr:row>
      <xdr:rowOff>110555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C79BECAE-D801-0BC9-73CB-41CF8BC431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2"/>
        <a:stretch>
          <a:fillRect/>
        </a:stretch>
      </xdr:blipFill>
      <xdr:spPr>
        <a:xfrm>
          <a:off x="0" y="315817249"/>
          <a:ext cx="1468120" cy="799531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1202</xdr:row>
      <xdr:rowOff>111125</xdr:rowOff>
    </xdr:from>
    <xdr:to>
      <xdr:col>0</xdr:col>
      <xdr:colOff>1444081</xdr:colOff>
      <xdr:row>1204</xdr:row>
      <xdr:rowOff>79376</xdr:rowOff>
    </xdr:to>
    <xdr:pic>
      <xdr:nvPicPr>
        <xdr:cNvPr id="506" name="Obraz 505">
          <a:extLst>
            <a:ext uri="{FF2B5EF4-FFF2-40B4-BE49-F238E27FC236}">
              <a16:creationId xmlns:a16="http://schemas.microsoft.com/office/drawing/2014/main" id="{94C7100F-9AA5-981E-7ECE-4DF780B60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3"/>
        <a:stretch>
          <a:fillRect/>
        </a:stretch>
      </xdr:blipFill>
      <xdr:spPr>
        <a:xfrm>
          <a:off x="31750" y="316992000"/>
          <a:ext cx="1389471" cy="746125"/>
        </a:xfrm>
        <a:prstGeom prst="rect">
          <a:avLst/>
        </a:prstGeom>
      </xdr:spPr>
    </xdr:pic>
    <xdr:clientData/>
  </xdr:twoCellAnchor>
  <xdr:twoCellAnchor editAs="oneCell">
    <xdr:from>
      <xdr:col>0</xdr:col>
      <xdr:colOff>51436</xdr:colOff>
      <xdr:row>1208</xdr:row>
      <xdr:rowOff>120649</xdr:rowOff>
    </xdr:from>
    <xdr:to>
      <xdr:col>0</xdr:col>
      <xdr:colOff>1428454</xdr:colOff>
      <xdr:row>1208</xdr:row>
      <xdr:rowOff>796925</xdr:rowOff>
    </xdr:to>
    <xdr:pic>
      <xdr:nvPicPr>
        <xdr:cNvPr id="510" name="Obraz 509">
          <a:extLst>
            <a:ext uri="{FF2B5EF4-FFF2-40B4-BE49-F238E27FC236}">
              <a16:creationId xmlns:a16="http://schemas.microsoft.com/office/drawing/2014/main" id="{CC936E54-C78C-1CFB-81BC-4F870193D2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4"/>
        <a:stretch>
          <a:fillRect/>
        </a:stretch>
      </xdr:blipFill>
      <xdr:spPr>
        <a:xfrm>
          <a:off x="51436" y="320113024"/>
          <a:ext cx="1363683" cy="659131"/>
        </a:xfrm>
        <a:prstGeom prst="rect">
          <a:avLst/>
        </a:prstGeom>
      </xdr:spPr>
    </xdr:pic>
    <xdr:clientData/>
  </xdr:twoCellAnchor>
  <xdr:twoCellAnchor editAs="oneCell">
    <xdr:from>
      <xdr:col>0</xdr:col>
      <xdr:colOff>114935</xdr:colOff>
      <xdr:row>1213</xdr:row>
      <xdr:rowOff>146685</xdr:rowOff>
    </xdr:from>
    <xdr:to>
      <xdr:col>0</xdr:col>
      <xdr:colOff>1428595</xdr:colOff>
      <xdr:row>1214</xdr:row>
      <xdr:rowOff>454582</xdr:rowOff>
    </xdr:to>
    <xdr:pic>
      <xdr:nvPicPr>
        <xdr:cNvPr id="511" name="Obraz 510">
          <a:extLst>
            <a:ext uri="{FF2B5EF4-FFF2-40B4-BE49-F238E27FC236}">
              <a16:creationId xmlns:a16="http://schemas.microsoft.com/office/drawing/2014/main" id="{D389E727-4180-62BD-B11C-68E43F199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5"/>
        <a:stretch>
          <a:fillRect/>
        </a:stretch>
      </xdr:blipFill>
      <xdr:spPr>
        <a:xfrm>
          <a:off x="114935" y="323266435"/>
          <a:ext cx="1300325" cy="1006399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</xdr:colOff>
      <xdr:row>1216</xdr:row>
      <xdr:rowOff>206376</xdr:rowOff>
    </xdr:from>
    <xdr:to>
      <xdr:col>1</xdr:col>
      <xdr:colOff>406</xdr:colOff>
      <xdr:row>1219</xdr:row>
      <xdr:rowOff>1</xdr:rowOff>
    </xdr:to>
    <xdr:pic>
      <xdr:nvPicPr>
        <xdr:cNvPr id="65" name="Obraz 64">
          <a:extLst>
            <a:ext uri="{FF2B5EF4-FFF2-40B4-BE49-F238E27FC236}">
              <a16:creationId xmlns:a16="http://schemas.microsoft.com/office/drawing/2014/main" id="{3F58C89F-6AEE-B403-7DCE-2E904C96C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6"/>
        <a:stretch>
          <a:fillRect/>
        </a:stretch>
      </xdr:blipFill>
      <xdr:spPr>
        <a:xfrm>
          <a:off x="15875" y="324723126"/>
          <a:ext cx="1460906" cy="918845"/>
        </a:xfrm>
        <a:prstGeom prst="rect">
          <a:avLst/>
        </a:prstGeom>
      </xdr:spPr>
    </xdr:pic>
    <xdr:clientData/>
  </xdr:twoCellAnchor>
  <xdr:twoCellAnchor editAs="oneCell">
    <xdr:from>
      <xdr:col>0</xdr:col>
      <xdr:colOff>35559</xdr:colOff>
      <xdr:row>1220</xdr:row>
      <xdr:rowOff>238125</xdr:rowOff>
    </xdr:from>
    <xdr:to>
      <xdr:col>1</xdr:col>
      <xdr:colOff>1269</xdr:colOff>
      <xdr:row>1224</xdr:row>
      <xdr:rowOff>57034</xdr:rowOff>
    </xdr:to>
    <xdr:pic>
      <xdr:nvPicPr>
        <xdr:cNvPr id="218" name="Obraz 217">
          <a:extLst>
            <a:ext uri="{FF2B5EF4-FFF2-40B4-BE49-F238E27FC236}">
              <a16:creationId xmlns:a16="http://schemas.microsoft.com/office/drawing/2014/main" id="{20C53FB4-C3DB-132F-BA82-C6D0F970E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7"/>
        <a:stretch>
          <a:fillRect/>
        </a:stretch>
      </xdr:blipFill>
      <xdr:spPr>
        <a:xfrm>
          <a:off x="35559" y="326263000"/>
          <a:ext cx="1423035" cy="866659"/>
        </a:xfrm>
        <a:prstGeom prst="rect">
          <a:avLst/>
        </a:prstGeom>
      </xdr:spPr>
    </xdr:pic>
    <xdr:clientData/>
  </xdr:twoCellAnchor>
  <xdr:twoCellAnchor editAs="oneCell">
    <xdr:from>
      <xdr:col>0</xdr:col>
      <xdr:colOff>269876</xdr:colOff>
      <xdr:row>1242</xdr:row>
      <xdr:rowOff>222678</xdr:rowOff>
    </xdr:from>
    <xdr:to>
      <xdr:col>0</xdr:col>
      <xdr:colOff>1215391</xdr:colOff>
      <xdr:row>1244</xdr:row>
      <xdr:rowOff>193929</xdr:rowOff>
    </xdr:to>
    <xdr:pic>
      <xdr:nvPicPr>
        <xdr:cNvPr id="286" name="Obraz 285">
          <a:extLst>
            <a:ext uri="{FF2B5EF4-FFF2-40B4-BE49-F238E27FC236}">
              <a16:creationId xmlns:a16="http://schemas.microsoft.com/office/drawing/2014/main" id="{E94454D8-185A-F2BF-6E05-98AE049F3F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8"/>
        <a:stretch>
          <a:fillRect/>
        </a:stretch>
      </xdr:blipFill>
      <xdr:spPr>
        <a:xfrm>
          <a:off x="269876" y="332375303"/>
          <a:ext cx="922655" cy="907874"/>
        </a:xfrm>
        <a:prstGeom prst="rect">
          <a:avLst/>
        </a:prstGeom>
      </xdr:spPr>
    </xdr:pic>
    <xdr:clientData/>
  </xdr:twoCellAnchor>
  <xdr:twoCellAnchor editAs="oneCell">
    <xdr:from>
      <xdr:col>0</xdr:col>
      <xdr:colOff>172720</xdr:colOff>
      <xdr:row>1239</xdr:row>
      <xdr:rowOff>133110</xdr:rowOff>
    </xdr:from>
    <xdr:to>
      <xdr:col>0</xdr:col>
      <xdr:colOff>1253490</xdr:colOff>
      <xdr:row>1241</xdr:row>
      <xdr:rowOff>301020</xdr:rowOff>
    </xdr:to>
    <xdr:pic>
      <xdr:nvPicPr>
        <xdr:cNvPr id="298" name="Obraz 297">
          <a:extLst>
            <a:ext uri="{FF2B5EF4-FFF2-40B4-BE49-F238E27FC236}">
              <a16:creationId xmlns:a16="http://schemas.microsoft.com/office/drawing/2014/main" id="{90ECDCB0-04B4-C6E3-1ED9-AA04C582F7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9"/>
        <a:stretch>
          <a:fillRect/>
        </a:stretch>
      </xdr:blipFill>
      <xdr:spPr>
        <a:xfrm>
          <a:off x="172720" y="330793485"/>
          <a:ext cx="1057910" cy="1030240"/>
        </a:xfrm>
        <a:prstGeom prst="rect">
          <a:avLst/>
        </a:prstGeom>
      </xdr:spPr>
    </xdr:pic>
    <xdr:clientData/>
  </xdr:twoCellAnchor>
  <xdr:twoCellAnchor editAs="oneCell">
    <xdr:from>
      <xdr:col>0</xdr:col>
      <xdr:colOff>460376</xdr:colOff>
      <xdr:row>1233</xdr:row>
      <xdr:rowOff>52786</xdr:rowOff>
    </xdr:from>
    <xdr:to>
      <xdr:col>0</xdr:col>
      <xdr:colOff>1065530</xdr:colOff>
      <xdr:row>1235</xdr:row>
      <xdr:rowOff>301422</xdr:rowOff>
    </xdr:to>
    <xdr:pic>
      <xdr:nvPicPr>
        <xdr:cNvPr id="300" name="Obraz 299">
          <a:extLst>
            <a:ext uri="{FF2B5EF4-FFF2-40B4-BE49-F238E27FC236}">
              <a16:creationId xmlns:a16="http://schemas.microsoft.com/office/drawing/2014/main" id="{8E273BEE-8B65-F3CF-AC3D-3C95394D8C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0"/>
        <a:stretch>
          <a:fillRect/>
        </a:stretch>
      </xdr:blipFill>
      <xdr:spPr>
        <a:xfrm>
          <a:off x="460376" y="327395286"/>
          <a:ext cx="605154" cy="905862"/>
        </a:xfrm>
        <a:prstGeom prst="rect">
          <a:avLst/>
        </a:prstGeom>
      </xdr:spPr>
    </xdr:pic>
    <xdr:clientData/>
  </xdr:twoCellAnchor>
  <xdr:twoCellAnchor editAs="oneCell">
    <xdr:from>
      <xdr:col>0</xdr:col>
      <xdr:colOff>396875</xdr:colOff>
      <xdr:row>1232</xdr:row>
      <xdr:rowOff>172748</xdr:rowOff>
    </xdr:from>
    <xdr:to>
      <xdr:col>0</xdr:col>
      <xdr:colOff>1161415</xdr:colOff>
      <xdr:row>1232</xdr:row>
      <xdr:rowOff>720402</xdr:rowOff>
    </xdr:to>
    <xdr:pic>
      <xdr:nvPicPr>
        <xdr:cNvPr id="302" name="Obraz 301">
          <a:extLst>
            <a:ext uri="{FF2B5EF4-FFF2-40B4-BE49-F238E27FC236}">
              <a16:creationId xmlns:a16="http://schemas.microsoft.com/office/drawing/2014/main" id="{72EAE9F5-1DFF-9263-3271-C64443EDD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1"/>
        <a:stretch>
          <a:fillRect/>
        </a:stretch>
      </xdr:blipFill>
      <xdr:spPr>
        <a:xfrm>
          <a:off x="396875" y="327546998"/>
          <a:ext cx="777875" cy="534319"/>
        </a:xfrm>
        <a:prstGeom prst="rect">
          <a:avLst/>
        </a:prstGeom>
      </xdr:spPr>
    </xdr:pic>
    <xdr:clientData/>
  </xdr:twoCellAnchor>
  <xdr:twoCellAnchor editAs="oneCell">
    <xdr:from>
      <xdr:col>0</xdr:col>
      <xdr:colOff>111127</xdr:colOff>
      <xdr:row>1245</xdr:row>
      <xdr:rowOff>128904</xdr:rowOff>
    </xdr:from>
    <xdr:to>
      <xdr:col>0</xdr:col>
      <xdr:colOff>1406424</xdr:colOff>
      <xdr:row>1245</xdr:row>
      <xdr:rowOff>1025001</xdr:rowOff>
    </xdr:to>
    <xdr:pic>
      <xdr:nvPicPr>
        <xdr:cNvPr id="304" name="Obraz 303">
          <a:extLst>
            <a:ext uri="{FF2B5EF4-FFF2-40B4-BE49-F238E27FC236}">
              <a16:creationId xmlns:a16="http://schemas.microsoft.com/office/drawing/2014/main" id="{8059A9BC-3146-4166-B67E-33B8FE636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2"/>
        <a:stretch>
          <a:fillRect/>
        </a:stretch>
      </xdr:blipFill>
      <xdr:spPr>
        <a:xfrm>
          <a:off x="111127" y="333472154"/>
          <a:ext cx="1272437" cy="878952"/>
        </a:xfrm>
        <a:prstGeom prst="rect">
          <a:avLst/>
        </a:prstGeom>
      </xdr:spPr>
    </xdr:pic>
    <xdr:clientData/>
  </xdr:twoCellAnchor>
  <xdr:twoCellAnchor editAs="oneCell">
    <xdr:from>
      <xdr:col>0</xdr:col>
      <xdr:colOff>339090</xdr:colOff>
      <xdr:row>1225</xdr:row>
      <xdr:rowOff>79374</xdr:rowOff>
    </xdr:from>
    <xdr:to>
      <xdr:col>0</xdr:col>
      <xdr:colOff>1330068</xdr:colOff>
      <xdr:row>1225</xdr:row>
      <xdr:rowOff>971107</xdr:rowOff>
    </xdr:to>
    <xdr:pic>
      <xdr:nvPicPr>
        <xdr:cNvPr id="306" name="Obraz 305">
          <a:extLst>
            <a:ext uri="{FF2B5EF4-FFF2-40B4-BE49-F238E27FC236}">
              <a16:creationId xmlns:a16="http://schemas.microsoft.com/office/drawing/2014/main" id="{558D003E-3D5F-3150-907A-D9175839E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3"/>
        <a:stretch>
          <a:fillRect/>
        </a:stretch>
      </xdr:blipFill>
      <xdr:spPr>
        <a:xfrm>
          <a:off x="339090" y="327453624"/>
          <a:ext cx="962403" cy="878398"/>
        </a:xfrm>
        <a:prstGeom prst="rect">
          <a:avLst/>
        </a:prstGeom>
      </xdr:spPr>
    </xdr:pic>
    <xdr:clientData/>
  </xdr:twoCellAnchor>
  <xdr:twoCellAnchor editAs="oneCell">
    <xdr:from>
      <xdr:col>0</xdr:col>
      <xdr:colOff>401320</xdr:colOff>
      <xdr:row>1226</xdr:row>
      <xdr:rowOff>47625</xdr:rowOff>
    </xdr:from>
    <xdr:to>
      <xdr:col>0</xdr:col>
      <xdr:colOff>1258830</xdr:colOff>
      <xdr:row>1226</xdr:row>
      <xdr:rowOff>1031875</xdr:rowOff>
    </xdr:to>
    <xdr:pic>
      <xdr:nvPicPr>
        <xdr:cNvPr id="308" name="Obraz 307">
          <a:extLst>
            <a:ext uri="{FF2B5EF4-FFF2-40B4-BE49-F238E27FC236}">
              <a16:creationId xmlns:a16="http://schemas.microsoft.com/office/drawing/2014/main" id="{39B231BB-5406-86CF-E7ED-9C036E6506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4"/>
        <a:stretch>
          <a:fillRect/>
        </a:stretch>
      </xdr:blipFill>
      <xdr:spPr>
        <a:xfrm>
          <a:off x="401320" y="328469625"/>
          <a:ext cx="857510" cy="98425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476251</xdr:colOff>
      <xdr:row>1228</xdr:row>
      <xdr:rowOff>165830</xdr:rowOff>
    </xdr:from>
    <xdr:to>
      <xdr:col>0</xdr:col>
      <xdr:colOff>1161416</xdr:colOff>
      <xdr:row>1229</xdr:row>
      <xdr:rowOff>86</xdr:rowOff>
    </xdr:to>
    <xdr:pic>
      <xdr:nvPicPr>
        <xdr:cNvPr id="310" name="Obraz 309">
          <a:extLst>
            <a:ext uri="{FF2B5EF4-FFF2-40B4-BE49-F238E27FC236}">
              <a16:creationId xmlns:a16="http://schemas.microsoft.com/office/drawing/2014/main" id="{D7113087-62C8-38BC-922F-EB5CDDF99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5"/>
        <a:stretch>
          <a:fillRect/>
        </a:stretch>
      </xdr:blipFill>
      <xdr:spPr>
        <a:xfrm>
          <a:off x="476251" y="329683205"/>
          <a:ext cx="698500" cy="914392"/>
        </a:xfrm>
        <a:prstGeom prst="rect">
          <a:avLst/>
        </a:prstGeom>
      </xdr:spPr>
    </xdr:pic>
    <xdr:clientData/>
  </xdr:twoCellAnchor>
  <xdr:twoCellAnchor editAs="oneCell">
    <xdr:from>
      <xdr:col>0</xdr:col>
      <xdr:colOff>93345</xdr:colOff>
      <xdr:row>1229</xdr:row>
      <xdr:rowOff>257810</xdr:rowOff>
    </xdr:from>
    <xdr:to>
      <xdr:col>1</xdr:col>
      <xdr:colOff>916</xdr:colOff>
      <xdr:row>1229</xdr:row>
      <xdr:rowOff>876935</xdr:rowOff>
    </xdr:to>
    <xdr:pic>
      <xdr:nvPicPr>
        <xdr:cNvPr id="312" name="Obraz 311">
          <a:extLst>
            <a:ext uri="{FF2B5EF4-FFF2-40B4-BE49-F238E27FC236}">
              <a16:creationId xmlns:a16="http://schemas.microsoft.com/office/drawing/2014/main" id="{EA8CDA16-C9D4-AAF1-3D1C-87F3C047E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6"/>
        <a:stretch>
          <a:fillRect/>
        </a:stretch>
      </xdr:blipFill>
      <xdr:spPr>
        <a:xfrm>
          <a:off x="93345" y="330870560"/>
          <a:ext cx="1382676" cy="619125"/>
        </a:xfrm>
        <a:prstGeom prst="rect">
          <a:avLst/>
        </a:prstGeom>
      </xdr:spPr>
    </xdr:pic>
    <xdr:clientData/>
  </xdr:twoCellAnchor>
  <xdr:twoCellAnchor editAs="oneCell">
    <xdr:from>
      <xdr:col>0</xdr:col>
      <xdr:colOff>294005</xdr:colOff>
      <xdr:row>1246</xdr:row>
      <xdr:rowOff>174625</xdr:rowOff>
    </xdr:from>
    <xdr:to>
      <xdr:col>0</xdr:col>
      <xdr:colOff>1275715</xdr:colOff>
      <xdr:row>1246</xdr:row>
      <xdr:rowOff>932649</xdr:rowOff>
    </xdr:to>
    <xdr:pic>
      <xdr:nvPicPr>
        <xdr:cNvPr id="314" name="Obraz 313">
          <a:extLst>
            <a:ext uri="{FF2B5EF4-FFF2-40B4-BE49-F238E27FC236}">
              <a16:creationId xmlns:a16="http://schemas.microsoft.com/office/drawing/2014/main" id="{92958A03-13D6-7E9B-63F6-9C309E19D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7"/>
        <a:stretch>
          <a:fillRect/>
        </a:stretch>
      </xdr:blipFill>
      <xdr:spPr>
        <a:xfrm>
          <a:off x="294005" y="338915375"/>
          <a:ext cx="975995" cy="756119"/>
        </a:xfrm>
        <a:prstGeom prst="rect">
          <a:avLst/>
        </a:prstGeom>
      </xdr:spPr>
    </xdr:pic>
    <xdr:clientData/>
  </xdr:twoCellAnchor>
  <xdr:twoCellAnchor editAs="oneCell">
    <xdr:from>
      <xdr:col>0</xdr:col>
      <xdr:colOff>234317</xdr:colOff>
      <xdr:row>1249</xdr:row>
      <xdr:rowOff>25894</xdr:rowOff>
    </xdr:from>
    <xdr:to>
      <xdr:col>0</xdr:col>
      <xdr:colOff>1222375</xdr:colOff>
      <xdr:row>1249</xdr:row>
      <xdr:rowOff>682418</xdr:rowOff>
    </xdr:to>
    <xdr:pic>
      <xdr:nvPicPr>
        <xdr:cNvPr id="319" name="Obraz 318">
          <a:extLst>
            <a:ext uri="{FF2B5EF4-FFF2-40B4-BE49-F238E27FC236}">
              <a16:creationId xmlns:a16="http://schemas.microsoft.com/office/drawing/2014/main" id="{829B027F-C654-7890-316D-9B5FB3E5D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8"/>
        <a:stretch>
          <a:fillRect/>
        </a:stretch>
      </xdr:blipFill>
      <xdr:spPr>
        <a:xfrm>
          <a:off x="234317" y="340957394"/>
          <a:ext cx="988058" cy="656524"/>
        </a:xfrm>
        <a:prstGeom prst="rect">
          <a:avLst/>
        </a:prstGeom>
      </xdr:spPr>
    </xdr:pic>
    <xdr:clientData/>
  </xdr:twoCellAnchor>
  <xdr:twoCellAnchor editAs="oneCell">
    <xdr:from>
      <xdr:col>0</xdr:col>
      <xdr:colOff>83186</xdr:colOff>
      <xdr:row>1247</xdr:row>
      <xdr:rowOff>113029</xdr:rowOff>
    </xdr:from>
    <xdr:to>
      <xdr:col>1</xdr:col>
      <xdr:colOff>686</xdr:colOff>
      <xdr:row>1248</xdr:row>
      <xdr:rowOff>339440</xdr:rowOff>
    </xdr:to>
    <xdr:pic>
      <xdr:nvPicPr>
        <xdr:cNvPr id="321" name="Obraz 320">
          <a:extLst>
            <a:ext uri="{FF2B5EF4-FFF2-40B4-BE49-F238E27FC236}">
              <a16:creationId xmlns:a16="http://schemas.microsoft.com/office/drawing/2014/main" id="{2196C780-BF8D-C005-D576-D51924E1C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9"/>
        <a:stretch>
          <a:fillRect/>
        </a:stretch>
      </xdr:blipFill>
      <xdr:spPr>
        <a:xfrm>
          <a:off x="83186" y="339917404"/>
          <a:ext cx="1369110" cy="753461"/>
        </a:xfrm>
        <a:prstGeom prst="rect">
          <a:avLst/>
        </a:prstGeom>
      </xdr:spPr>
    </xdr:pic>
    <xdr:clientData/>
  </xdr:twoCellAnchor>
  <xdr:twoCellAnchor editAs="oneCell">
    <xdr:from>
      <xdr:col>0</xdr:col>
      <xdr:colOff>178436</xdr:colOff>
      <xdr:row>110</xdr:row>
      <xdr:rowOff>174216</xdr:rowOff>
    </xdr:from>
    <xdr:to>
      <xdr:col>0</xdr:col>
      <xdr:colOff>1313815</xdr:colOff>
      <xdr:row>110</xdr:row>
      <xdr:rowOff>571845</xdr:rowOff>
    </xdr:to>
    <xdr:pic>
      <xdr:nvPicPr>
        <xdr:cNvPr id="327" name="Obraz 326">
          <a:extLst>
            <a:ext uri="{FF2B5EF4-FFF2-40B4-BE49-F238E27FC236}">
              <a16:creationId xmlns:a16="http://schemas.microsoft.com/office/drawing/2014/main" id="{4D16B8D2-200D-A65B-4E1B-5B3AC2CEE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0"/>
        <a:stretch>
          <a:fillRect/>
        </a:stretch>
      </xdr:blipFill>
      <xdr:spPr>
        <a:xfrm>
          <a:off x="178436" y="35242091"/>
          <a:ext cx="1142999" cy="397629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317500</xdr:colOff>
      <xdr:row>18</xdr:row>
      <xdr:rowOff>523875</xdr:rowOff>
    </xdr:from>
    <xdr:to>
      <xdr:col>0</xdr:col>
      <xdr:colOff>1161532</xdr:colOff>
      <xdr:row>19</xdr:row>
      <xdr:rowOff>456629</xdr:rowOff>
    </xdr:to>
    <xdr:pic>
      <xdr:nvPicPr>
        <xdr:cNvPr id="14" name="Obraz 13">
          <a:extLst>
            <a:ext uri="{FF2B5EF4-FFF2-40B4-BE49-F238E27FC236}">
              <a16:creationId xmlns:a16="http://schemas.microsoft.com/office/drawing/2014/main" id="{827061F9-88C7-1C0C-109F-645654EBC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1"/>
        <a:stretch>
          <a:fillRect/>
        </a:stretch>
      </xdr:blipFill>
      <xdr:spPr>
        <a:xfrm>
          <a:off x="317500" y="7254875"/>
          <a:ext cx="838317" cy="472506"/>
        </a:xfrm>
        <a:prstGeom prst="rect">
          <a:avLst/>
        </a:prstGeom>
      </xdr:spPr>
    </xdr:pic>
    <xdr:clientData/>
  </xdr:twoCellAnchor>
  <xdr:twoCellAnchor>
    <xdr:from>
      <xdr:col>1</xdr:col>
      <xdr:colOff>142875</xdr:colOff>
      <xdr:row>18</xdr:row>
      <xdr:rowOff>508000</xdr:rowOff>
    </xdr:from>
    <xdr:to>
      <xdr:col>1</xdr:col>
      <xdr:colOff>714375</xdr:colOff>
      <xdr:row>20</xdr:row>
      <xdr:rowOff>9953</xdr:rowOff>
    </xdr:to>
    <xdr:pic>
      <xdr:nvPicPr>
        <xdr:cNvPr id="296" name="Obraz 295">
          <a:extLst>
            <a:ext uri="{FF2B5EF4-FFF2-40B4-BE49-F238E27FC236}">
              <a16:creationId xmlns:a16="http://schemas.microsoft.com/office/drawing/2014/main" id="{AAC5F1DA-AB62-4951-A401-9C6F667BF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1000" y="7239000"/>
          <a:ext cx="571500" cy="581453"/>
        </a:xfrm>
        <a:prstGeom prst="rect">
          <a:avLst/>
        </a:prstGeom>
      </xdr:spPr>
    </xdr:pic>
    <xdr:clientData/>
  </xdr:twoCellAnchor>
  <xdr:twoCellAnchor editAs="oneCell">
    <xdr:from>
      <xdr:col>0</xdr:col>
      <xdr:colOff>160020</xdr:colOff>
      <xdr:row>21</xdr:row>
      <xdr:rowOff>222250</xdr:rowOff>
    </xdr:from>
    <xdr:to>
      <xdr:col>0</xdr:col>
      <xdr:colOff>1256030</xdr:colOff>
      <xdr:row>21</xdr:row>
      <xdr:rowOff>551696</xdr:rowOff>
    </xdr:to>
    <xdr:pic>
      <xdr:nvPicPr>
        <xdr:cNvPr id="316" name="Obraz 315">
          <a:extLst>
            <a:ext uri="{FF2B5EF4-FFF2-40B4-BE49-F238E27FC236}">
              <a16:creationId xmlns:a16="http://schemas.microsoft.com/office/drawing/2014/main" id="{4B481644-53BB-C337-1E28-D7824EE90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2"/>
        <a:stretch>
          <a:fillRect/>
        </a:stretch>
      </xdr:blipFill>
      <xdr:spPr>
        <a:xfrm>
          <a:off x="160020" y="8953500"/>
          <a:ext cx="1096010" cy="323731"/>
        </a:xfrm>
        <a:prstGeom prst="rect">
          <a:avLst/>
        </a:prstGeom>
      </xdr:spPr>
    </xdr:pic>
    <xdr:clientData/>
  </xdr:twoCellAnchor>
  <xdr:twoCellAnchor editAs="oneCell">
    <xdr:from>
      <xdr:col>0</xdr:col>
      <xdr:colOff>165100</xdr:colOff>
      <xdr:row>457</xdr:row>
      <xdr:rowOff>12700</xdr:rowOff>
    </xdr:from>
    <xdr:to>
      <xdr:col>0</xdr:col>
      <xdr:colOff>1330581</xdr:colOff>
      <xdr:row>460</xdr:row>
      <xdr:rowOff>415924</xdr:rowOff>
    </xdr:to>
    <xdr:pic>
      <xdr:nvPicPr>
        <xdr:cNvPr id="330" name="Obraz 329">
          <a:extLst>
            <a:ext uri="{FF2B5EF4-FFF2-40B4-BE49-F238E27FC236}">
              <a16:creationId xmlns:a16="http://schemas.microsoft.com/office/drawing/2014/main" id="{0A295FE6-C712-6FAF-1501-3D61A94F8F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3"/>
        <a:stretch>
          <a:fillRect/>
        </a:stretch>
      </xdr:blipFill>
      <xdr:spPr>
        <a:xfrm>
          <a:off x="165100" y="133896100"/>
          <a:ext cx="1142621" cy="17399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1215</xdr:row>
      <xdr:rowOff>47625</xdr:rowOff>
    </xdr:from>
    <xdr:to>
      <xdr:col>0</xdr:col>
      <xdr:colOff>1367790</xdr:colOff>
      <xdr:row>1215</xdr:row>
      <xdr:rowOff>970955</xdr:rowOff>
    </xdr:to>
    <xdr:pic>
      <xdr:nvPicPr>
        <xdr:cNvPr id="335" name="Obraz 334">
          <a:extLst>
            <a:ext uri="{FF2B5EF4-FFF2-40B4-BE49-F238E27FC236}">
              <a16:creationId xmlns:a16="http://schemas.microsoft.com/office/drawing/2014/main" id="{6FE0AC9A-32CB-4FFE-BE8D-B0011DC43C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4"/>
        <a:stretch>
          <a:fillRect/>
        </a:stretch>
      </xdr:blipFill>
      <xdr:spPr>
        <a:xfrm>
          <a:off x="95250" y="326151875"/>
          <a:ext cx="1257300" cy="930950"/>
        </a:xfrm>
        <a:prstGeom prst="rect">
          <a:avLst/>
        </a:prstGeom>
      </xdr:spPr>
    </xdr:pic>
    <xdr:clientData/>
  </xdr:twoCellAnchor>
  <xdr:oneCellAnchor>
    <xdr:from>
      <xdr:col>0</xdr:col>
      <xdr:colOff>54610</xdr:colOff>
      <xdr:row>340</xdr:row>
      <xdr:rowOff>152401</xdr:rowOff>
    </xdr:from>
    <xdr:ext cx="1411993" cy="935990"/>
    <xdr:pic>
      <xdr:nvPicPr>
        <xdr:cNvPr id="337" name="Obraz 336">
          <a:extLst>
            <a:ext uri="{FF2B5EF4-FFF2-40B4-BE49-F238E27FC236}">
              <a16:creationId xmlns:a16="http://schemas.microsoft.com/office/drawing/2014/main" id="{8C8451F1-56DC-484E-B167-46E875F60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5"/>
        <a:stretch>
          <a:fillRect/>
        </a:stretch>
      </xdr:blipFill>
      <xdr:spPr>
        <a:xfrm>
          <a:off x="50800" y="108440221"/>
          <a:ext cx="1415803" cy="939800"/>
        </a:xfrm>
        <a:prstGeom prst="rect">
          <a:avLst/>
        </a:prstGeom>
      </xdr:spPr>
    </xdr:pic>
    <xdr:clientData/>
  </xdr:oneCellAnchor>
  <xdr:twoCellAnchor>
    <xdr:from>
      <xdr:col>1</xdr:col>
      <xdr:colOff>92710</xdr:colOff>
      <xdr:row>340</xdr:row>
      <xdr:rowOff>54610</xdr:rowOff>
    </xdr:from>
    <xdr:to>
      <xdr:col>1</xdr:col>
      <xdr:colOff>780959</xdr:colOff>
      <xdr:row>340</xdr:row>
      <xdr:rowOff>742859</xdr:rowOff>
    </xdr:to>
    <xdr:pic>
      <xdr:nvPicPr>
        <xdr:cNvPr id="339" name="Obraz 338">
          <a:extLst>
            <a:ext uri="{FF2B5EF4-FFF2-40B4-BE49-F238E27FC236}">
              <a16:creationId xmlns:a16="http://schemas.microsoft.com/office/drawing/2014/main" id="{5F520309-132A-42E1-BB78-96CAD61D3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280" y="108338620"/>
          <a:ext cx="695869" cy="695869"/>
        </a:xfrm>
        <a:prstGeom prst="rect">
          <a:avLst/>
        </a:prstGeom>
      </xdr:spPr>
    </xdr:pic>
    <xdr:clientData/>
  </xdr:twoCellAnchor>
  <xdr:oneCellAnchor>
    <xdr:from>
      <xdr:col>1</xdr:col>
      <xdr:colOff>135890</xdr:colOff>
      <xdr:row>340</xdr:row>
      <xdr:rowOff>516890</xdr:rowOff>
    </xdr:from>
    <xdr:ext cx="660763" cy="645034"/>
    <xdr:pic>
      <xdr:nvPicPr>
        <xdr:cNvPr id="341" name="Obraz 340">
          <a:extLst>
            <a:ext uri="{FF2B5EF4-FFF2-40B4-BE49-F238E27FC236}">
              <a16:creationId xmlns:a16="http://schemas.microsoft.com/office/drawing/2014/main" id="{834552D4-8518-4BA6-A021-CBAAED0D7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6080" y="108808520"/>
          <a:ext cx="660763" cy="658369"/>
        </a:xfrm>
        <a:prstGeom prst="rect">
          <a:avLst/>
        </a:prstGeom>
      </xdr:spPr>
    </xdr:pic>
    <xdr:clientData/>
  </xdr:oneCellAnchor>
  <xdr:twoCellAnchor editAs="oneCell">
    <xdr:from>
      <xdr:col>1</xdr:col>
      <xdr:colOff>91440</xdr:colOff>
      <xdr:row>282</xdr:row>
      <xdr:rowOff>60960</xdr:rowOff>
    </xdr:from>
    <xdr:to>
      <xdr:col>1</xdr:col>
      <xdr:colOff>797106</xdr:colOff>
      <xdr:row>283</xdr:row>
      <xdr:rowOff>361345</xdr:rowOff>
    </xdr:to>
    <xdr:pic>
      <xdr:nvPicPr>
        <xdr:cNvPr id="345" name="Obraz 344">
          <a:extLst>
            <a:ext uri="{FF2B5EF4-FFF2-40B4-BE49-F238E27FC236}">
              <a16:creationId xmlns:a16="http://schemas.microsoft.com/office/drawing/2014/main" id="{1286F623-9652-463A-8CFA-35C760DB45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5440" y="84185760"/>
          <a:ext cx="703761" cy="706149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</xdr:colOff>
      <xdr:row>1212</xdr:row>
      <xdr:rowOff>60961</xdr:rowOff>
    </xdr:from>
    <xdr:to>
      <xdr:col>1</xdr:col>
      <xdr:colOff>774</xdr:colOff>
      <xdr:row>1212</xdr:row>
      <xdr:rowOff>605790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8C6D9D8A-C0EA-678F-C310-43269BC48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6"/>
        <a:stretch>
          <a:fillRect/>
        </a:stretch>
      </xdr:blipFill>
      <xdr:spPr>
        <a:xfrm>
          <a:off x="15240" y="335386681"/>
          <a:ext cx="1461909" cy="533399"/>
        </a:xfrm>
        <a:prstGeom prst="rect">
          <a:avLst/>
        </a:prstGeom>
      </xdr:spPr>
    </xdr:pic>
    <xdr:clientData/>
  </xdr:twoCellAnchor>
  <xdr:twoCellAnchor editAs="oneCell">
    <xdr:from>
      <xdr:col>0</xdr:col>
      <xdr:colOff>112889</xdr:colOff>
      <xdr:row>206</xdr:row>
      <xdr:rowOff>141111</xdr:rowOff>
    </xdr:from>
    <xdr:to>
      <xdr:col>0</xdr:col>
      <xdr:colOff>1406525</xdr:colOff>
      <xdr:row>209</xdr:row>
      <xdr:rowOff>335136</xdr:rowOff>
    </xdr:to>
    <xdr:pic>
      <xdr:nvPicPr>
        <xdr:cNvPr id="32" name="Obraz 31">
          <a:extLst>
            <a:ext uri="{FF2B5EF4-FFF2-40B4-BE49-F238E27FC236}">
              <a16:creationId xmlns:a16="http://schemas.microsoft.com/office/drawing/2014/main" id="{B50554D3-3C44-4709-D7BC-C1C070026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7"/>
        <a:stretch>
          <a:fillRect/>
        </a:stretch>
      </xdr:blipFill>
      <xdr:spPr>
        <a:xfrm>
          <a:off x="112889" y="61383333"/>
          <a:ext cx="1284111" cy="1172125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203200</xdr:colOff>
      <xdr:row>342</xdr:row>
      <xdr:rowOff>50801</xdr:rowOff>
    </xdr:from>
    <xdr:to>
      <xdr:col>0</xdr:col>
      <xdr:colOff>1181677</xdr:colOff>
      <xdr:row>342</xdr:row>
      <xdr:rowOff>1028701</xdr:rowOff>
    </xdr:to>
    <xdr:pic>
      <xdr:nvPicPr>
        <xdr:cNvPr id="28" name="Obraz 27">
          <a:extLst>
            <a:ext uri="{FF2B5EF4-FFF2-40B4-BE49-F238E27FC236}">
              <a16:creationId xmlns:a16="http://schemas.microsoft.com/office/drawing/2014/main" id="{828DD2F1-FA70-0298-296E-3ED4683C5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200" y="112687101"/>
          <a:ext cx="978477" cy="977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88900</xdr:colOff>
      <xdr:row>341</xdr:row>
      <xdr:rowOff>355600</xdr:rowOff>
    </xdr:from>
    <xdr:to>
      <xdr:col>1</xdr:col>
      <xdr:colOff>742043</xdr:colOff>
      <xdr:row>341</xdr:row>
      <xdr:rowOff>1025399</xdr:rowOff>
    </xdr:to>
    <xdr:pic>
      <xdr:nvPicPr>
        <xdr:cNvPr id="34" name="Obraz 33">
          <a:extLst>
            <a:ext uri="{FF2B5EF4-FFF2-40B4-BE49-F238E27FC236}">
              <a16:creationId xmlns:a16="http://schemas.microsoft.com/office/drawing/2014/main" id="{2891F378-5D44-44EE-ACD6-C665D8512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111772700"/>
          <a:ext cx="655048" cy="643129"/>
        </a:xfrm>
        <a:prstGeom prst="rect">
          <a:avLst/>
        </a:prstGeom>
      </xdr:spPr>
    </xdr:pic>
    <xdr:clientData/>
  </xdr:twoCellAnchor>
  <xdr:twoCellAnchor editAs="oneCell">
    <xdr:from>
      <xdr:col>0</xdr:col>
      <xdr:colOff>426721</xdr:colOff>
      <xdr:row>281</xdr:row>
      <xdr:rowOff>76201</xdr:rowOff>
    </xdr:from>
    <xdr:to>
      <xdr:col>0</xdr:col>
      <xdr:colOff>1215390</xdr:colOff>
      <xdr:row>283</xdr:row>
      <xdr:rowOff>285103</xdr:rowOff>
    </xdr:to>
    <xdr:pic>
      <xdr:nvPicPr>
        <xdr:cNvPr id="61" name="Obraz 60">
          <a:extLst>
            <a:ext uri="{FF2B5EF4-FFF2-40B4-BE49-F238E27FC236}">
              <a16:creationId xmlns:a16="http://schemas.microsoft.com/office/drawing/2014/main" id="{E4BF9C9E-23CF-0625-9671-D1B9FF4E4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9"/>
        <a:stretch>
          <a:fillRect/>
        </a:stretch>
      </xdr:blipFill>
      <xdr:spPr>
        <a:xfrm>
          <a:off x="426721" y="83774281"/>
          <a:ext cx="777239" cy="1035672"/>
        </a:xfrm>
        <a:prstGeom prst="rect">
          <a:avLst/>
        </a:prstGeom>
      </xdr:spPr>
    </xdr:pic>
    <xdr:clientData/>
  </xdr:twoCellAnchor>
  <xdr:oneCellAnchor>
    <xdr:from>
      <xdr:col>1</xdr:col>
      <xdr:colOff>381000</xdr:colOff>
      <xdr:row>328</xdr:row>
      <xdr:rowOff>22860</xdr:rowOff>
    </xdr:from>
    <xdr:ext cx="832398" cy="903514"/>
    <xdr:sp macro="" textlink="">
      <xdr:nvSpPr>
        <xdr:cNvPr id="463" name="Object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5D69C7BC-3E4A-4285-82A5-D84502AF4473}"/>
            </a:ext>
          </a:extLst>
        </xdr:cNvPr>
        <xdr:cNvSpPr/>
      </xdr:nvSpPr>
      <xdr:spPr bwMode="auto">
        <a:xfrm>
          <a:off x="1905000" y="108287820"/>
          <a:ext cx="832398" cy="90351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</xdr:spPr>
    </xdr:sp>
    <xdr:clientData/>
  </xdr:oneCellAnchor>
  <xdr:oneCellAnchor>
    <xdr:from>
      <xdr:col>1</xdr:col>
      <xdr:colOff>381000</xdr:colOff>
      <xdr:row>328</xdr:row>
      <xdr:rowOff>22860</xdr:rowOff>
    </xdr:from>
    <xdr:ext cx="834303" cy="905419"/>
    <xdr:sp macro="" textlink="">
      <xdr:nvSpPr>
        <xdr:cNvPr id="274" name="Object 15" hidden="1">
          <a:extLst>
            <a:ext uri="{63B3BB69-23CF-44E3-9099-C40C66FF867C}">
              <a14:compatExt xmlns:a14="http://schemas.microsoft.com/office/drawing/2010/main" spid="_x0000_s1039"/>
            </a:ext>
            <a:ext uri="{FF2B5EF4-FFF2-40B4-BE49-F238E27FC236}">
              <a16:creationId xmlns:a16="http://schemas.microsoft.com/office/drawing/2014/main" id="{35191CA4-A9D5-4A95-8DE4-1AEE95F544B0}"/>
            </a:ext>
          </a:extLst>
        </xdr:cNvPr>
        <xdr:cNvSpPr/>
      </xdr:nvSpPr>
      <xdr:spPr bwMode="auto">
        <a:xfrm>
          <a:off x="1905000" y="108287820"/>
          <a:ext cx="834303" cy="90541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</xdr:spPr>
    </xdr:sp>
    <xdr:clientData/>
  </xdr:oneCellAnchor>
  <xdr:twoCellAnchor editAs="oneCell">
    <xdr:from>
      <xdr:col>1</xdr:col>
      <xdr:colOff>76200</xdr:colOff>
      <xdr:row>327</xdr:row>
      <xdr:rowOff>259080</xdr:rowOff>
    </xdr:from>
    <xdr:to>
      <xdr:col>1</xdr:col>
      <xdr:colOff>797106</xdr:colOff>
      <xdr:row>327</xdr:row>
      <xdr:rowOff>954617</xdr:rowOff>
    </xdr:to>
    <xdr:pic>
      <xdr:nvPicPr>
        <xdr:cNvPr id="343" name="Obraz 342">
          <a:extLst>
            <a:ext uri="{FF2B5EF4-FFF2-40B4-BE49-F238E27FC236}">
              <a16:creationId xmlns:a16="http://schemas.microsoft.com/office/drawing/2014/main" id="{3E95FB0D-2526-4B0C-938B-13F2EBA1F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200" y="105552240"/>
          <a:ext cx="709476" cy="695537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411481</xdr:colOff>
      <xdr:row>284</xdr:row>
      <xdr:rowOff>167641</xdr:rowOff>
    </xdr:from>
    <xdr:to>
      <xdr:col>0</xdr:col>
      <xdr:colOff>1215391</xdr:colOff>
      <xdr:row>286</xdr:row>
      <xdr:rowOff>361658</xdr:rowOff>
    </xdr:to>
    <xdr:pic>
      <xdr:nvPicPr>
        <xdr:cNvPr id="46" name="Obraz 45">
          <a:extLst>
            <a:ext uri="{FF2B5EF4-FFF2-40B4-BE49-F238E27FC236}">
              <a16:creationId xmlns:a16="http://schemas.microsoft.com/office/drawing/2014/main" id="{B92BFE80-B0AF-0439-08BC-128BEBCC5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0"/>
        <a:stretch>
          <a:fillRect/>
        </a:stretch>
      </xdr:blipFill>
      <xdr:spPr>
        <a:xfrm>
          <a:off x="411481" y="85115401"/>
          <a:ext cx="777240" cy="990306"/>
        </a:xfrm>
        <a:prstGeom prst="rect">
          <a:avLst/>
        </a:prstGeom>
      </xdr:spPr>
    </xdr:pic>
    <xdr:clientData/>
  </xdr:twoCellAnchor>
  <xdr:twoCellAnchor>
    <xdr:from>
      <xdr:col>1</xdr:col>
      <xdr:colOff>128954</xdr:colOff>
      <xdr:row>110</xdr:row>
      <xdr:rowOff>35169</xdr:rowOff>
    </xdr:from>
    <xdr:to>
      <xdr:col>1</xdr:col>
      <xdr:colOff>700454</xdr:colOff>
      <xdr:row>110</xdr:row>
      <xdr:rowOff>624765</xdr:rowOff>
    </xdr:to>
    <xdr:pic>
      <xdr:nvPicPr>
        <xdr:cNvPr id="36" name="Obraz 35">
          <a:extLst>
            <a:ext uri="{FF2B5EF4-FFF2-40B4-BE49-F238E27FC236}">
              <a16:creationId xmlns:a16="http://schemas.microsoft.com/office/drawing/2014/main" id="{46D6A179-EF7F-4858-B2C3-963DE84D4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231" y="35567815"/>
          <a:ext cx="571500" cy="589596"/>
        </a:xfrm>
        <a:prstGeom prst="rect">
          <a:avLst/>
        </a:prstGeom>
      </xdr:spPr>
    </xdr:pic>
    <xdr:clientData/>
  </xdr:twoCellAnchor>
  <xdr:twoCellAnchor editAs="oneCell">
    <xdr:from>
      <xdr:col>1</xdr:col>
      <xdr:colOff>140677</xdr:colOff>
      <xdr:row>304</xdr:row>
      <xdr:rowOff>316523</xdr:rowOff>
    </xdr:from>
    <xdr:to>
      <xdr:col>1</xdr:col>
      <xdr:colOff>707654</xdr:colOff>
      <xdr:row>305</xdr:row>
      <xdr:rowOff>274840</xdr:rowOff>
    </xdr:to>
    <xdr:pic>
      <xdr:nvPicPr>
        <xdr:cNvPr id="48" name="Obraz 47">
          <a:extLst>
            <a:ext uri="{FF2B5EF4-FFF2-40B4-BE49-F238E27FC236}">
              <a16:creationId xmlns:a16="http://schemas.microsoft.com/office/drawing/2014/main" id="{38625AF1-E68E-DF03-0744-01A086767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1"/>
        <a:stretch>
          <a:fillRect/>
        </a:stretch>
      </xdr:blipFill>
      <xdr:spPr>
        <a:xfrm>
          <a:off x="1652954" y="93186738"/>
          <a:ext cx="566977" cy="591363"/>
        </a:xfrm>
        <a:prstGeom prst="rect">
          <a:avLst/>
        </a:prstGeom>
      </xdr:spPr>
    </xdr:pic>
    <xdr:clientData/>
  </xdr:twoCellAnchor>
  <xdr:twoCellAnchor editAs="oneCell">
    <xdr:from>
      <xdr:col>1</xdr:col>
      <xdr:colOff>130970</xdr:colOff>
      <xdr:row>296</xdr:row>
      <xdr:rowOff>321470</xdr:rowOff>
    </xdr:from>
    <xdr:to>
      <xdr:col>1</xdr:col>
      <xdr:colOff>714375</xdr:colOff>
      <xdr:row>297</xdr:row>
      <xdr:rowOff>488155</xdr:rowOff>
    </xdr:to>
    <xdr:pic>
      <xdr:nvPicPr>
        <xdr:cNvPr id="55" name="Obraz 54">
          <a:extLst>
            <a:ext uri="{FF2B5EF4-FFF2-40B4-BE49-F238E27FC236}">
              <a16:creationId xmlns:a16="http://schemas.microsoft.com/office/drawing/2014/main" id="{F24774C7-CA6B-699A-E5D6-7B52D56B5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2"/>
        <a:stretch>
          <a:fillRect/>
        </a:stretch>
      </xdr:blipFill>
      <xdr:spPr>
        <a:xfrm>
          <a:off x="1643064" y="88951595"/>
          <a:ext cx="583405" cy="583405"/>
        </a:xfrm>
        <a:prstGeom prst="rect">
          <a:avLst/>
        </a:prstGeom>
      </xdr:spPr>
    </xdr:pic>
    <xdr:clientData/>
  </xdr:twoCellAnchor>
  <xdr:twoCellAnchor editAs="oneCell">
    <xdr:from>
      <xdr:col>5</xdr:col>
      <xdr:colOff>2388809</xdr:colOff>
      <xdr:row>0</xdr:row>
      <xdr:rowOff>0</xdr:rowOff>
    </xdr:from>
    <xdr:to>
      <xdr:col>9</xdr:col>
      <xdr:colOff>423333</xdr:colOff>
      <xdr:row>0</xdr:row>
      <xdr:rowOff>687265</xdr:rowOff>
    </xdr:to>
    <xdr:pic>
      <xdr:nvPicPr>
        <xdr:cNvPr id="59" name="Obraz 58">
          <a:extLst>
            <a:ext uri="{FF2B5EF4-FFF2-40B4-BE49-F238E27FC236}">
              <a16:creationId xmlns:a16="http://schemas.microsoft.com/office/drawing/2014/main" id="{20CDD7DB-3A57-1C82-D23F-C6E4D2315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3988" y="0"/>
          <a:ext cx="4633988" cy="68726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1294695</xdr:colOff>
      <xdr:row>0</xdr:row>
      <xdr:rowOff>0</xdr:rowOff>
    </xdr:from>
    <xdr:to>
      <xdr:col>2</xdr:col>
      <xdr:colOff>5413613</xdr:colOff>
      <xdr:row>16</xdr:row>
      <xdr:rowOff>249952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ACFD95A-CB23-4C7A-8788-EEBB9871D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5411" y="0"/>
          <a:ext cx="4118918" cy="977833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richData/_rels/richValueRel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10.png"/><Relationship Id="rId18" Type="http://schemas.openxmlformats.org/officeDocument/2006/relationships/image" Target="../media/image1810.png"/><Relationship Id="rId26" Type="http://schemas.openxmlformats.org/officeDocument/2006/relationships/image" Target="../media/image260.png"/><Relationship Id="rId3" Type="http://schemas.openxmlformats.org/officeDocument/2006/relationships/image" Target="../media/image3.png"/><Relationship Id="rId21" Type="http://schemas.openxmlformats.org/officeDocument/2006/relationships/image" Target="../media/image2110.png"/><Relationship Id="rId7" Type="http://schemas.openxmlformats.org/officeDocument/2006/relationships/image" Target="../media/image7.png"/><Relationship Id="rId12" Type="http://schemas.openxmlformats.org/officeDocument/2006/relationships/image" Target="../media/image1210.png"/><Relationship Id="rId17" Type="http://schemas.openxmlformats.org/officeDocument/2006/relationships/image" Target="../media/image1710.png"/><Relationship Id="rId25" Type="http://schemas.openxmlformats.org/officeDocument/2006/relationships/image" Target="../media/image255.png"/><Relationship Id="rId2" Type="http://schemas.openxmlformats.org/officeDocument/2006/relationships/image" Target="../media/image233.png"/><Relationship Id="rId16" Type="http://schemas.openxmlformats.org/officeDocument/2006/relationships/image" Target="../media/image1610.png"/><Relationship Id="rId20" Type="http://schemas.openxmlformats.org/officeDocument/2006/relationships/image" Target="../media/image2010.png"/><Relationship Id="rId29" Type="http://schemas.openxmlformats.org/officeDocument/2006/relationships/image" Target="../media/image2910.png"/><Relationship Id="rId1" Type="http://schemas.openxmlformats.org/officeDocument/2006/relationships/image" Target="../media/image1100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10.png"/><Relationship Id="rId32" Type="http://schemas.openxmlformats.org/officeDocument/2006/relationships/image" Target="../media/image320.png"/><Relationship Id="rId5" Type="http://schemas.openxmlformats.org/officeDocument/2006/relationships/image" Target="../media/image5.png"/><Relationship Id="rId15" Type="http://schemas.openxmlformats.org/officeDocument/2006/relationships/image" Target="../media/image1510.png"/><Relationship Id="rId23" Type="http://schemas.openxmlformats.org/officeDocument/2006/relationships/image" Target="../media/image234.png"/><Relationship Id="rId28" Type="http://schemas.openxmlformats.org/officeDocument/2006/relationships/image" Target="../media/image2810.png"/><Relationship Id="rId10" Type="http://schemas.openxmlformats.org/officeDocument/2006/relationships/image" Target="../media/image10.png"/><Relationship Id="rId19" Type="http://schemas.openxmlformats.org/officeDocument/2006/relationships/image" Target="../media/image1910.png"/><Relationship Id="rId31" Type="http://schemas.openxmlformats.org/officeDocument/2006/relationships/image" Target="../media/image310.png"/><Relationship Id="rId4" Type="http://schemas.openxmlformats.org/officeDocument/2006/relationships/image" Target="../media/image4.png"/><Relationship Id="rId9" Type="http://schemas.openxmlformats.org/officeDocument/2006/relationships/image" Target="../media/image910.png"/><Relationship Id="rId14" Type="http://schemas.openxmlformats.org/officeDocument/2006/relationships/image" Target="../media/image1410.png"/><Relationship Id="rId22" Type="http://schemas.openxmlformats.org/officeDocument/2006/relationships/image" Target="../media/image2210.png"/><Relationship Id="rId27" Type="http://schemas.openxmlformats.org/officeDocument/2006/relationships/image" Target="../media/image2710.png"/><Relationship Id="rId30" Type="http://schemas.openxmlformats.org/officeDocument/2006/relationships/image" Target="../media/image308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32">
  <rv s="0">
    <v>0</v>
    <v>5</v>
  </rv>
  <rv s="0">
    <v>1</v>
    <v>5</v>
  </rv>
  <rv s="0">
    <v>2</v>
    <v>5</v>
  </rv>
  <rv s="0">
    <v>3</v>
    <v>5</v>
  </rv>
  <rv s="0">
    <v>4</v>
    <v>5</v>
  </rv>
  <rv s="0">
    <v>5</v>
    <v>5</v>
  </rv>
  <rv s="0">
    <v>6</v>
    <v>5</v>
  </rv>
  <rv s="0">
    <v>7</v>
    <v>5</v>
  </rv>
  <rv s="0">
    <v>8</v>
    <v>5</v>
  </rv>
  <rv s="0">
    <v>9</v>
    <v>5</v>
  </rv>
  <rv s="0">
    <v>10</v>
    <v>5</v>
  </rv>
  <rv s="0">
    <v>11</v>
    <v>5</v>
  </rv>
  <rv s="0">
    <v>12</v>
    <v>5</v>
  </rv>
  <rv s="0">
    <v>13</v>
    <v>5</v>
  </rv>
  <rv s="0">
    <v>14</v>
    <v>5</v>
  </rv>
  <rv s="0">
    <v>15</v>
    <v>5</v>
  </rv>
  <rv s="0">
    <v>16</v>
    <v>5</v>
  </rv>
  <rv s="0">
    <v>17</v>
    <v>5</v>
  </rv>
  <rv s="0">
    <v>18</v>
    <v>5</v>
  </rv>
  <rv s="0">
    <v>19</v>
    <v>5</v>
  </rv>
  <rv s="0">
    <v>20</v>
    <v>5</v>
  </rv>
  <rv s="0">
    <v>21</v>
    <v>5</v>
  </rv>
  <rv s="0">
    <v>22</v>
    <v>5</v>
  </rv>
  <rv s="0">
    <v>23</v>
    <v>5</v>
  </rv>
  <rv s="0">
    <v>24</v>
    <v>5</v>
  </rv>
  <rv s="0">
    <v>25</v>
    <v>5</v>
  </rv>
  <rv s="0">
    <v>26</v>
    <v>5</v>
  </rv>
  <rv s="0">
    <v>27</v>
    <v>5</v>
  </rv>
  <rv s="0">
    <v>28</v>
    <v>5</v>
  </rv>
  <rv s="0">
    <v>29</v>
    <v>5</v>
  </rv>
  <rv s="0">
    <v>30</v>
    <v>5</v>
  </rv>
  <rv s="0">
    <v>31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  <rel r:id="rId5"/>
  <rel r:id="rId6"/>
  <rel r:id="rId7"/>
  <rel r:id="rId8"/>
  <rel r:id="rId9"/>
  <rel r:id="rId10"/>
  <rel r:id="rId11"/>
  <rel r:id="rId12"/>
  <rel r:id="rId13"/>
  <rel r:id="rId14"/>
  <rel r:id="rId15"/>
  <rel r:id="rId16"/>
  <rel r:id="rId17"/>
  <rel r:id="rId18"/>
  <rel r:id="rId19"/>
  <rel r:id="rId20"/>
  <rel r:id="rId21"/>
  <rel r:id="rId22"/>
  <rel r:id="rId23"/>
  <rel r:id="rId24"/>
  <rel r:id="rId25"/>
  <rel r:id="rId26"/>
  <rel r:id="rId27"/>
  <rel r:id="rId28"/>
  <rel r:id="rId29"/>
  <rel r:id="rId30"/>
  <rel r:id="rId31"/>
  <rel r:id="rId32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_PR" displayName="T_PR" ref="E3:T1416" totalsRowCount="1" headerRowDxfId="51" dataDxfId="49" headerRowBorderDxfId="50">
  <tableColumns count="16">
    <tableColumn id="1" xr3:uid="{00000000-0010-0000-0000-000001000000}" name="KOD PRODUKTU" dataDxfId="48" totalsRowDxfId="15"/>
    <tableColumn id="2" xr3:uid="{00000000-0010-0000-0000-000002000000}" name="NAZWA PRODUKTU" dataDxfId="47" totalsRowDxfId="14"/>
    <tableColumn id="3" xr3:uid="{00000000-0010-0000-0000-000003000000}" name="JEDNOSTKA MIARY" dataDxfId="46" totalsRowDxfId="13"/>
    <tableColumn id="4" xr3:uid="{00000000-0010-0000-0000-000004000000}" name="CENA KATALOG NETTO ZA JEDNOSTKĘ MIARY" dataDxfId="45" totalsRowDxfId="12"/>
    <tableColumn id="16" xr3:uid="{6B70019B-7348-4F33-B6C6-72AB9D00A6DE}" name="CENA ZA POJ. SZTUKĘ PRZED RABATEM" dataDxfId="44" totalsRowDxfId="11">
      <calculatedColumnFormula>T_PR[[#This Row],[CENA KATALOG NETTO ZA JEDNOSTKĘ MIARY]]/G4</calculatedColumnFormula>
    </tableColumn>
    <tableColumn id="5" xr3:uid="{00000000-0010-0000-0000-000005000000}" name="CENA ZA POJ. SZTUKĘ PO RABACIE" dataDxfId="43" totalsRowDxfId="10">
      <calculatedColumnFormula>D4*K4/100</calculatedColumnFormula>
    </tableColumn>
    <tableColumn id="17" xr3:uid="{00000000-0010-0000-0000-000011000000}" name="CENA PO RABACIE za jednostkę miary" dataDxfId="42" totalsRowDxfId="9">
      <calculatedColumnFormula>SUM(H4)*(1-L5)</calculatedColumnFormula>
    </tableColumn>
    <tableColumn id="8" xr3:uid="{00000000-0010-0000-0000-000008000000}" name="RABAT %" dataDxfId="41" totalsRowDxfId="8"/>
    <tableColumn id="6" xr3:uid="{829BBB5C-83E1-452F-B7B7-54813732E10E}" name="LICZBA SZT. W OPAKOWANIU" dataDxfId="40" totalsRowDxfId="7"/>
    <tableColumn id="7" xr3:uid="{9F3D3AE8-94D8-41AE-A98E-99EF3E5494C9}" name="CENA ZA OPAKOWANIE PO RABACIE" dataDxfId="39" totalsRowDxfId="6"/>
    <tableColumn id="14" xr3:uid="{D570803D-B720-449E-B255-F5E5F2B835C6}" name="WARTOŚĆ" totalsRowFunction="custom" dataDxfId="38" totalsRowDxfId="5">
      <calculatedColumnFormula>IF(T_PR[[#This Row],[CENA ZA OPAKOWANIE PO RABACIE]]*D5=0,"",D5*N5)</calculatedColumnFormula>
      <totalsRowFormula>SUM(O5:O1414)</totalsRowFormula>
    </tableColumn>
    <tableColumn id="9" xr3:uid="{32909375-F970-4260-AC4F-3405B9B30395}" name="EAN1" dataDxfId="37" totalsRowDxfId="4"/>
    <tableColumn id="10" xr3:uid="{E3E4483D-1E1B-45EB-808A-0396D6AD1211}" name="EAN2" dataDxfId="36" totalsRowDxfId="3"/>
    <tableColumn id="11" xr3:uid="{9A2BEB4B-A11C-4B7A-998E-2274FA937365}" name="PKWIU" dataDxfId="35" totalsRowDxfId="2"/>
    <tableColumn id="12" xr3:uid="{3C5BC616-506F-4D4D-A3F9-177FE0EC581D}" name="KOD CELNY" dataDxfId="34" totalsRowDxfId="1"/>
    <tableColumn id="13" xr3:uid="{3A15D20D-4A0B-4776-9146-807FC7E16F01}" name="1 szt. do wyliczeń" dataDxfId="33" totalsRowDxfId="0">
      <calculatedColumnFormula>SUM(H4)*1.03</calculatedColumnFormula>
    </tableColumn>
  </tableColumns>
  <tableStyleInfo name="Styl tabeli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D4A4C3B-D8C5-4BA3-9F6B-2BEC7947E2DC}" name="T_KODYRABATOWE" displayName="T_KODYRABATOWE" ref="A4:D12" totalsRowShown="0" headerRowDxfId="32" dataDxfId="31">
  <autoFilter ref="A4:D12" xr:uid="{DD4A4C3B-D8C5-4BA3-9F6B-2BEC7947E2DC}"/>
  <tableColumns count="4">
    <tableColumn id="1" xr3:uid="{699BB6DF-28A1-4FE2-A72A-58600AEFE66F}" name="LP." dataDxfId="30"/>
    <tableColumn id="2" xr3:uid="{36784687-B713-48AD-AD55-B1D797B7F14F}" name="KOD RABATOWY" dataDxfId="29"/>
    <tableColumn id="3" xr3:uid="{77D6541E-4863-43F3-BDBF-7AEFAB14FD10}" name="STAWKA PROCENTOWA" dataDxfId="28"/>
    <tableColumn id="4" xr3:uid="{47E7E0DD-DEF5-49D1-8B2B-DF3978581A59}" name="OPIS, JEŚLI WYMAGANY" dataDxfId="27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indzara.com/" TargetMode="External"/><Relationship Id="rId1" Type="http://schemas.openxmlformats.org/officeDocument/2006/relationships/hyperlink" Target="mailto:poland@cel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K1416"/>
  <sheetViews>
    <sheetView showGridLines="0" tabSelected="1" zoomScale="72" zoomScaleNormal="50" workbookViewId="0">
      <pane ySplit="4" topLeftCell="A5" activePane="bottomLeft" state="frozen"/>
      <selection pane="bottomLeft" activeCell="L6" sqref="L6"/>
    </sheetView>
  </sheetViews>
  <sheetFormatPr defaultColWidth="8.69140625" defaultRowHeight="16.75"/>
  <cols>
    <col min="1" max="1" width="22.07421875" style="70" customWidth="1"/>
    <col min="2" max="2" width="12.3046875" style="67" customWidth="1"/>
    <col min="3" max="3" width="9.69140625" style="35" hidden="1" customWidth="1"/>
    <col min="4" max="4" width="13.69140625" style="35" customWidth="1"/>
    <col min="5" max="5" width="19.53515625" style="37" customWidth="1"/>
    <col min="6" max="6" width="80.23046875" style="239" customWidth="1"/>
    <col min="7" max="7" width="18.07421875" style="35" hidden="1" customWidth="1"/>
    <col min="8" max="8" width="19.4609375" style="65" hidden="1" customWidth="1"/>
    <col min="9" max="9" width="13" style="65" customWidth="1"/>
    <col min="10" max="10" width="13.765625" style="35" customWidth="1"/>
    <col min="11" max="11" width="2.84375" style="35" hidden="1" customWidth="1"/>
    <col min="12" max="12" width="12" style="66" customWidth="1"/>
    <col min="13" max="13" width="16.3046875" style="37" customWidth="1"/>
    <col min="14" max="14" width="14.3046875" style="37" customWidth="1"/>
    <col min="15" max="15" width="19.07421875" style="37" customWidth="1"/>
    <col min="16" max="16" width="23.3046875" style="37" hidden="1" customWidth="1"/>
    <col min="17" max="17" width="25.53515625" style="37" hidden="1" customWidth="1"/>
    <col min="18" max="18" width="16.69140625" style="59" hidden="1" customWidth="1"/>
    <col min="19" max="19" width="19.3046875" style="48" hidden="1" customWidth="1"/>
    <col min="20" max="20" width="12.69140625" style="48" hidden="1" customWidth="1"/>
    <col min="21" max="16384" width="8.69140625" style="48"/>
  </cols>
  <sheetData>
    <row r="1" spans="1:20" ht="61.2" customHeight="1" thickBot="1">
      <c r="A1" s="323" t="s">
        <v>4412</v>
      </c>
      <c r="B1" s="364"/>
      <c r="C1" s="364"/>
      <c r="D1" s="364"/>
      <c r="E1" s="364"/>
      <c r="F1" s="364"/>
      <c r="G1" s="213"/>
      <c r="H1" s="168"/>
      <c r="I1" s="168"/>
      <c r="J1" s="214"/>
      <c r="K1" s="168"/>
      <c r="L1" s="169"/>
      <c r="M1" s="170"/>
    </row>
    <row r="2" spans="1:20" ht="26.6" hidden="1" thickBot="1">
      <c r="A2" s="216" t="s">
        <v>3768</v>
      </c>
      <c r="B2" s="212"/>
      <c r="C2" s="206"/>
      <c r="D2" s="207"/>
      <c r="E2" s="207"/>
      <c r="F2" s="226"/>
      <c r="G2" s="171"/>
      <c r="H2" s="172"/>
      <c r="I2" s="172"/>
      <c r="J2" s="173"/>
      <c r="K2" s="168"/>
      <c r="L2" s="174"/>
      <c r="M2" s="175"/>
    </row>
    <row r="3" spans="1:20" ht="43.2" customHeight="1" thickBot="1">
      <c r="A3" s="357" t="s">
        <v>3523</v>
      </c>
      <c r="B3" s="358"/>
      <c r="C3" s="217" t="s">
        <v>3522</v>
      </c>
      <c r="D3" s="219" t="s">
        <v>3980</v>
      </c>
      <c r="E3" s="219" t="s">
        <v>12</v>
      </c>
      <c r="F3" s="219" t="s">
        <v>13</v>
      </c>
      <c r="G3" s="218" t="s">
        <v>3530</v>
      </c>
      <c r="H3" s="220" t="s">
        <v>3981</v>
      </c>
      <c r="I3" s="221" t="s">
        <v>4411</v>
      </c>
      <c r="J3" s="219" t="s">
        <v>3983</v>
      </c>
      <c r="K3" s="222" t="s">
        <v>4134</v>
      </c>
      <c r="L3" s="223" t="s">
        <v>14</v>
      </c>
      <c r="M3" s="219" t="s">
        <v>3982</v>
      </c>
      <c r="N3" s="219" t="s">
        <v>15</v>
      </c>
      <c r="O3" s="224" t="s">
        <v>3919</v>
      </c>
      <c r="P3" s="215" t="s">
        <v>16</v>
      </c>
      <c r="Q3" s="204" t="s">
        <v>17</v>
      </c>
      <c r="R3" s="204" t="s">
        <v>18</v>
      </c>
      <c r="S3" s="205" t="s">
        <v>19</v>
      </c>
      <c r="T3" s="126" t="s">
        <v>3984</v>
      </c>
    </row>
    <row r="4" spans="1:20" s="153" customFormat="1" ht="2.4" customHeight="1" thickBot="1">
      <c r="A4" s="152"/>
      <c r="C4" s="154"/>
      <c r="E4" s="153" t="s">
        <v>3834</v>
      </c>
      <c r="F4" s="227" t="s">
        <v>3918</v>
      </c>
      <c r="G4" s="153" t="s">
        <v>3920</v>
      </c>
      <c r="H4" s="153" t="s">
        <v>3921</v>
      </c>
      <c r="I4" s="155" t="e">
        <f>T_PR[[#This Row],[CENA KATALOG NETTO ZA JEDNOSTKĘ MIARY]]/G4</f>
        <v>#VALUE!</v>
      </c>
      <c r="J4" s="153" t="s">
        <v>3922</v>
      </c>
      <c r="K4" s="153" t="s">
        <v>3923</v>
      </c>
      <c r="L4" s="152" t="s">
        <v>3924</v>
      </c>
      <c r="M4" s="153" t="s">
        <v>3925</v>
      </c>
      <c r="N4" s="155" t="s">
        <v>3926</v>
      </c>
      <c r="O4" s="155" t="e">
        <v>#REF!</v>
      </c>
      <c r="P4" s="155" t="s">
        <v>3927</v>
      </c>
      <c r="Q4" s="153" t="s">
        <v>3928</v>
      </c>
      <c r="R4" s="153" t="s">
        <v>3929</v>
      </c>
      <c r="S4" s="153" t="s">
        <v>3930</v>
      </c>
    </row>
    <row r="5" spans="1:20" ht="22.2" customHeight="1">
      <c r="A5" s="359" t="s">
        <v>3524</v>
      </c>
      <c r="B5" s="360"/>
      <c r="C5" s="62"/>
      <c r="D5" s="61"/>
      <c r="E5" s="49"/>
      <c r="F5" s="228"/>
      <c r="G5" s="61"/>
      <c r="H5" s="60"/>
      <c r="I5" s="60"/>
      <c r="J5" s="60"/>
      <c r="K5" s="60"/>
      <c r="L5" s="240">
        <v>0</v>
      </c>
      <c r="M5" s="49"/>
      <c r="N5" s="49"/>
      <c r="O5" s="244" t="str">
        <f>IF(T_PR[[#This Row],[CENA ZA OPAKOWANIE PO RABACIE]]*D6=0,"",D6*N6)</f>
        <v/>
      </c>
      <c r="P5" s="102"/>
      <c r="Q5" s="102"/>
      <c r="R5" s="50"/>
      <c r="S5" s="51"/>
      <c r="T5" s="125"/>
    </row>
    <row r="6" spans="1:20">
      <c r="A6" s="332"/>
      <c r="B6" s="327" t="e" vm="1">
        <v>#VALUE!</v>
      </c>
      <c r="C6" s="116" t="s">
        <v>3532</v>
      </c>
      <c r="D6" s="29"/>
      <c r="E6" s="38" t="s">
        <v>20</v>
      </c>
      <c r="F6" s="225" t="s">
        <v>21</v>
      </c>
      <c r="G6" s="54">
        <v>100</v>
      </c>
      <c r="H6" s="195">
        <v>32.824000000000005</v>
      </c>
      <c r="I6" s="199">
        <f>T_PR[[#This Row],[CENA KATALOG NETTO ZA JEDNOSTKĘ MIARY]]/G6</f>
        <v>0.32824000000000003</v>
      </c>
      <c r="J6" s="94">
        <f>T6*(T_PR[[#This Row],[CENA KATALOG NETTO ZA JEDNOSTKĘ MIARY]]-T_PR[[#This Row],[CENA KATALOG NETTO ZA JEDNOSTKĘ MIARY]]*T_PR[[#This Row],[RABAT %]])/100</f>
        <v>0.32824000000000003</v>
      </c>
      <c r="K6" s="139">
        <f>SUM(H6)*(1-L7)</f>
        <v>32.824000000000005</v>
      </c>
      <c r="L6" s="261">
        <f>$L$5</f>
        <v>0</v>
      </c>
      <c r="M6" s="32">
        <v>100</v>
      </c>
      <c r="N6" s="256">
        <f>T_PR[[#This Row],[CENA ZA POJ. SZTUKĘ PO RABACIE]]*T_PR[[#This Row],[LICZBA SZT. W OPAKOWANIU]]</f>
        <v>32.824000000000005</v>
      </c>
      <c r="O6" s="253" t="str">
        <f>IF(T_PR[[#This Row],[CENA ZA OPAKOWANIE PO RABACIE]]*D6=0,"",D6*N6)</f>
        <v/>
      </c>
      <c r="P6" s="52">
        <v>8421814521369</v>
      </c>
      <c r="Q6" s="52">
        <v>8421814521376</v>
      </c>
      <c r="R6" s="31" t="s">
        <v>22</v>
      </c>
      <c r="S6" s="31">
        <v>73181491</v>
      </c>
      <c r="T6" s="160">
        <v>1</v>
      </c>
    </row>
    <row r="7" spans="1:20">
      <c r="A7" s="333"/>
      <c r="B7" s="328"/>
      <c r="C7" s="119" t="s">
        <v>3532</v>
      </c>
      <c r="D7" s="29"/>
      <c r="E7" s="38" t="s">
        <v>3858</v>
      </c>
      <c r="F7" s="225" t="s">
        <v>3859</v>
      </c>
      <c r="G7" s="54">
        <v>100</v>
      </c>
      <c r="H7" s="195">
        <v>32.824000000000005</v>
      </c>
      <c r="I7" s="199">
        <f>T_PR[[#This Row],[CENA KATALOG NETTO ZA JEDNOSTKĘ MIARY]]/G7</f>
        <v>0.32824000000000003</v>
      </c>
      <c r="J7" s="94">
        <f>T7*(T_PR[[#This Row],[CENA KATALOG NETTO ZA JEDNOSTKĘ MIARY]]-T_PR[[#This Row],[CENA KATALOG NETTO ZA JEDNOSTKĘ MIARY]]*T_PR[[#This Row],[RABAT %]])/100</f>
        <v>0.32824000000000003</v>
      </c>
      <c r="K7" s="139">
        <f>SUM(H7)*(1-L8)</f>
        <v>32.824000000000005</v>
      </c>
      <c r="L7" s="261">
        <f>$L$5</f>
        <v>0</v>
      </c>
      <c r="M7" s="93">
        <v>100</v>
      </c>
      <c r="N7" s="256">
        <f>T_PR[[#This Row],[CENA ZA POJ. SZTUKĘ PO RABACIE]]*T_PR[[#This Row],[LICZBA SZT. W OPAKOWANIU]]</f>
        <v>32.824000000000005</v>
      </c>
      <c r="O7" s="253" t="str">
        <f>IF(T_PR[[#This Row],[CENA ZA OPAKOWANIE PO RABACIE]]*D7=0,"",D7*N7)</f>
        <v/>
      </c>
      <c r="P7" s="52">
        <v>8421814521321</v>
      </c>
      <c r="Q7" s="52">
        <v>8421814521338</v>
      </c>
      <c r="R7" s="31" t="s">
        <v>22</v>
      </c>
      <c r="S7" s="31">
        <v>73181491</v>
      </c>
      <c r="T7" s="160">
        <v>1</v>
      </c>
    </row>
    <row r="8" spans="1:20">
      <c r="A8" s="333"/>
      <c r="B8" s="328"/>
      <c r="C8" s="120" t="s">
        <v>3532</v>
      </c>
      <c r="D8" s="29"/>
      <c r="E8" s="38" t="s">
        <v>3783</v>
      </c>
      <c r="F8" s="225" t="s">
        <v>3784</v>
      </c>
      <c r="G8" s="54">
        <v>100</v>
      </c>
      <c r="H8" s="195">
        <v>25.52</v>
      </c>
      <c r="I8" s="199">
        <f>T_PR[[#This Row],[CENA KATALOG NETTO ZA JEDNOSTKĘ MIARY]]/G8</f>
        <v>0.25519999999999998</v>
      </c>
      <c r="J8" s="94">
        <f>T8*(T_PR[[#This Row],[CENA KATALOG NETTO ZA JEDNOSTKĘ MIARY]]-T_PR[[#This Row],[CENA KATALOG NETTO ZA JEDNOSTKĘ MIARY]]*T_PR[[#This Row],[RABAT %]])/100</f>
        <v>0.25519999999999998</v>
      </c>
      <c r="K8" s="141">
        <f>SUM(H8)*(1-L9)</f>
        <v>25.52</v>
      </c>
      <c r="L8" s="261">
        <f>$L$5</f>
        <v>0</v>
      </c>
      <c r="M8" s="93">
        <v>100</v>
      </c>
      <c r="N8" s="256">
        <f>T_PR[[#This Row],[CENA ZA POJ. SZTUKĘ PO RABACIE]]*T_PR[[#This Row],[LICZBA SZT. W OPAKOWANIU]]</f>
        <v>25.52</v>
      </c>
      <c r="O8" s="253" t="str">
        <f>IF(T_PR[[#This Row],[CENA ZA OPAKOWANIE PO RABACIE]]*D8=0,"",D8*N8)</f>
        <v/>
      </c>
      <c r="P8" s="52">
        <v>8421814412162</v>
      </c>
      <c r="Q8" s="52"/>
      <c r="R8" s="31" t="s">
        <v>22</v>
      </c>
      <c r="S8" s="31">
        <v>73181491</v>
      </c>
      <c r="T8" s="160">
        <v>1</v>
      </c>
    </row>
    <row r="9" spans="1:20">
      <c r="A9" s="333"/>
      <c r="B9" s="328"/>
      <c r="C9" s="119" t="s">
        <v>3532</v>
      </c>
      <c r="D9" s="29"/>
      <c r="E9" s="38" t="s">
        <v>23</v>
      </c>
      <c r="F9" s="225" t="s">
        <v>24</v>
      </c>
      <c r="G9" s="54">
        <v>100</v>
      </c>
      <c r="H9" s="195">
        <v>64.02000000000001</v>
      </c>
      <c r="I9" s="199">
        <f>T_PR[[#This Row],[CENA KATALOG NETTO ZA JEDNOSTKĘ MIARY]]/G9</f>
        <v>0.6402000000000001</v>
      </c>
      <c r="J9" s="94">
        <f>T9*(T_PR[[#This Row],[CENA KATALOG NETTO ZA JEDNOSTKĘ MIARY]]-T_PR[[#This Row],[CENA KATALOG NETTO ZA JEDNOSTKĘ MIARY]]*T_PR[[#This Row],[RABAT %]])/100</f>
        <v>0.6402000000000001</v>
      </c>
      <c r="K9" s="141">
        <f t="shared" ref="K9:K73" si="0">SUM(H9)*(1-L9)</f>
        <v>64.02000000000001</v>
      </c>
      <c r="L9" s="261">
        <f t="shared" ref="L9:L107" si="1">$L$5</f>
        <v>0</v>
      </c>
      <c r="M9" s="32">
        <v>100</v>
      </c>
      <c r="N9" s="256">
        <f>T_PR[[#This Row],[CENA ZA POJ. SZTUKĘ PO RABACIE]]*T_PR[[#This Row],[LICZBA SZT. W OPAKOWANIU]]</f>
        <v>64.02000000000001</v>
      </c>
      <c r="O9" s="253" t="str">
        <f>IF(T_PR[[#This Row],[CENA ZA OPAKOWANIE PO RABACIE]]*D9=0,"",D9*N9)</f>
        <v/>
      </c>
      <c r="P9" s="52">
        <v>8421814521383</v>
      </c>
      <c r="Q9" s="52">
        <v>8421814521390</v>
      </c>
      <c r="R9" s="31" t="s">
        <v>22</v>
      </c>
      <c r="S9" s="31">
        <v>73181491</v>
      </c>
      <c r="T9" s="160">
        <v>1</v>
      </c>
    </row>
    <row r="10" spans="1:20">
      <c r="A10" s="333"/>
      <c r="B10" s="328"/>
      <c r="C10" s="119" t="s">
        <v>3532</v>
      </c>
      <c r="D10" s="29"/>
      <c r="E10" s="38" t="s">
        <v>25</v>
      </c>
      <c r="F10" s="225" t="s">
        <v>26</v>
      </c>
      <c r="G10" s="54">
        <v>100</v>
      </c>
      <c r="H10" s="195">
        <v>67.672000000000011</v>
      </c>
      <c r="I10" s="199">
        <f>T_PR[[#This Row],[CENA KATALOG NETTO ZA JEDNOSTKĘ MIARY]]/G10</f>
        <v>0.6767200000000001</v>
      </c>
      <c r="J10" s="94">
        <f>T10*(T_PR[[#This Row],[CENA KATALOG NETTO ZA JEDNOSTKĘ MIARY]]-T_PR[[#This Row],[CENA KATALOG NETTO ZA JEDNOSTKĘ MIARY]]*T_PR[[#This Row],[RABAT %]])/100</f>
        <v>0.6767200000000001</v>
      </c>
      <c r="K10" s="141">
        <f t="shared" si="0"/>
        <v>67.672000000000011</v>
      </c>
      <c r="L10" s="261">
        <f t="shared" si="1"/>
        <v>0</v>
      </c>
      <c r="M10" s="32">
        <v>100</v>
      </c>
      <c r="N10" s="256">
        <f>T_PR[[#This Row],[CENA ZA POJ. SZTUKĘ PO RABACIE]]*T_PR[[#This Row],[LICZBA SZT. W OPAKOWANIU]]</f>
        <v>67.672000000000011</v>
      </c>
      <c r="O10" s="253" t="str">
        <f>IF(T_PR[[#This Row],[CENA ZA OPAKOWANIE PO RABACIE]]*D10=0,"",D10*N10)</f>
        <v/>
      </c>
      <c r="P10" s="52">
        <v>8421814521406</v>
      </c>
      <c r="Q10" s="52">
        <v>8421814521413</v>
      </c>
      <c r="R10" s="31" t="s">
        <v>22</v>
      </c>
      <c r="S10" s="31">
        <v>73181491</v>
      </c>
      <c r="T10" s="160">
        <v>1</v>
      </c>
    </row>
    <row r="11" spans="1:20">
      <c r="A11" s="334"/>
      <c r="B11" s="329"/>
      <c r="C11" s="119" t="s">
        <v>3532</v>
      </c>
      <c r="D11" s="29"/>
      <c r="E11" s="38" t="s">
        <v>4029</v>
      </c>
      <c r="F11" s="225" t="s">
        <v>4030</v>
      </c>
      <c r="G11" s="54">
        <v>100</v>
      </c>
      <c r="H11" s="195">
        <v>70.62</v>
      </c>
      <c r="I11" s="199">
        <f>T_PR[[#This Row],[CENA KATALOG NETTO ZA JEDNOSTKĘ MIARY]]/G11</f>
        <v>0.70620000000000005</v>
      </c>
      <c r="J11" s="28">
        <f>T11*(T_PR[[#This Row],[CENA KATALOG NETTO ZA JEDNOSTKĘ MIARY]]-T_PR[[#This Row],[CENA KATALOG NETTO ZA JEDNOSTKĘ MIARY]]*T_PR[[#This Row],[RABAT %]])/100</f>
        <v>0.70620000000000005</v>
      </c>
      <c r="K11" s="139">
        <f>SUM(H11)*(1-L12)</f>
        <v>70.62</v>
      </c>
      <c r="L11" s="261">
        <f t="shared" si="1"/>
        <v>0</v>
      </c>
      <c r="M11" s="25">
        <v>100</v>
      </c>
      <c r="N11" s="256">
        <f>T_PR[[#This Row],[CENA ZA POJ. SZTUKĘ PO RABACIE]]*T_PR[[#This Row],[LICZBA SZT. W OPAKOWANIU]]</f>
        <v>70.62</v>
      </c>
      <c r="O11" s="253" t="str">
        <f>IF(T_PR[[#This Row],[CENA ZA OPAKOWANIE PO RABACIE]]*D11=0,"",D11*N11)</f>
        <v/>
      </c>
      <c r="P11" s="52">
        <v>8421814521420</v>
      </c>
      <c r="Q11" s="52">
        <v>8421814521437</v>
      </c>
      <c r="R11" s="31" t="s">
        <v>22</v>
      </c>
      <c r="S11" s="31">
        <v>73181491</v>
      </c>
      <c r="T11" s="160">
        <v>1</v>
      </c>
    </row>
    <row r="12" spans="1:20" ht="33" customHeight="1">
      <c r="A12" s="332"/>
      <c r="B12" s="341"/>
      <c r="C12" s="120" t="s">
        <v>3532</v>
      </c>
      <c r="D12" s="29"/>
      <c r="E12" s="38" t="s">
        <v>27</v>
      </c>
      <c r="F12" s="225" t="s">
        <v>28</v>
      </c>
      <c r="G12" s="54">
        <v>100</v>
      </c>
      <c r="H12" s="195">
        <v>35.464000000000006</v>
      </c>
      <c r="I12" s="199">
        <f>T_PR[[#This Row],[CENA KATALOG NETTO ZA JEDNOSTKĘ MIARY]]/G12</f>
        <v>0.35464000000000007</v>
      </c>
      <c r="J12" s="94">
        <f>T12*(T_PR[[#This Row],[CENA KATALOG NETTO ZA JEDNOSTKĘ MIARY]]-T_PR[[#This Row],[CENA KATALOG NETTO ZA JEDNOSTKĘ MIARY]]*T_PR[[#This Row],[RABAT %]])/100</f>
        <v>0.35464000000000007</v>
      </c>
      <c r="K12" s="141">
        <f t="shared" si="0"/>
        <v>35.464000000000006</v>
      </c>
      <c r="L12" s="261">
        <f t="shared" si="1"/>
        <v>0</v>
      </c>
      <c r="M12" s="32">
        <v>100</v>
      </c>
      <c r="N12" s="256">
        <f>T_PR[[#This Row],[CENA ZA POJ. SZTUKĘ PO RABACIE]]*T_PR[[#This Row],[LICZBA SZT. W OPAKOWANIU]]</f>
        <v>35.464000000000006</v>
      </c>
      <c r="O12" s="253" t="str">
        <f>IF(T_PR[[#This Row],[CENA ZA OPAKOWANIE PO RABACIE]]*D12=0,"",D12*N12)</f>
        <v/>
      </c>
      <c r="P12" s="52" t="s">
        <v>29</v>
      </c>
      <c r="Q12" s="52" t="s">
        <v>30</v>
      </c>
      <c r="R12" s="31" t="s">
        <v>22</v>
      </c>
      <c r="S12" s="31">
        <v>73181100</v>
      </c>
      <c r="T12" s="160">
        <v>1</v>
      </c>
    </row>
    <row r="13" spans="1:20">
      <c r="A13" s="334"/>
      <c r="B13" s="342"/>
      <c r="C13" s="116" t="s">
        <v>3532</v>
      </c>
      <c r="D13" s="29"/>
      <c r="E13" s="38" t="s">
        <v>31</v>
      </c>
      <c r="F13" s="225" t="s">
        <v>32</v>
      </c>
      <c r="G13" s="54">
        <v>100</v>
      </c>
      <c r="H13" s="195">
        <v>35.464000000000006</v>
      </c>
      <c r="I13" s="199">
        <f>T_PR[[#This Row],[CENA KATALOG NETTO ZA JEDNOSTKĘ MIARY]]/G13</f>
        <v>0.35464000000000007</v>
      </c>
      <c r="J13" s="94">
        <f>T13*(T_PR[[#This Row],[CENA KATALOG NETTO ZA JEDNOSTKĘ MIARY]]-T_PR[[#This Row],[CENA KATALOG NETTO ZA JEDNOSTKĘ MIARY]]*T_PR[[#This Row],[RABAT %]])/100</f>
        <v>0.35464000000000007</v>
      </c>
      <c r="K13" s="141">
        <f t="shared" si="0"/>
        <v>35.464000000000006</v>
      </c>
      <c r="L13" s="261">
        <f t="shared" si="1"/>
        <v>0</v>
      </c>
      <c r="M13" s="32">
        <v>100</v>
      </c>
      <c r="N13" s="256">
        <f>T_PR[[#This Row],[CENA ZA POJ. SZTUKĘ PO RABACIE]]*T_PR[[#This Row],[LICZBA SZT. W OPAKOWANIU]]</f>
        <v>35.464000000000006</v>
      </c>
      <c r="O13" s="253" t="str">
        <f>IF(T_PR[[#This Row],[CENA ZA OPAKOWANIE PO RABACIE]]*D13=0,"",D13*N13)</f>
        <v/>
      </c>
      <c r="P13" s="52" t="s">
        <v>33</v>
      </c>
      <c r="Q13" s="52" t="s">
        <v>34</v>
      </c>
      <c r="R13" s="31" t="s">
        <v>22</v>
      </c>
      <c r="S13" s="31">
        <v>73181100</v>
      </c>
      <c r="T13" s="160">
        <v>1</v>
      </c>
    </row>
    <row r="14" spans="1:20" ht="24" customHeight="1">
      <c r="A14" s="332"/>
      <c r="B14" s="341"/>
      <c r="C14" s="119" t="s">
        <v>3532</v>
      </c>
      <c r="D14" s="29"/>
      <c r="E14" s="38" t="s">
        <v>35</v>
      </c>
      <c r="F14" s="225" t="s">
        <v>36</v>
      </c>
      <c r="G14" s="54">
        <v>100</v>
      </c>
      <c r="H14" s="195">
        <v>134.31</v>
      </c>
      <c r="I14" s="199">
        <f>T_PR[[#This Row],[CENA KATALOG NETTO ZA JEDNOSTKĘ MIARY]]/G14</f>
        <v>1.3431</v>
      </c>
      <c r="J14" s="94">
        <f>T14*(T_PR[[#This Row],[CENA KATALOG NETTO ZA JEDNOSTKĘ MIARY]]-T_PR[[#This Row],[CENA KATALOG NETTO ZA JEDNOSTKĘ MIARY]]*T_PR[[#This Row],[RABAT %]])/100</f>
        <v>1.3431</v>
      </c>
      <c r="K14" s="141">
        <f t="shared" si="0"/>
        <v>134.31</v>
      </c>
      <c r="L14" s="261">
        <f t="shared" si="1"/>
        <v>0</v>
      </c>
      <c r="M14" s="32">
        <v>100</v>
      </c>
      <c r="N14" s="256">
        <f>T_PR[[#This Row],[CENA ZA POJ. SZTUKĘ PO RABACIE]]*T_PR[[#This Row],[LICZBA SZT. W OPAKOWANIU]]</f>
        <v>134.31</v>
      </c>
      <c r="O14" s="253" t="str">
        <f>IF(T_PR[[#This Row],[CENA ZA OPAKOWANIE PO RABACIE]]*D14=0,"",D14*N14)</f>
        <v/>
      </c>
      <c r="P14" s="52" t="s">
        <v>37</v>
      </c>
      <c r="Q14" s="52" t="s">
        <v>38</v>
      </c>
      <c r="R14" s="31" t="s">
        <v>22</v>
      </c>
      <c r="S14" s="31">
        <v>73181499</v>
      </c>
      <c r="T14" s="160">
        <v>1</v>
      </c>
    </row>
    <row r="15" spans="1:20" ht="33" customHeight="1">
      <c r="A15" s="334"/>
      <c r="B15" s="342"/>
      <c r="C15" s="119" t="s">
        <v>3532</v>
      </c>
      <c r="D15" s="29"/>
      <c r="E15" s="38" t="s">
        <v>39</v>
      </c>
      <c r="F15" s="225" t="s">
        <v>40</v>
      </c>
      <c r="G15" s="54">
        <v>100</v>
      </c>
      <c r="H15" s="195">
        <v>194.00700000000003</v>
      </c>
      <c r="I15" s="199">
        <f>T_PR[[#This Row],[CENA KATALOG NETTO ZA JEDNOSTKĘ MIARY]]/G15</f>
        <v>1.9400700000000004</v>
      </c>
      <c r="J15" s="94">
        <f>T15*(T_PR[[#This Row],[CENA KATALOG NETTO ZA JEDNOSTKĘ MIARY]]-T_PR[[#This Row],[CENA KATALOG NETTO ZA JEDNOSTKĘ MIARY]]*T_PR[[#This Row],[RABAT %]])/100</f>
        <v>1.9400700000000004</v>
      </c>
      <c r="K15" s="141">
        <f t="shared" si="0"/>
        <v>194.00700000000003</v>
      </c>
      <c r="L15" s="261">
        <f t="shared" si="1"/>
        <v>0</v>
      </c>
      <c r="M15" s="32">
        <v>50</v>
      </c>
      <c r="N15" s="256">
        <f>T_PR[[#This Row],[CENA ZA POJ. SZTUKĘ PO RABACIE]]*T_PR[[#This Row],[LICZBA SZT. W OPAKOWANIU]]</f>
        <v>97.003500000000017</v>
      </c>
      <c r="O15" s="253" t="str">
        <f>IF(T_PR[[#This Row],[CENA ZA OPAKOWANIE PO RABACIE]]*D15=0,"",D15*N15)</f>
        <v/>
      </c>
      <c r="P15" s="52" t="s">
        <v>41</v>
      </c>
      <c r="Q15" s="52" t="s">
        <v>42</v>
      </c>
      <c r="R15" s="31" t="s">
        <v>22</v>
      </c>
      <c r="S15" s="31">
        <v>73181499</v>
      </c>
      <c r="T15" s="160">
        <v>1</v>
      </c>
    </row>
    <row r="16" spans="1:20" ht="28.2" customHeight="1">
      <c r="A16" s="332"/>
      <c r="B16" s="341"/>
      <c r="C16" s="116" t="s">
        <v>3533</v>
      </c>
      <c r="D16" s="29"/>
      <c r="E16" s="38" t="s">
        <v>43</v>
      </c>
      <c r="F16" s="225" t="s">
        <v>44</v>
      </c>
      <c r="G16" s="54">
        <v>100</v>
      </c>
      <c r="H16" s="195">
        <v>153.32900000000001</v>
      </c>
      <c r="I16" s="199">
        <f>T_PR[[#This Row],[CENA KATALOG NETTO ZA JEDNOSTKĘ MIARY]]/G16</f>
        <v>1.53329</v>
      </c>
      <c r="J16" s="94">
        <f>T16*(T_PR[[#This Row],[CENA KATALOG NETTO ZA JEDNOSTKĘ MIARY]]-T_PR[[#This Row],[CENA KATALOG NETTO ZA JEDNOSTKĘ MIARY]]*T_PR[[#This Row],[RABAT %]])/100</f>
        <v>1.53329</v>
      </c>
      <c r="K16" s="141">
        <f t="shared" si="0"/>
        <v>153.32900000000001</v>
      </c>
      <c r="L16" s="261">
        <f t="shared" si="1"/>
        <v>0</v>
      </c>
      <c r="M16" s="32">
        <v>50</v>
      </c>
      <c r="N16" s="256">
        <f>T_PR[[#This Row],[CENA ZA POJ. SZTUKĘ PO RABACIE]]*T_PR[[#This Row],[LICZBA SZT. W OPAKOWANIU]]</f>
        <v>76.664500000000004</v>
      </c>
      <c r="O16" s="253" t="str">
        <f>IF(T_PR[[#This Row],[CENA ZA OPAKOWANIE PO RABACIE]]*D16=0,"",D16*N16)</f>
        <v/>
      </c>
      <c r="P16" s="52" t="s">
        <v>45</v>
      </c>
      <c r="Q16" s="52" t="s">
        <v>46</v>
      </c>
      <c r="R16" s="31" t="s">
        <v>47</v>
      </c>
      <c r="S16" s="31">
        <v>73181900</v>
      </c>
      <c r="T16" s="160">
        <v>1</v>
      </c>
    </row>
    <row r="17" spans="1:20">
      <c r="A17" s="333"/>
      <c r="B17" s="346"/>
      <c r="C17" s="116" t="s">
        <v>3533</v>
      </c>
      <c r="D17" s="29"/>
      <c r="E17" s="38" t="s">
        <v>48</v>
      </c>
      <c r="F17" s="225" t="s">
        <v>49</v>
      </c>
      <c r="G17" s="54">
        <v>100</v>
      </c>
      <c r="H17" s="195">
        <v>153.32900000000001</v>
      </c>
      <c r="I17" s="199">
        <f>T_PR[[#This Row],[CENA KATALOG NETTO ZA JEDNOSTKĘ MIARY]]/G17</f>
        <v>1.53329</v>
      </c>
      <c r="J17" s="94">
        <f>T17*(T_PR[[#This Row],[CENA KATALOG NETTO ZA JEDNOSTKĘ MIARY]]-T_PR[[#This Row],[CENA KATALOG NETTO ZA JEDNOSTKĘ MIARY]]*T_PR[[#This Row],[RABAT %]])/100</f>
        <v>1.53329</v>
      </c>
      <c r="K17" s="141">
        <f t="shared" si="0"/>
        <v>153.32900000000001</v>
      </c>
      <c r="L17" s="261">
        <f t="shared" si="1"/>
        <v>0</v>
      </c>
      <c r="M17" s="32">
        <v>100</v>
      </c>
      <c r="N17" s="256">
        <f>T_PR[[#This Row],[CENA ZA POJ. SZTUKĘ PO RABACIE]]*T_PR[[#This Row],[LICZBA SZT. W OPAKOWANIU]]</f>
        <v>153.32900000000001</v>
      </c>
      <c r="O17" s="253" t="str">
        <f>IF(T_PR[[#This Row],[CENA ZA OPAKOWANIE PO RABACIE]]*D17=0,"",D17*N17)</f>
        <v/>
      </c>
      <c r="P17" s="52" t="s">
        <v>50</v>
      </c>
      <c r="Q17" s="52" t="s">
        <v>51</v>
      </c>
      <c r="R17" s="31" t="s">
        <v>47</v>
      </c>
      <c r="S17" s="31">
        <v>73181900</v>
      </c>
      <c r="T17" s="160">
        <v>1</v>
      </c>
    </row>
    <row r="18" spans="1:20">
      <c r="A18" s="334"/>
      <c r="B18" s="342"/>
      <c r="C18" s="116" t="s">
        <v>3533</v>
      </c>
      <c r="D18" s="29"/>
      <c r="E18" s="38" t="s">
        <v>52</v>
      </c>
      <c r="F18" s="225" t="s">
        <v>53</v>
      </c>
      <c r="G18" s="54">
        <v>100</v>
      </c>
      <c r="H18" s="195">
        <v>82.796999999999997</v>
      </c>
      <c r="I18" s="199">
        <f>T_PR[[#This Row],[CENA KATALOG NETTO ZA JEDNOSTKĘ MIARY]]/G18</f>
        <v>0.82796999999999998</v>
      </c>
      <c r="J18" s="94">
        <f>T18*(T_PR[[#This Row],[CENA KATALOG NETTO ZA JEDNOSTKĘ MIARY]]-T_PR[[#This Row],[CENA KATALOG NETTO ZA JEDNOSTKĘ MIARY]]*T_PR[[#This Row],[RABAT %]])/100</f>
        <v>0.82796999999999998</v>
      </c>
      <c r="K18" s="141">
        <f t="shared" si="0"/>
        <v>82.796999999999997</v>
      </c>
      <c r="L18" s="261">
        <f t="shared" si="1"/>
        <v>0</v>
      </c>
      <c r="M18" s="32">
        <v>100</v>
      </c>
      <c r="N18" s="256">
        <f>T_PR[[#This Row],[CENA ZA POJ. SZTUKĘ PO RABACIE]]*T_PR[[#This Row],[LICZBA SZT. W OPAKOWANIU]]</f>
        <v>82.796999999999997</v>
      </c>
      <c r="O18" s="253" t="str">
        <f>IF(T_PR[[#This Row],[CENA ZA OPAKOWANIE PO RABACIE]]*D18=0,"",D18*N18)</f>
        <v/>
      </c>
      <c r="P18" s="52" t="s">
        <v>54</v>
      </c>
      <c r="Q18" s="52" t="s">
        <v>55</v>
      </c>
      <c r="R18" s="31" t="s">
        <v>47</v>
      </c>
      <c r="S18" s="31">
        <v>73181900</v>
      </c>
      <c r="T18" s="160">
        <v>1</v>
      </c>
    </row>
    <row r="19" spans="1:20" ht="42" customHeight="1">
      <c r="A19" s="71"/>
      <c r="B19" s="78" t="e" vm="2">
        <v>#VALUE!</v>
      </c>
      <c r="C19" s="116" t="s">
        <v>3534</v>
      </c>
      <c r="D19" s="29"/>
      <c r="E19" s="38" t="s">
        <v>56</v>
      </c>
      <c r="F19" s="225" t="s">
        <v>57</v>
      </c>
      <c r="G19" s="54">
        <v>100</v>
      </c>
      <c r="H19" s="195">
        <v>113.42100000000001</v>
      </c>
      <c r="I19" s="199">
        <f>T_PR[[#This Row],[CENA KATALOG NETTO ZA JEDNOSTKĘ MIARY]]/G19</f>
        <v>1.1342100000000002</v>
      </c>
      <c r="J19" s="94">
        <f>T19*(T_PR[[#This Row],[CENA KATALOG NETTO ZA JEDNOSTKĘ MIARY]]-T_PR[[#This Row],[CENA KATALOG NETTO ZA JEDNOSTKĘ MIARY]]*T_PR[[#This Row],[RABAT %]])/100</f>
        <v>1.1342100000000002</v>
      </c>
      <c r="K19" s="141">
        <f t="shared" si="0"/>
        <v>113.42100000000001</v>
      </c>
      <c r="L19" s="261">
        <f t="shared" si="1"/>
        <v>0</v>
      </c>
      <c r="M19" s="32">
        <v>100</v>
      </c>
      <c r="N19" s="256">
        <f>T_PR[[#This Row],[CENA ZA POJ. SZTUKĘ PO RABACIE]]*T_PR[[#This Row],[LICZBA SZT. W OPAKOWANIU]]</f>
        <v>113.42100000000002</v>
      </c>
      <c r="O19" s="253" t="str">
        <f>IF(T_PR[[#This Row],[CENA ZA OPAKOWANIE PO RABACIE]]*D19=0,"",D19*N19)</f>
        <v/>
      </c>
      <c r="P19" s="52">
        <v>4250438912888</v>
      </c>
      <c r="Q19" s="52">
        <v>4250438913038</v>
      </c>
      <c r="R19" s="31" t="s">
        <v>22</v>
      </c>
      <c r="S19" s="31" t="s">
        <v>58</v>
      </c>
      <c r="T19" s="160">
        <v>1</v>
      </c>
    </row>
    <row r="20" spans="1:20" ht="42" customHeight="1">
      <c r="A20" s="71"/>
      <c r="B20" s="78"/>
      <c r="C20" s="116" t="s">
        <v>3533</v>
      </c>
      <c r="D20" s="29"/>
      <c r="E20" s="39" t="s">
        <v>4335</v>
      </c>
      <c r="F20" s="225" t="s">
        <v>4334</v>
      </c>
      <c r="G20" s="54">
        <v>100</v>
      </c>
      <c r="H20" s="195">
        <v>126.83000000000001</v>
      </c>
      <c r="I20" s="199">
        <f>T_PR[[#This Row],[CENA KATALOG NETTO ZA JEDNOSTKĘ MIARY]]/G20</f>
        <v>1.2683000000000002</v>
      </c>
      <c r="J20" s="28">
        <f>T20*(T_PR[[#This Row],[CENA KATALOG NETTO ZA JEDNOSTKĘ MIARY]]-T_PR[[#This Row],[CENA KATALOG NETTO ZA JEDNOSTKĘ MIARY]]*T_PR[[#This Row],[RABAT %]])/100</f>
        <v>1.2683000000000002</v>
      </c>
      <c r="K20" s="139">
        <f>SUM(H20)*(1-L21)</f>
        <v>126.83000000000001</v>
      </c>
      <c r="L20" s="261">
        <f t="shared" si="1"/>
        <v>0</v>
      </c>
      <c r="M20" s="25">
        <v>50</v>
      </c>
      <c r="N20" s="256">
        <f>T_PR[[#This Row],[CENA ZA POJ. SZTUKĘ PO RABACIE]]*T_PR[[#This Row],[LICZBA SZT. W OPAKOWANIU]]</f>
        <v>63.415000000000013</v>
      </c>
      <c r="O20" s="253" t="str">
        <f>IF(T_PR[[#This Row],[CENA ZA OPAKOWANIE PO RABACIE]]*D20=0,"",D20*N20)</f>
        <v/>
      </c>
      <c r="P20" s="52">
        <v>4250438933340</v>
      </c>
      <c r="Q20" s="52">
        <v>4250438933357</v>
      </c>
      <c r="R20" s="31" t="s">
        <v>22</v>
      </c>
      <c r="S20" s="31">
        <v>79070000</v>
      </c>
      <c r="T20" s="160">
        <v>1</v>
      </c>
    </row>
    <row r="21" spans="1:20" ht="72.650000000000006" customHeight="1">
      <c r="A21" s="71"/>
      <c r="B21" s="78"/>
      <c r="C21" s="116" t="s">
        <v>3533</v>
      </c>
      <c r="D21" s="29"/>
      <c r="E21" s="39" t="s">
        <v>59</v>
      </c>
      <c r="F21" s="225" t="s">
        <v>60</v>
      </c>
      <c r="G21" s="54">
        <v>100</v>
      </c>
      <c r="H21" s="195">
        <v>161.876</v>
      </c>
      <c r="I21" s="199">
        <f>T_PR[[#This Row],[CENA KATALOG NETTO ZA JEDNOSTKĘ MIARY]]/G21</f>
        <v>1.61876</v>
      </c>
      <c r="J21" s="94">
        <f>T21*(T_PR[[#This Row],[CENA KATALOG NETTO ZA JEDNOSTKĘ MIARY]]-T_PR[[#This Row],[CENA KATALOG NETTO ZA JEDNOSTKĘ MIARY]]*T_PR[[#This Row],[RABAT %]])/100</f>
        <v>1.61876</v>
      </c>
      <c r="K21" s="141">
        <f t="shared" si="0"/>
        <v>161.876</v>
      </c>
      <c r="L21" s="261">
        <f t="shared" si="1"/>
        <v>0</v>
      </c>
      <c r="M21" s="32">
        <v>50</v>
      </c>
      <c r="N21" s="256">
        <f>T_PR[[#This Row],[CENA ZA POJ. SZTUKĘ PO RABACIE]]*T_PR[[#This Row],[LICZBA SZT. W OPAKOWANIU]]</f>
        <v>80.938000000000002</v>
      </c>
      <c r="O21" s="253" t="str">
        <f>IF(T_PR[[#This Row],[CENA ZA OPAKOWANIE PO RABACIE]]*D21=0,"",D21*N21)</f>
        <v/>
      </c>
      <c r="P21" s="52">
        <v>4250438933364</v>
      </c>
      <c r="Q21" s="52">
        <v>4250438933371</v>
      </c>
      <c r="R21" s="31" t="s">
        <v>22</v>
      </c>
      <c r="S21" s="31">
        <v>79070000</v>
      </c>
      <c r="T21" s="160">
        <v>1</v>
      </c>
    </row>
    <row r="22" spans="1:20" ht="60.65" customHeight="1">
      <c r="A22" s="71"/>
      <c r="B22" s="78"/>
      <c r="C22" s="116" t="s">
        <v>3535</v>
      </c>
      <c r="D22" s="29"/>
      <c r="E22" s="39" t="s">
        <v>61</v>
      </c>
      <c r="F22" s="225" t="s">
        <v>62</v>
      </c>
      <c r="G22" s="54">
        <v>100</v>
      </c>
      <c r="H22" s="195">
        <v>249.64</v>
      </c>
      <c r="I22" s="199">
        <f>T_PR[[#This Row],[CENA KATALOG NETTO ZA JEDNOSTKĘ MIARY]]/G22</f>
        <v>2.4964</v>
      </c>
      <c r="J22" s="94">
        <f>T22*(T_PR[[#This Row],[CENA KATALOG NETTO ZA JEDNOSTKĘ MIARY]]-T_PR[[#This Row],[CENA KATALOG NETTO ZA JEDNOSTKĘ MIARY]]*T_PR[[#This Row],[RABAT %]])/100</f>
        <v>2.4964</v>
      </c>
      <c r="K22" s="141">
        <f t="shared" si="0"/>
        <v>249.64</v>
      </c>
      <c r="L22" s="261">
        <f t="shared" si="1"/>
        <v>0</v>
      </c>
      <c r="M22" s="32">
        <v>100</v>
      </c>
      <c r="N22" s="256">
        <f>T_PR[[#This Row],[CENA ZA POJ. SZTUKĘ PO RABACIE]]*T_PR[[#This Row],[LICZBA SZT. W OPAKOWANIU]]</f>
        <v>249.64</v>
      </c>
      <c r="O22" s="253" t="str">
        <f>IF(T_PR[[#This Row],[CENA ZA OPAKOWANIE PO RABACIE]]*D22=0,"",D22*N22)</f>
        <v/>
      </c>
      <c r="P22" s="52">
        <v>8425586498652</v>
      </c>
      <c r="Q22" s="52">
        <v>8425586525860</v>
      </c>
      <c r="R22" s="31" t="s">
        <v>22</v>
      </c>
      <c r="S22" s="31" t="s">
        <v>63</v>
      </c>
      <c r="T22" s="160">
        <v>1</v>
      </c>
    </row>
    <row r="23" spans="1:20" ht="54" customHeight="1">
      <c r="A23" s="71"/>
      <c r="B23" s="78"/>
      <c r="C23" s="119" t="s">
        <v>3535</v>
      </c>
      <c r="D23" s="29"/>
      <c r="E23" s="39" t="s">
        <v>64</v>
      </c>
      <c r="F23" s="225" t="s">
        <v>65</v>
      </c>
      <c r="G23" s="54">
        <v>100</v>
      </c>
      <c r="H23" s="195">
        <v>249.64</v>
      </c>
      <c r="I23" s="199">
        <f>T_PR[[#This Row],[CENA KATALOG NETTO ZA JEDNOSTKĘ MIARY]]/G23</f>
        <v>2.4964</v>
      </c>
      <c r="J23" s="94">
        <f>T23*(T_PR[[#This Row],[CENA KATALOG NETTO ZA JEDNOSTKĘ MIARY]]-T_PR[[#This Row],[CENA KATALOG NETTO ZA JEDNOSTKĘ MIARY]]*T_PR[[#This Row],[RABAT %]])/100</f>
        <v>2.4964</v>
      </c>
      <c r="K23" s="141">
        <f t="shared" si="0"/>
        <v>249.64</v>
      </c>
      <c r="L23" s="261">
        <f t="shared" si="1"/>
        <v>0</v>
      </c>
      <c r="M23" s="32">
        <v>100</v>
      </c>
      <c r="N23" s="256">
        <f>T_PR[[#This Row],[CENA ZA POJ. SZTUKĘ PO RABACIE]]*T_PR[[#This Row],[LICZBA SZT. W OPAKOWANIU]]</f>
        <v>249.64</v>
      </c>
      <c r="O23" s="253" t="str">
        <f>IF(T_PR[[#This Row],[CENA ZA OPAKOWANIE PO RABACIE]]*D23=0,"",D23*N23)</f>
        <v/>
      </c>
      <c r="P23" s="52">
        <v>8425586498737</v>
      </c>
      <c r="Q23" s="52">
        <v>8421814513753</v>
      </c>
      <c r="R23" s="31" t="s">
        <v>22</v>
      </c>
      <c r="S23" s="31" t="s">
        <v>63</v>
      </c>
      <c r="T23" s="160">
        <v>1</v>
      </c>
    </row>
    <row r="24" spans="1:20" ht="20.399999999999999" customHeight="1">
      <c r="A24" s="332"/>
      <c r="B24" s="327"/>
      <c r="C24" s="116" t="s">
        <v>3536</v>
      </c>
      <c r="D24" s="29"/>
      <c r="E24" s="39" t="s">
        <v>3902</v>
      </c>
      <c r="F24" s="225" t="s">
        <v>3903</v>
      </c>
      <c r="G24" s="54">
        <v>100</v>
      </c>
      <c r="H24" s="195">
        <v>53.311320000000009</v>
      </c>
      <c r="I24" s="199">
        <f>T_PR[[#This Row],[CENA KATALOG NETTO ZA JEDNOSTKĘ MIARY]]/G24</f>
        <v>0.53311320000000006</v>
      </c>
      <c r="J24" s="94">
        <f>T24*(T_PR[[#This Row],[CENA KATALOG NETTO ZA JEDNOSTKĘ MIARY]]-T_PR[[#This Row],[CENA KATALOG NETTO ZA JEDNOSTKĘ MIARY]]*T_PR[[#This Row],[RABAT %]])/100</f>
        <v>0.53311320000000006</v>
      </c>
      <c r="K24" s="141">
        <f>SUM(H24)*(1-L24)</f>
        <v>53.311320000000009</v>
      </c>
      <c r="L24" s="261">
        <f t="shared" si="1"/>
        <v>0</v>
      </c>
      <c r="M24" s="25">
        <v>100</v>
      </c>
      <c r="N24" s="256">
        <f>T_PR[[#This Row],[CENA ZA POJ. SZTUKĘ PO RABACIE]]*T_PR[[#This Row],[LICZBA SZT. W OPAKOWANIU]]</f>
        <v>53.311320000000009</v>
      </c>
      <c r="O24" s="253" t="str">
        <f>IF(T_PR[[#This Row],[CENA ZA OPAKOWANIE PO RABACIE]]*D24=0,"",D24*N24)</f>
        <v/>
      </c>
      <c r="P24" s="52">
        <v>8421814616096</v>
      </c>
      <c r="Q24" s="52">
        <v>8421814616102</v>
      </c>
      <c r="R24" s="31" t="s">
        <v>70</v>
      </c>
      <c r="S24" s="31" t="s">
        <v>71</v>
      </c>
      <c r="T24" s="160">
        <v>1</v>
      </c>
    </row>
    <row r="25" spans="1:20" ht="18.649999999999999" customHeight="1">
      <c r="A25" s="333"/>
      <c r="B25" s="328"/>
      <c r="C25" s="116" t="s">
        <v>3536</v>
      </c>
      <c r="D25" s="29"/>
      <c r="E25" s="38" t="s">
        <v>66</v>
      </c>
      <c r="F25" s="225" t="s">
        <v>67</v>
      </c>
      <c r="G25" s="54">
        <v>100</v>
      </c>
      <c r="H25" s="195">
        <v>54.800622000000004</v>
      </c>
      <c r="I25" s="199">
        <f>T_PR[[#This Row],[CENA KATALOG NETTO ZA JEDNOSTKĘ MIARY]]/G25</f>
        <v>0.54800621999999999</v>
      </c>
      <c r="J25" s="94">
        <f>T25*(T_PR[[#This Row],[CENA KATALOG NETTO ZA JEDNOSTKĘ MIARY]]-T_PR[[#This Row],[CENA KATALOG NETTO ZA JEDNOSTKĘ MIARY]]*T_PR[[#This Row],[RABAT %]])/100</f>
        <v>0.54800621999999999</v>
      </c>
      <c r="K25" s="141">
        <f t="shared" si="0"/>
        <v>54.800622000000004</v>
      </c>
      <c r="L25" s="261">
        <f t="shared" si="1"/>
        <v>0</v>
      </c>
      <c r="M25" s="32">
        <v>100</v>
      </c>
      <c r="N25" s="256">
        <f>T_PR[[#This Row],[CENA ZA POJ. SZTUKĘ PO RABACIE]]*T_PR[[#This Row],[LICZBA SZT. W OPAKOWANIU]]</f>
        <v>54.800621999999997</v>
      </c>
      <c r="O25" s="253" t="str">
        <f>IF(T_PR[[#This Row],[CENA ZA OPAKOWANIE PO RABACIE]]*D25=0,"",D25*N25)</f>
        <v/>
      </c>
      <c r="P25" s="52" t="s">
        <v>68</v>
      </c>
      <c r="Q25" s="52" t="s">
        <v>69</v>
      </c>
      <c r="R25" s="31" t="s">
        <v>70</v>
      </c>
      <c r="S25" s="31" t="s">
        <v>71</v>
      </c>
      <c r="T25" s="160">
        <v>1</v>
      </c>
    </row>
    <row r="26" spans="1:20">
      <c r="A26" s="333"/>
      <c r="B26" s="328"/>
      <c r="C26" s="116" t="s">
        <v>3536</v>
      </c>
      <c r="D26" s="29"/>
      <c r="E26" s="38" t="s">
        <v>72</v>
      </c>
      <c r="F26" s="225" t="s">
        <v>73</v>
      </c>
      <c r="G26" s="54">
        <v>100</v>
      </c>
      <c r="H26" s="195">
        <v>54.810108000000007</v>
      </c>
      <c r="I26" s="199">
        <f>T_PR[[#This Row],[CENA KATALOG NETTO ZA JEDNOSTKĘ MIARY]]/G26</f>
        <v>0.54810108000000002</v>
      </c>
      <c r="J26" s="94">
        <f>T26*(T_PR[[#This Row],[CENA KATALOG NETTO ZA JEDNOSTKĘ MIARY]]-T_PR[[#This Row],[CENA KATALOG NETTO ZA JEDNOSTKĘ MIARY]]*T_PR[[#This Row],[RABAT %]])/100</f>
        <v>0.54810108000000002</v>
      </c>
      <c r="K26" s="141">
        <f t="shared" si="0"/>
        <v>54.810108000000007</v>
      </c>
      <c r="L26" s="261">
        <f t="shared" si="1"/>
        <v>0</v>
      </c>
      <c r="M26" s="32">
        <v>100</v>
      </c>
      <c r="N26" s="256">
        <f>T_PR[[#This Row],[CENA ZA POJ. SZTUKĘ PO RABACIE]]*T_PR[[#This Row],[LICZBA SZT. W OPAKOWANIU]]</f>
        <v>54.810108</v>
      </c>
      <c r="O26" s="253" t="str">
        <f>IF(T_PR[[#This Row],[CENA ZA OPAKOWANIE PO RABACIE]]*D26=0,"",D26*N26)</f>
        <v/>
      </c>
      <c r="P26" s="52" t="s">
        <v>74</v>
      </c>
      <c r="Q26" s="52" t="s">
        <v>75</v>
      </c>
      <c r="R26" s="31" t="s">
        <v>70</v>
      </c>
      <c r="S26" s="31" t="s">
        <v>71</v>
      </c>
      <c r="T26" s="160">
        <v>1</v>
      </c>
    </row>
    <row r="27" spans="1:20">
      <c r="A27" s="333"/>
      <c r="B27" s="328"/>
      <c r="C27" s="116" t="s">
        <v>3536</v>
      </c>
      <c r="D27" s="29"/>
      <c r="E27" s="38" t="s">
        <v>76</v>
      </c>
      <c r="F27" s="225" t="s">
        <v>77</v>
      </c>
      <c r="G27" s="54">
        <v>100</v>
      </c>
      <c r="H27" s="195">
        <v>56.109690000000001</v>
      </c>
      <c r="I27" s="199">
        <f>T_PR[[#This Row],[CENA KATALOG NETTO ZA JEDNOSTKĘ MIARY]]/G27</f>
        <v>0.56109690000000001</v>
      </c>
      <c r="J27" s="94">
        <f>T27*(T_PR[[#This Row],[CENA KATALOG NETTO ZA JEDNOSTKĘ MIARY]]-T_PR[[#This Row],[CENA KATALOG NETTO ZA JEDNOSTKĘ MIARY]]*T_PR[[#This Row],[RABAT %]])/100</f>
        <v>0.56109690000000001</v>
      </c>
      <c r="K27" s="141">
        <f t="shared" si="0"/>
        <v>56.109690000000001</v>
      </c>
      <c r="L27" s="261">
        <f t="shared" si="1"/>
        <v>0</v>
      </c>
      <c r="M27" s="32">
        <v>100</v>
      </c>
      <c r="N27" s="256">
        <f>T_PR[[#This Row],[CENA ZA POJ. SZTUKĘ PO RABACIE]]*T_PR[[#This Row],[LICZBA SZT. W OPAKOWANIU]]</f>
        <v>56.109690000000001</v>
      </c>
      <c r="O27" s="253" t="str">
        <f>IF(T_PR[[#This Row],[CENA ZA OPAKOWANIE PO RABACIE]]*D27=0,"",D27*N27)</f>
        <v/>
      </c>
      <c r="P27" s="52" t="s">
        <v>78</v>
      </c>
      <c r="Q27" s="52" t="s">
        <v>79</v>
      </c>
      <c r="R27" s="31" t="s">
        <v>70</v>
      </c>
      <c r="S27" s="31" t="s">
        <v>71</v>
      </c>
      <c r="T27" s="160">
        <v>1</v>
      </c>
    </row>
    <row r="28" spans="1:20">
      <c r="A28" s="333"/>
      <c r="B28" s="328"/>
      <c r="C28" s="116" t="s">
        <v>3536</v>
      </c>
      <c r="D28" s="29"/>
      <c r="E28" s="38" t="s">
        <v>80</v>
      </c>
      <c r="F28" s="225" t="s">
        <v>81</v>
      </c>
      <c r="G28" s="54">
        <v>100</v>
      </c>
      <c r="H28" s="195">
        <v>57.418758000000004</v>
      </c>
      <c r="I28" s="199">
        <f>T_PR[[#This Row],[CENA KATALOG NETTO ZA JEDNOSTKĘ MIARY]]/G28</f>
        <v>0.57418758000000003</v>
      </c>
      <c r="J28" s="94">
        <f>T28*(T_PR[[#This Row],[CENA KATALOG NETTO ZA JEDNOSTKĘ MIARY]]-T_PR[[#This Row],[CENA KATALOG NETTO ZA JEDNOSTKĘ MIARY]]*T_PR[[#This Row],[RABAT %]])/100</f>
        <v>0.57418758000000003</v>
      </c>
      <c r="K28" s="141">
        <f t="shared" si="0"/>
        <v>57.418758000000004</v>
      </c>
      <c r="L28" s="261">
        <f t="shared" si="1"/>
        <v>0</v>
      </c>
      <c r="M28" s="32">
        <v>100</v>
      </c>
      <c r="N28" s="256">
        <f>T_PR[[#This Row],[CENA ZA POJ. SZTUKĘ PO RABACIE]]*T_PR[[#This Row],[LICZBA SZT. W OPAKOWANIU]]</f>
        <v>57.418758000000004</v>
      </c>
      <c r="O28" s="253" t="str">
        <f>IF(T_PR[[#This Row],[CENA ZA OPAKOWANIE PO RABACIE]]*D28=0,"",D28*N28)</f>
        <v/>
      </c>
      <c r="P28" s="52" t="s">
        <v>82</v>
      </c>
      <c r="Q28" s="52" t="s">
        <v>83</v>
      </c>
      <c r="R28" s="31" t="s">
        <v>70</v>
      </c>
      <c r="S28" s="31" t="s">
        <v>71</v>
      </c>
      <c r="T28" s="160">
        <v>1</v>
      </c>
    </row>
    <row r="29" spans="1:20">
      <c r="A29" s="333"/>
      <c r="B29" s="328"/>
      <c r="C29" s="116" t="s">
        <v>3536</v>
      </c>
      <c r="D29" s="29"/>
      <c r="E29" s="38" t="s">
        <v>84</v>
      </c>
      <c r="F29" s="225" t="s">
        <v>85</v>
      </c>
      <c r="G29" s="54">
        <v>100</v>
      </c>
      <c r="H29" s="195">
        <v>60.027408000000008</v>
      </c>
      <c r="I29" s="199">
        <f>T_PR[[#This Row],[CENA KATALOG NETTO ZA JEDNOSTKĘ MIARY]]/G29</f>
        <v>0.60027408000000004</v>
      </c>
      <c r="J29" s="94">
        <f>T29*(T_PR[[#This Row],[CENA KATALOG NETTO ZA JEDNOSTKĘ MIARY]]-T_PR[[#This Row],[CENA KATALOG NETTO ZA JEDNOSTKĘ MIARY]]*T_PR[[#This Row],[RABAT %]])/100</f>
        <v>0.60027408000000004</v>
      </c>
      <c r="K29" s="141">
        <f t="shared" si="0"/>
        <v>60.027408000000008</v>
      </c>
      <c r="L29" s="261">
        <f t="shared" si="1"/>
        <v>0</v>
      </c>
      <c r="M29" s="32">
        <v>100</v>
      </c>
      <c r="N29" s="256">
        <f>T_PR[[#This Row],[CENA ZA POJ. SZTUKĘ PO RABACIE]]*T_PR[[#This Row],[LICZBA SZT. W OPAKOWANIU]]</f>
        <v>60.027408000000001</v>
      </c>
      <c r="O29" s="253" t="str">
        <f>IF(T_PR[[#This Row],[CENA ZA OPAKOWANIE PO RABACIE]]*D29=0,"",D29*N29)</f>
        <v/>
      </c>
      <c r="P29" s="52" t="s">
        <v>86</v>
      </c>
      <c r="Q29" s="52" t="s">
        <v>87</v>
      </c>
      <c r="R29" s="31" t="s">
        <v>70</v>
      </c>
      <c r="S29" s="31" t="s">
        <v>71</v>
      </c>
      <c r="T29" s="160">
        <v>1</v>
      </c>
    </row>
    <row r="30" spans="1:20">
      <c r="A30" s="333"/>
      <c r="B30" s="328"/>
      <c r="C30" s="116" t="s">
        <v>3536</v>
      </c>
      <c r="D30" s="29"/>
      <c r="E30" s="38" t="s">
        <v>88</v>
      </c>
      <c r="F30" s="225" t="s">
        <v>89</v>
      </c>
      <c r="G30" s="54">
        <v>100</v>
      </c>
      <c r="H30" s="195">
        <v>62.636058000000006</v>
      </c>
      <c r="I30" s="199">
        <f>T_PR[[#This Row],[CENA KATALOG NETTO ZA JEDNOSTKĘ MIARY]]/G30</f>
        <v>0.62636058000000006</v>
      </c>
      <c r="J30" s="94">
        <f>T30*(T_PR[[#This Row],[CENA KATALOG NETTO ZA JEDNOSTKĘ MIARY]]-T_PR[[#This Row],[CENA KATALOG NETTO ZA JEDNOSTKĘ MIARY]]*T_PR[[#This Row],[RABAT %]])/100</f>
        <v>0.62636058000000006</v>
      </c>
      <c r="K30" s="141">
        <f t="shared" si="0"/>
        <v>62.636058000000006</v>
      </c>
      <c r="L30" s="261">
        <f t="shared" si="1"/>
        <v>0</v>
      </c>
      <c r="M30" s="32">
        <v>100</v>
      </c>
      <c r="N30" s="256">
        <f>T_PR[[#This Row],[CENA ZA POJ. SZTUKĘ PO RABACIE]]*T_PR[[#This Row],[LICZBA SZT. W OPAKOWANIU]]</f>
        <v>62.636058000000006</v>
      </c>
      <c r="O30" s="253" t="str">
        <f>IF(T_PR[[#This Row],[CENA ZA OPAKOWANIE PO RABACIE]]*D30=0,"",D30*N30)</f>
        <v/>
      </c>
      <c r="P30" s="52" t="s">
        <v>90</v>
      </c>
      <c r="Q30" s="52" t="s">
        <v>91</v>
      </c>
      <c r="R30" s="31" t="s">
        <v>70</v>
      </c>
      <c r="S30" s="31" t="s">
        <v>71</v>
      </c>
      <c r="T30" s="160">
        <v>1</v>
      </c>
    </row>
    <row r="31" spans="1:20">
      <c r="A31" s="333"/>
      <c r="B31" s="328"/>
      <c r="C31" s="116" t="s">
        <v>3536</v>
      </c>
      <c r="D31" s="29"/>
      <c r="E31" s="38" t="s">
        <v>92</v>
      </c>
      <c r="F31" s="225" t="s">
        <v>93</v>
      </c>
      <c r="G31" s="54">
        <v>100</v>
      </c>
      <c r="H31" s="195">
        <v>65.244708000000003</v>
      </c>
      <c r="I31" s="199">
        <f>T_PR[[#This Row],[CENA KATALOG NETTO ZA JEDNOSTKĘ MIARY]]/G31</f>
        <v>0.65244708000000007</v>
      </c>
      <c r="J31" s="94">
        <f>T31*(T_PR[[#This Row],[CENA KATALOG NETTO ZA JEDNOSTKĘ MIARY]]-T_PR[[#This Row],[CENA KATALOG NETTO ZA JEDNOSTKĘ MIARY]]*T_PR[[#This Row],[RABAT %]])/100</f>
        <v>0.65244708000000007</v>
      </c>
      <c r="K31" s="141">
        <f t="shared" si="0"/>
        <v>65.244708000000003</v>
      </c>
      <c r="L31" s="261">
        <f t="shared" si="1"/>
        <v>0</v>
      </c>
      <c r="M31" s="32">
        <v>100</v>
      </c>
      <c r="N31" s="256">
        <f>T_PR[[#This Row],[CENA ZA POJ. SZTUKĘ PO RABACIE]]*T_PR[[#This Row],[LICZBA SZT. W OPAKOWANIU]]</f>
        <v>65.244708000000003</v>
      </c>
      <c r="O31" s="253" t="str">
        <f>IF(T_PR[[#This Row],[CENA ZA OPAKOWANIE PO RABACIE]]*D31=0,"",D31*N31)</f>
        <v/>
      </c>
      <c r="P31" s="52" t="s">
        <v>94</v>
      </c>
      <c r="Q31" s="52" t="s">
        <v>95</v>
      </c>
      <c r="R31" s="31" t="s">
        <v>70</v>
      </c>
      <c r="S31" s="31" t="s">
        <v>71</v>
      </c>
      <c r="T31" s="160">
        <v>1</v>
      </c>
    </row>
    <row r="32" spans="1:20">
      <c r="A32" s="333"/>
      <c r="B32" s="328"/>
      <c r="C32" s="116" t="s">
        <v>3536</v>
      </c>
      <c r="D32" s="29"/>
      <c r="E32" s="38" t="s">
        <v>96</v>
      </c>
      <c r="F32" s="225" t="s">
        <v>97</v>
      </c>
      <c r="G32" s="54">
        <v>100</v>
      </c>
      <c r="H32" s="195">
        <v>67.853358000000014</v>
      </c>
      <c r="I32" s="199">
        <f>T_PR[[#This Row],[CENA KATALOG NETTO ZA JEDNOSTKĘ MIARY]]/G32</f>
        <v>0.67853358000000019</v>
      </c>
      <c r="J32" s="94">
        <f>T32*(T_PR[[#This Row],[CENA KATALOG NETTO ZA JEDNOSTKĘ MIARY]]-T_PR[[#This Row],[CENA KATALOG NETTO ZA JEDNOSTKĘ MIARY]]*T_PR[[#This Row],[RABAT %]])/100</f>
        <v>0.67853358000000019</v>
      </c>
      <c r="K32" s="141">
        <f t="shared" si="0"/>
        <v>67.853358000000014</v>
      </c>
      <c r="L32" s="261">
        <f t="shared" si="1"/>
        <v>0</v>
      </c>
      <c r="M32" s="32">
        <v>100</v>
      </c>
      <c r="N32" s="256">
        <f>T_PR[[#This Row],[CENA ZA POJ. SZTUKĘ PO RABACIE]]*T_PR[[#This Row],[LICZBA SZT. W OPAKOWANIU]]</f>
        <v>67.853358000000014</v>
      </c>
      <c r="O32" s="253" t="str">
        <f>IF(T_PR[[#This Row],[CENA ZA OPAKOWANIE PO RABACIE]]*D32=0,"",D32*N32)</f>
        <v/>
      </c>
      <c r="P32" s="52" t="s">
        <v>98</v>
      </c>
      <c r="Q32" s="52" t="s">
        <v>99</v>
      </c>
      <c r="R32" s="31" t="s">
        <v>70</v>
      </c>
      <c r="S32" s="31" t="s">
        <v>71</v>
      </c>
      <c r="T32" s="160">
        <v>1</v>
      </c>
    </row>
    <row r="33" spans="1:20">
      <c r="A33" s="333"/>
      <c r="B33" s="328"/>
      <c r="C33" s="116" t="s">
        <v>3536</v>
      </c>
      <c r="D33" s="29"/>
      <c r="E33" s="38" t="s">
        <v>100</v>
      </c>
      <c r="F33" s="225" t="s">
        <v>101</v>
      </c>
      <c r="G33" s="54">
        <v>100</v>
      </c>
      <c r="H33" s="195">
        <v>73.070658000000009</v>
      </c>
      <c r="I33" s="199">
        <f>T_PR[[#This Row],[CENA KATALOG NETTO ZA JEDNOSTKĘ MIARY]]/G33</f>
        <v>0.73070658000000011</v>
      </c>
      <c r="J33" s="94">
        <f>T33*(T_PR[[#This Row],[CENA KATALOG NETTO ZA JEDNOSTKĘ MIARY]]-T_PR[[#This Row],[CENA KATALOG NETTO ZA JEDNOSTKĘ MIARY]]*T_PR[[#This Row],[RABAT %]])/100</f>
        <v>0.73070658000000011</v>
      </c>
      <c r="K33" s="141">
        <f t="shared" si="0"/>
        <v>73.070658000000009</v>
      </c>
      <c r="L33" s="261">
        <f t="shared" si="1"/>
        <v>0</v>
      </c>
      <c r="M33" s="32">
        <v>100</v>
      </c>
      <c r="N33" s="256">
        <f>T_PR[[#This Row],[CENA ZA POJ. SZTUKĘ PO RABACIE]]*T_PR[[#This Row],[LICZBA SZT. W OPAKOWANIU]]</f>
        <v>73.070658000000009</v>
      </c>
      <c r="O33" s="253" t="str">
        <f>IF(T_PR[[#This Row],[CENA ZA OPAKOWANIE PO RABACIE]]*D33=0,"",D33*N33)</f>
        <v/>
      </c>
      <c r="P33" s="52" t="s">
        <v>102</v>
      </c>
      <c r="Q33" s="52" t="s">
        <v>103</v>
      </c>
      <c r="R33" s="31" t="s">
        <v>70</v>
      </c>
      <c r="S33" s="31" t="s">
        <v>71</v>
      </c>
      <c r="T33" s="160">
        <v>1</v>
      </c>
    </row>
    <row r="34" spans="1:20">
      <c r="A34" s="333"/>
      <c r="B34" s="328"/>
      <c r="C34" s="116" t="s">
        <v>3536</v>
      </c>
      <c r="D34" s="29"/>
      <c r="E34" s="38" t="s">
        <v>104</v>
      </c>
      <c r="F34" s="225" t="s">
        <v>105</v>
      </c>
      <c r="G34" s="54">
        <v>100</v>
      </c>
      <c r="H34" s="195">
        <v>78.297444000000013</v>
      </c>
      <c r="I34" s="199">
        <f>T_PR[[#This Row],[CENA KATALOG NETTO ZA JEDNOSTKĘ MIARY]]/G34</f>
        <v>0.78297444000000016</v>
      </c>
      <c r="J34" s="94">
        <f>T34*(T_PR[[#This Row],[CENA KATALOG NETTO ZA JEDNOSTKĘ MIARY]]-T_PR[[#This Row],[CENA KATALOG NETTO ZA JEDNOSTKĘ MIARY]]*T_PR[[#This Row],[RABAT %]])/100</f>
        <v>0.78297444000000016</v>
      </c>
      <c r="K34" s="141">
        <f t="shared" si="0"/>
        <v>78.297444000000013</v>
      </c>
      <c r="L34" s="261">
        <f t="shared" si="1"/>
        <v>0</v>
      </c>
      <c r="M34" s="32">
        <v>100</v>
      </c>
      <c r="N34" s="256">
        <f>T_PR[[#This Row],[CENA ZA POJ. SZTUKĘ PO RABACIE]]*T_PR[[#This Row],[LICZBA SZT. W OPAKOWANIU]]</f>
        <v>78.297444000000013</v>
      </c>
      <c r="O34" s="253" t="str">
        <f>IF(T_PR[[#This Row],[CENA ZA OPAKOWANIE PO RABACIE]]*D34=0,"",D34*N34)</f>
        <v/>
      </c>
      <c r="P34" s="52" t="s">
        <v>106</v>
      </c>
      <c r="Q34" s="52" t="s">
        <v>107</v>
      </c>
      <c r="R34" s="31" t="s">
        <v>70</v>
      </c>
      <c r="S34" s="31" t="s">
        <v>71</v>
      </c>
      <c r="T34" s="160">
        <v>1</v>
      </c>
    </row>
    <row r="35" spans="1:20">
      <c r="A35" s="333"/>
      <c r="B35" s="328"/>
      <c r="C35" s="116" t="s">
        <v>3536</v>
      </c>
      <c r="D35" s="29"/>
      <c r="E35" s="38" t="s">
        <v>108</v>
      </c>
      <c r="F35" s="225" t="s">
        <v>109</v>
      </c>
      <c r="G35" s="54">
        <v>100</v>
      </c>
      <c r="H35" s="195">
        <v>80.90609400000001</v>
      </c>
      <c r="I35" s="199">
        <f>T_PR[[#This Row],[CENA KATALOG NETTO ZA JEDNOSTKĘ MIARY]]/G35</f>
        <v>0.80906094000000006</v>
      </c>
      <c r="J35" s="94">
        <f>T35*(T_PR[[#This Row],[CENA KATALOG NETTO ZA JEDNOSTKĘ MIARY]]-T_PR[[#This Row],[CENA KATALOG NETTO ZA JEDNOSTKĘ MIARY]]*T_PR[[#This Row],[RABAT %]])/100</f>
        <v>0.80906094000000006</v>
      </c>
      <c r="K35" s="141">
        <f t="shared" si="0"/>
        <v>80.90609400000001</v>
      </c>
      <c r="L35" s="261">
        <f t="shared" si="1"/>
        <v>0</v>
      </c>
      <c r="M35" s="32">
        <v>100</v>
      </c>
      <c r="N35" s="256">
        <f>T_PR[[#This Row],[CENA ZA POJ. SZTUKĘ PO RABACIE]]*T_PR[[#This Row],[LICZBA SZT. W OPAKOWANIU]]</f>
        <v>80.90609400000001</v>
      </c>
      <c r="O35" s="253" t="str">
        <f>IF(T_PR[[#This Row],[CENA ZA OPAKOWANIE PO RABACIE]]*D35=0,"",D35*N35)</f>
        <v/>
      </c>
      <c r="P35" s="52" t="s">
        <v>110</v>
      </c>
      <c r="Q35" s="52" t="s">
        <v>111</v>
      </c>
      <c r="R35" s="31" t="s">
        <v>70</v>
      </c>
      <c r="S35" s="31" t="s">
        <v>71</v>
      </c>
      <c r="T35" s="160">
        <v>1</v>
      </c>
    </row>
    <row r="36" spans="1:20">
      <c r="A36" s="333"/>
      <c r="B36" s="328"/>
      <c r="C36" s="116" t="s">
        <v>3536</v>
      </c>
      <c r="D36" s="29"/>
      <c r="E36" s="38" t="s">
        <v>112</v>
      </c>
      <c r="F36" s="225" t="s">
        <v>113</v>
      </c>
      <c r="G36" s="54">
        <v>100</v>
      </c>
      <c r="H36" s="195">
        <v>83.514744000000022</v>
      </c>
      <c r="I36" s="199">
        <f>T_PR[[#This Row],[CENA KATALOG NETTO ZA JEDNOSTKĘ MIARY]]/G36</f>
        <v>0.83514744000000019</v>
      </c>
      <c r="J36" s="94">
        <f>T36*(T_PR[[#This Row],[CENA KATALOG NETTO ZA JEDNOSTKĘ MIARY]]-T_PR[[#This Row],[CENA KATALOG NETTO ZA JEDNOSTKĘ MIARY]]*T_PR[[#This Row],[RABAT %]])/100</f>
        <v>0.83514744000000019</v>
      </c>
      <c r="K36" s="141">
        <f t="shared" si="0"/>
        <v>83.514744000000022</v>
      </c>
      <c r="L36" s="261">
        <f t="shared" si="1"/>
        <v>0</v>
      </c>
      <c r="M36" s="32">
        <v>100</v>
      </c>
      <c r="N36" s="256">
        <f>T_PR[[#This Row],[CENA ZA POJ. SZTUKĘ PO RABACIE]]*T_PR[[#This Row],[LICZBA SZT. W OPAKOWANIU]]</f>
        <v>83.514744000000022</v>
      </c>
      <c r="O36" s="253" t="str">
        <f>IF(T_PR[[#This Row],[CENA ZA OPAKOWANIE PO RABACIE]]*D36=0,"",D36*N36)</f>
        <v/>
      </c>
      <c r="P36" s="52" t="s">
        <v>114</v>
      </c>
      <c r="Q36" s="52" t="s">
        <v>115</v>
      </c>
      <c r="R36" s="31" t="s">
        <v>70</v>
      </c>
      <c r="S36" s="31" t="s">
        <v>71</v>
      </c>
      <c r="T36" s="160">
        <v>1</v>
      </c>
    </row>
    <row r="37" spans="1:20">
      <c r="A37" s="333"/>
      <c r="B37" s="328"/>
      <c r="C37" s="116" t="s">
        <v>3536</v>
      </c>
      <c r="D37" s="29"/>
      <c r="E37" s="38" t="s">
        <v>116</v>
      </c>
      <c r="F37" s="225" t="s">
        <v>117</v>
      </c>
      <c r="G37" s="54">
        <v>100</v>
      </c>
      <c r="H37" s="195">
        <v>86.123394000000005</v>
      </c>
      <c r="I37" s="199">
        <f>T_PR[[#This Row],[CENA KATALOG NETTO ZA JEDNOSTKĘ MIARY]]/G37</f>
        <v>0.86123394000000009</v>
      </c>
      <c r="J37" s="94">
        <f>T37*(T_PR[[#This Row],[CENA KATALOG NETTO ZA JEDNOSTKĘ MIARY]]-T_PR[[#This Row],[CENA KATALOG NETTO ZA JEDNOSTKĘ MIARY]]*T_PR[[#This Row],[RABAT %]])/100</f>
        <v>0.86123394000000009</v>
      </c>
      <c r="K37" s="141">
        <f t="shared" si="0"/>
        <v>86.123394000000005</v>
      </c>
      <c r="L37" s="261">
        <f t="shared" si="1"/>
        <v>0</v>
      </c>
      <c r="M37" s="32">
        <v>100</v>
      </c>
      <c r="N37" s="256">
        <f>T_PR[[#This Row],[CENA ZA POJ. SZTUKĘ PO RABACIE]]*T_PR[[#This Row],[LICZBA SZT. W OPAKOWANIU]]</f>
        <v>86.123394000000005</v>
      </c>
      <c r="O37" s="253" t="str">
        <f>IF(T_PR[[#This Row],[CENA ZA OPAKOWANIE PO RABACIE]]*D37=0,"",D37*N37)</f>
        <v/>
      </c>
      <c r="P37" s="52" t="s">
        <v>118</v>
      </c>
      <c r="Q37" s="52" t="s">
        <v>119</v>
      </c>
      <c r="R37" s="31" t="s">
        <v>70</v>
      </c>
      <c r="S37" s="31" t="s">
        <v>71</v>
      </c>
      <c r="T37" s="160">
        <v>1</v>
      </c>
    </row>
    <row r="38" spans="1:20">
      <c r="A38" s="333"/>
      <c r="B38" s="328"/>
      <c r="C38" s="116" t="s">
        <v>3536</v>
      </c>
      <c r="D38" s="29"/>
      <c r="E38" s="38" t="s">
        <v>120</v>
      </c>
      <c r="F38" s="225" t="s">
        <v>121</v>
      </c>
      <c r="G38" s="54">
        <v>100</v>
      </c>
      <c r="H38" s="195">
        <v>91.340694000000013</v>
      </c>
      <c r="I38" s="199">
        <f>T_PR[[#This Row],[CENA KATALOG NETTO ZA JEDNOSTKĘ MIARY]]/G38</f>
        <v>0.91340694000000011</v>
      </c>
      <c r="J38" s="94">
        <f>T38*(T_PR[[#This Row],[CENA KATALOG NETTO ZA JEDNOSTKĘ MIARY]]-T_PR[[#This Row],[CENA KATALOG NETTO ZA JEDNOSTKĘ MIARY]]*T_PR[[#This Row],[RABAT %]])/100</f>
        <v>0.91340694000000011</v>
      </c>
      <c r="K38" s="141">
        <f t="shared" si="0"/>
        <v>91.340694000000013</v>
      </c>
      <c r="L38" s="261">
        <f t="shared" si="1"/>
        <v>0</v>
      </c>
      <c r="M38" s="32">
        <v>100</v>
      </c>
      <c r="N38" s="256">
        <f>T_PR[[#This Row],[CENA ZA POJ. SZTUKĘ PO RABACIE]]*T_PR[[#This Row],[LICZBA SZT. W OPAKOWANIU]]</f>
        <v>91.340694000000013</v>
      </c>
      <c r="O38" s="253" t="str">
        <f>IF(T_PR[[#This Row],[CENA ZA OPAKOWANIE PO RABACIE]]*D38=0,"",D38*N38)</f>
        <v/>
      </c>
      <c r="P38" s="52" t="s">
        <v>122</v>
      </c>
      <c r="Q38" s="52" t="s">
        <v>123</v>
      </c>
      <c r="R38" s="31" t="s">
        <v>70</v>
      </c>
      <c r="S38" s="31" t="s">
        <v>71</v>
      </c>
      <c r="T38" s="160">
        <v>1</v>
      </c>
    </row>
    <row r="39" spans="1:20">
      <c r="A39" s="334"/>
      <c r="B39" s="329"/>
      <c r="C39" s="116" t="s">
        <v>3536</v>
      </c>
      <c r="D39" s="29"/>
      <c r="E39" s="38" t="s">
        <v>124</v>
      </c>
      <c r="F39" s="225" t="s">
        <v>125</v>
      </c>
      <c r="G39" s="54">
        <v>100</v>
      </c>
      <c r="H39" s="195">
        <v>100.19113200000001</v>
      </c>
      <c r="I39" s="199">
        <f>T_PR[[#This Row],[CENA KATALOG NETTO ZA JEDNOSTKĘ MIARY]]/G39</f>
        <v>1.00191132</v>
      </c>
      <c r="J39" s="94">
        <f>T39*(T_PR[[#This Row],[CENA KATALOG NETTO ZA JEDNOSTKĘ MIARY]]-T_PR[[#This Row],[CENA KATALOG NETTO ZA JEDNOSTKĘ MIARY]]*T_PR[[#This Row],[RABAT %]])/100</f>
        <v>1.00191132</v>
      </c>
      <c r="K39" s="141">
        <f t="shared" si="0"/>
        <v>100.19113200000001</v>
      </c>
      <c r="L39" s="261">
        <f t="shared" si="1"/>
        <v>0</v>
      </c>
      <c r="M39" s="32">
        <v>50</v>
      </c>
      <c r="N39" s="256">
        <f>T_PR[[#This Row],[CENA ZA POJ. SZTUKĘ PO RABACIE]]*T_PR[[#This Row],[LICZBA SZT. W OPAKOWANIU]]</f>
        <v>50.095566000000005</v>
      </c>
      <c r="O39" s="253" t="str">
        <f>IF(T_PR[[#This Row],[CENA ZA OPAKOWANIE PO RABACIE]]*D39=0,"",D39*N39)</f>
        <v/>
      </c>
      <c r="P39" s="52" t="s">
        <v>126</v>
      </c>
      <c r="Q39" s="52" t="s">
        <v>127</v>
      </c>
      <c r="R39" s="31" t="s">
        <v>70</v>
      </c>
      <c r="S39" s="31" t="s">
        <v>71</v>
      </c>
      <c r="T39" s="160">
        <v>1</v>
      </c>
    </row>
    <row r="40" spans="1:20">
      <c r="A40" s="332"/>
      <c r="B40" s="327"/>
      <c r="C40" s="116" t="s">
        <v>3536</v>
      </c>
      <c r="D40" s="29"/>
      <c r="E40" s="38" t="s">
        <v>3905</v>
      </c>
      <c r="F40" s="225" t="s">
        <v>3904</v>
      </c>
      <c r="G40" s="54">
        <v>100</v>
      </c>
      <c r="H40" s="195">
        <v>58.528620000000011</v>
      </c>
      <c r="I40" s="199">
        <f>T_PR[[#This Row],[CENA KATALOG NETTO ZA JEDNOSTKĘ MIARY]]/G40</f>
        <v>0.58528620000000009</v>
      </c>
      <c r="J40" s="94">
        <f>T40*(T_PR[[#This Row],[CENA KATALOG NETTO ZA JEDNOSTKĘ MIARY]]-T_PR[[#This Row],[CENA KATALOG NETTO ZA JEDNOSTKĘ MIARY]]*T_PR[[#This Row],[RABAT %]])/100</f>
        <v>0.58528620000000009</v>
      </c>
      <c r="K40" s="141">
        <f>SUM(H40)*(1-L40)</f>
        <v>58.528620000000011</v>
      </c>
      <c r="L40" s="261">
        <f t="shared" si="1"/>
        <v>0</v>
      </c>
      <c r="M40" s="25">
        <v>50</v>
      </c>
      <c r="N40" s="256">
        <f>T_PR[[#This Row],[CENA ZA POJ. SZTUKĘ PO RABACIE]]*T_PR[[#This Row],[LICZBA SZT. W OPAKOWANIU]]</f>
        <v>29.264310000000005</v>
      </c>
      <c r="O40" s="253" t="str">
        <f>IF(T_PR[[#This Row],[CENA ZA OPAKOWANIE PO RABACIE]]*D40=0,"",D40*N40)</f>
        <v/>
      </c>
      <c r="P40" s="52">
        <v>8421814616119</v>
      </c>
      <c r="Q40" s="52">
        <v>8421814616126</v>
      </c>
      <c r="R40" s="31" t="s">
        <v>70</v>
      </c>
      <c r="S40" s="31" t="s">
        <v>71</v>
      </c>
      <c r="T40" s="160">
        <v>1</v>
      </c>
    </row>
    <row r="41" spans="1:20" ht="18" customHeight="1">
      <c r="A41" s="333"/>
      <c r="B41" s="328"/>
      <c r="C41" s="116" t="s">
        <v>3536</v>
      </c>
      <c r="D41" s="29"/>
      <c r="E41" s="38" t="s">
        <v>128</v>
      </c>
      <c r="F41" s="225" t="s">
        <v>129</v>
      </c>
      <c r="G41" s="54">
        <v>100</v>
      </c>
      <c r="H41" s="195">
        <v>65.244708000000003</v>
      </c>
      <c r="I41" s="199">
        <f>T_PR[[#This Row],[CENA KATALOG NETTO ZA JEDNOSTKĘ MIARY]]/G41</f>
        <v>0.65244708000000007</v>
      </c>
      <c r="J41" s="94">
        <f>T41*(T_PR[[#This Row],[CENA KATALOG NETTO ZA JEDNOSTKĘ MIARY]]-T_PR[[#This Row],[CENA KATALOG NETTO ZA JEDNOSTKĘ MIARY]]*T_PR[[#This Row],[RABAT %]])/100</f>
        <v>0.65244708000000007</v>
      </c>
      <c r="K41" s="141">
        <f t="shared" si="0"/>
        <v>65.244708000000003</v>
      </c>
      <c r="L41" s="261">
        <f t="shared" si="1"/>
        <v>0</v>
      </c>
      <c r="M41" s="32">
        <v>100</v>
      </c>
      <c r="N41" s="256">
        <f>T_PR[[#This Row],[CENA ZA POJ. SZTUKĘ PO RABACIE]]*T_PR[[#This Row],[LICZBA SZT. W OPAKOWANIU]]</f>
        <v>65.244708000000003</v>
      </c>
      <c r="O41" s="253" t="str">
        <f>IF(T_PR[[#This Row],[CENA ZA OPAKOWANIE PO RABACIE]]*D41=0,"",D41*N41)</f>
        <v/>
      </c>
      <c r="P41" s="52" t="s">
        <v>130</v>
      </c>
      <c r="Q41" s="52" t="s">
        <v>131</v>
      </c>
      <c r="R41" s="31" t="s">
        <v>70</v>
      </c>
      <c r="S41" s="31" t="s">
        <v>71</v>
      </c>
      <c r="T41" s="160">
        <v>1</v>
      </c>
    </row>
    <row r="42" spans="1:20" ht="18" customHeight="1">
      <c r="A42" s="333"/>
      <c r="B42" s="328"/>
      <c r="C42" s="116" t="s">
        <v>3536</v>
      </c>
      <c r="D42" s="29"/>
      <c r="E42" s="38" t="s">
        <v>132</v>
      </c>
      <c r="F42" s="225" t="s">
        <v>133</v>
      </c>
      <c r="G42" s="54">
        <v>100</v>
      </c>
      <c r="H42" s="195">
        <v>65.244708000000003</v>
      </c>
      <c r="I42" s="199">
        <f>T_PR[[#This Row],[CENA KATALOG NETTO ZA JEDNOSTKĘ MIARY]]/G42</f>
        <v>0.65244708000000007</v>
      </c>
      <c r="J42" s="94">
        <f>T42*(T_PR[[#This Row],[CENA KATALOG NETTO ZA JEDNOSTKĘ MIARY]]-T_PR[[#This Row],[CENA KATALOG NETTO ZA JEDNOSTKĘ MIARY]]*T_PR[[#This Row],[RABAT %]])/100</f>
        <v>0.65244708000000007</v>
      </c>
      <c r="K42" s="141">
        <f t="shared" si="0"/>
        <v>65.244708000000003</v>
      </c>
      <c r="L42" s="261">
        <f t="shared" si="1"/>
        <v>0</v>
      </c>
      <c r="M42" s="32">
        <v>100</v>
      </c>
      <c r="N42" s="256">
        <f>T_PR[[#This Row],[CENA ZA POJ. SZTUKĘ PO RABACIE]]*T_PR[[#This Row],[LICZBA SZT. W OPAKOWANIU]]</f>
        <v>65.244708000000003</v>
      </c>
      <c r="O42" s="253" t="str">
        <f>IF(T_PR[[#This Row],[CENA ZA OPAKOWANIE PO RABACIE]]*D42=0,"",D42*N42)</f>
        <v/>
      </c>
      <c r="P42" s="52" t="s">
        <v>134</v>
      </c>
      <c r="Q42" s="52" t="s">
        <v>135</v>
      </c>
      <c r="R42" s="31" t="s">
        <v>70</v>
      </c>
      <c r="S42" s="31" t="s">
        <v>71</v>
      </c>
      <c r="T42" s="160">
        <v>1</v>
      </c>
    </row>
    <row r="43" spans="1:20" ht="18" customHeight="1">
      <c r="A43" s="333"/>
      <c r="B43" s="328"/>
      <c r="C43" s="116" t="s">
        <v>3536</v>
      </c>
      <c r="D43" s="29"/>
      <c r="E43" s="38" t="s">
        <v>136</v>
      </c>
      <c r="F43" s="225" t="s">
        <v>137</v>
      </c>
      <c r="G43" s="54">
        <v>100</v>
      </c>
      <c r="H43" s="195">
        <v>65.244708000000003</v>
      </c>
      <c r="I43" s="199">
        <f>T_PR[[#This Row],[CENA KATALOG NETTO ZA JEDNOSTKĘ MIARY]]/G43</f>
        <v>0.65244708000000007</v>
      </c>
      <c r="J43" s="94">
        <f>T43*(T_PR[[#This Row],[CENA KATALOG NETTO ZA JEDNOSTKĘ MIARY]]-T_PR[[#This Row],[CENA KATALOG NETTO ZA JEDNOSTKĘ MIARY]]*T_PR[[#This Row],[RABAT %]])/100</f>
        <v>0.65244708000000007</v>
      </c>
      <c r="K43" s="141">
        <f t="shared" si="0"/>
        <v>65.244708000000003</v>
      </c>
      <c r="L43" s="261">
        <f t="shared" si="1"/>
        <v>0</v>
      </c>
      <c r="M43" s="32">
        <v>100</v>
      </c>
      <c r="N43" s="256">
        <f>T_PR[[#This Row],[CENA ZA POJ. SZTUKĘ PO RABACIE]]*T_PR[[#This Row],[LICZBA SZT. W OPAKOWANIU]]</f>
        <v>65.244708000000003</v>
      </c>
      <c r="O43" s="253" t="str">
        <f>IF(T_PR[[#This Row],[CENA ZA OPAKOWANIE PO RABACIE]]*D43=0,"",D43*N43)</f>
        <v/>
      </c>
      <c r="P43" s="52" t="s">
        <v>138</v>
      </c>
      <c r="Q43" s="52" t="s">
        <v>139</v>
      </c>
      <c r="R43" s="31" t="s">
        <v>70</v>
      </c>
      <c r="S43" s="31" t="s">
        <v>71</v>
      </c>
      <c r="T43" s="160">
        <v>1</v>
      </c>
    </row>
    <row r="44" spans="1:20" ht="18" customHeight="1">
      <c r="A44" s="333"/>
      <c r="B44" s="328"/>
      <c r="C44" s="116" t="s">
        <v>3536</v>
      </c>
      <c r="D44" s="29"/>
      <c r="E44" s="38" t="s">
        <v>140</v>
      </c>
      <c r="F44" s="225" t="s">
        <v>141</v>
      </c>
      <c r="G44" s="54">
        <v>100</v>
      </c>
      <c r="H44" s="195">
        <v>71.771075999999994</v>
      </c>
      <c r="I44" s="199">
        <f>T_PR[[#This Row],[CENA KATALOG NETTO ZA JEDNOSTKĘ MIARY]]/G44</f>
        <v>0.71771075999999989</v>
      </c>
      <c r="J44" s="94">
        <f>T44*(T_PR[[#This Row],[CENA KATALOG NETTO ZA JEDNOSTKĘ MIARY]]-T_PR[[#This Row],[CENA KATALOG NETTO ZA JEDNOSTKĘ MIARY]]*T_PR[[#This Row],[RABAT %]])/100</f>
        <v>0.71771075999999989</v>
      </c>
      <c r="K44" s="141">
        <f t="shared" si="0"/>
        <v>71.771075999999994</v>
      </c>
      <c r="L44" s="261">
        <f t="shared" si="1"/>
        <v>0</v>
      </c>
      <c r="M44" s="32">
        <v>100</v>
      </c>
      <c r="N44" s="256">
        <f>T_PR[[#This Row],[CENA ZA POJ. SZTUKĘ PO RABACIE]]*T_PR[[#This Row],[LICZBA SZT. W OPAKOWANIU]]</f>
        <v>71.771075999999994</v>
      </c>
      <c r="O44" s="253" t="str">
        <f>IF(T_PR[[#This Row],[CENA ZA OPAKOWANIE PO RABACIE]]*D44=0,"",D44*N44)</f>
        <v/>
      </c>
      <c r="P44" s="52" t="s">
        <v>142</v>
      </c>
      <c r="Q44" s="52" t="s">
        <v>143</v>
      </c>
      <c r="R44" s="31" t="s">
        <v>70</v>
      </c>
      <c r="S44" s="31" t="s">
        <v>71</v>
      </c>
      <c r="T44" s="160">
        <v>1</v>
      </c>
    </row>
    <row r="45" spans="1:20" ht="18" customHeight="1">
      <c r="A45" s="334"/>
      <c r="B45" s="329"/>
      <c r="C45" s="116" t="s">
        <v>3536</v>
      </c>
      <c r="D45" s="29"/>
      <c r="E45" s="38" t="s">
        <v>144</v>
      </c>
      <c r="F45" s="225" t="s">
        <v>145</v>
      </c>
      <c r="G45" s="54">
        <v>100</v>
      </c>
      <c r="H45" s="195">
        <v>69.162426000000011</v>
      </c>
      <c r="I45" s="199">
        <f>T_PR[[#This Row],[CENA KATALOG NETTO ZA JEDNOSTKĘ MIARY]]/G45</f>
        <v>0.6916242600000001</v>
      </c>
      <c r="J45" s="94">
        <f>T45*(T_PR[[#This Row],[CENA KATALOG NETTO ZA JEDNOSTKĘ MIARY]]-T_PR[[#This Row],[CENA KATALOG NETTO ZA JEDNOSTKĘ MIARY]]*T_PR[[#This Row],[RABAT %]])/100</f>
        <v>0.6916242600000001</v>
      </c>
      <c r="K45" s="141">
        <f t="shared" si="0"/>
        <v>69.162426000000011</v>
      </c>
      <c r="L45" s="261">
        <f t="shared" si="1"/>
        <v>0</v>
      </c>
      <c r="M45" s="32">
        <v>100</v>
      </c>
      <c r="N45" s="256">
        <f>T_PR[[#This Row],[CENA ZA POJ. SZTUKĘ PO RABACIE]]*T_PR[[#This Row],[LICZBA SZT. W OPAKOWANIU]]</f>
        <v>69.162426000000011</v>
      </c>
      <c r="O45" s="253" t="str">
        <f>IF(T_PR[[#This Row],[CENA ZA OPAKOWANIE PO RABACIE]]*D45=0,"",D45*N45)</f>
        <v/>
      </c>
      <c r="P45" s="52" t="s">
        <v>146</v>
      </c>
      <c r="Q45" s="52" t="s">
        <v>147</v>
      </c>
      <c r="R45" s="31" t="s">
        <v>70</v>
      </c>
      <c r="S45" s="31" t="s">
        <v>71</v>
      </c>
      <c r="T45" s="160">
        <v>1</v>
      </c>
    </row>
    <row r="46" spans="1:20" ht="18" customHeight="1">
      <c r="A46" s="332"/>
      <c r="B46" s="341"/>
      <c r="C46" s="116" t="s">
        <v>3536</v>
      </c>
      <c r="D46" s="29"/>
      <c r="E46" s="38" t="s">
        <v>148</v>
      </c>
      <c r="F46" s="225" t="s">
        <v>149</v>
      </c>
      <c r="G46" s="54">
        <v>100</v>
      </c>
      <c r="H46" s="195">
        <v>52.857000000000006</v>
      </c>
      <c r="I46" s="199">
        <f>T_PR[[#This Row],[CENA KATALOG NETTO ZA JEDNOSTKĘ MIARY]]/G46</f>
        <v>0.5285700000000001</v>
      </c>
      <c r="J46" s="94">
        <f>T46*(T_PR[[#This Row],[CENA KATALOG NETTO ZA JEDNOSTKĘ MIARY]]-T_PR[[#This Row],[CENA KATALOG NETTO ZA JEDNOSTKĘ MIARY]]*T_PR[[#This Row],[RABAT %]])/100</f>
        <v>0.5285700000000001</v>
      </c>
      <c r="K46" s="141">
        <f t="shared" si="0"/>
        <v>52.857000000000006</v>
      </c>
      <c r="L46" s="261">
        <f t="shared" si="1"/>
        <v>0</v>
      </c>
      <c r="M46" s="32">
        <v>100</v>
      </c>
      <c r="N46" s="256">
        <f>T_PR[[#This Row],[CENA ZA POJ. SZTUKĘ PO RABACIE]]*T_PR[[#This Row],[LICZBA SZT. W OPAKOWANIU]]</f>
        <v>52.857000000000006</v>
      </c>
      <c r="O46" s="253" t="str">
        <f>IF(T_PR[[#This Row],[CENA ZA OPAKOWANIE PO RABACIE]]*D46=0,"",D46*N46)</f>
        <v/>
      </c>
      <c r="P46" s="52">
        <v>8421814013840</v>
      </c>
      <c r="Q46" s="52">
        <v>8421814469692</v>
      </c>
      <c r="R46" s="31" t="s">
        <v>70</v>
      </c>
      <c r="S46" s="31" t="s">
        <v>71</v>
      </c>
      <c r="T46" s="160">
        <v>1</v>
      </c>
    </row>
    <row r="47" spans="1:20" ht="18" customHeight="1">
      <c r="A47" s="333"/>
      <c r="B47" s="346"/>
      <c r="C47" s="116" t="s">
        <v>3536</v>
      </c>
      <c r="D47" s="29"/>
      <c r="E47" s="38" t="s">
        <v>150</v>
      </c>
      <c r="F47" s="225" t="s">
        <v>151</v>
      </c>
      <c r="G47" s="54">
        <v>100</v>
      </c>
      <c r="H47" s="195">
        <v>54.1905</v>
      </c>
      <c r="I47" s="199">
        <f>T_PR[[#This Row],[CENA KATALOG NETTO ZA JEDNOSTKĘ MIARY]]/G47</f>
        <v>0.54190499999999997</v>
      </c>
      <c r="J47" s="94">
        <f>T47*(T_PR[[#This Row],[CENA KATALOG NETTO ZA JEDNOSTKĘ MIARY]]-T_PR[[#This Row],[CENA KATALOG NETTO ZA JEDNOSTKĘ MIARY]]*T_PR[[#This Row],[RABAT %]])/100</f>
        <v>0.54190499999999997</v>
      </c>
      <c r="K47" s="141">
        <f t="shared" si="0"/>
        <v>54.1905</v>
      </c>
      <c r="L47" s="261">
        <f t="shared" si="1"/>
        <v>0</v>
      </c>
      <c r="M47" s="32">
        <v>100</v>
      </c>
      <c r="N47" s="256">
        <f>T_PR[[#This Row],[CENA ZA POJ. SZTUKĘ PO RABACIE]]*T_PR[[#This Row],[LICZBA SZT. W OPAKOWANIU]]</f>
        <v>54.1905</v>
      </c>
      <c r="O47" s="253" t="str">
        <f>IF(T_PR[[#This Row],[CENA ZA OPAKOWANIE PO RABACIE]]*D47=0,"",D47*N47)</f>
        <v/>
      </c>
      <c r="P47" s="52" t="s">
        <v>152</v>
      </c>
      <c r="Q47" s="52" t="s">
        <v>153</v>
      </c>
      <c r="R47" s="31" t="s">
        <v>70</v>
      </c>
      <c r="S47" s="31" t="s">
        <v>71</v>
      </c>
      <c r="T47" s="160">
        <v>1</v>
      </c>
    </row>
    <row r="48" spans="1:20" ht="18" customHeight="1">
      <c r="A48" s="333"/>
      <c r="B48" s="346"/>
      <c r="C48" s="116" t="s">
        <v>3536</v>
      </c>
      <c r="D48" s="29"/>
      <c r="E48" s="38" t="s">
        <v>154</v>
      </c>
      <c r="F48" s="225" t="s">
        <v>155</v>
      </c>
      <c r="G48" s="54">
        <v>100</v>
      </c>
      <c r="H48" s="195">
        <v>87.192000000000007</v>
      </c>
      <c r="I48" s="199">
        <f>T_PR[[#This Row],[CENA KATALOG NETTO ZA JEDNOSTKĘ MIARY]]/G48</f>
        <v>0.87192000000000003</v>
      </c>
      <c r="J48" s="94">
        <f>T48*(T_PR[[#This Row],[CENA KATALOG NETTO ZA JEDNOSTKĘ MIARY]]-T_PR[[#This Row],[CENA KATALOG NETTO ZA JEDNOSTKĘ MIARY]]*T_PR[[#This Row],[RABAT %]])/100</f>
        <v>0.87192000000000003</v>
      </c>
      <c r="K48" s="141">
        <f t="shared" si="0"/>
        <v>87.192000000000007</v>
      </c>
      <c r="L48" s="261">
        <f t="shared" si="1"/>
        <v>0</v>
      </c>
      <c r="M48" s="32">
        <v>100</v>
      </c>
      <c r="N48" s="256">
        <f>T_PR[[#This Row],[CENA ZA POJ. SZTUKĘ PO RABACIE]]*T_PR[[#This Row],[LICZBA SZT. W OPAKOWANIU]]</f>
        <v>87.192000000000007</v>
      </c>
      <c r="O48" s="253" t="str">
        <f>IF(T_PR[[#This Row],[CENA ZA OPAKOWANIE PO RABACIE]]*D48=0,"",D48*N48)</f>
        <v/>
      </c>
      <c r="P48" s="52">
        <v>8421814013871</v>
      </c>
      <c r="Q48" s="52">
        <v>8421814470063</v>
      </c>
      <c r="R48" s="31" t="s">
        <v>70</v>
      </c>
      <c r="S48" s="31" t="s">
        <v>71</v>
      </c>
      <c r="T48" s="160">
        <v>1</v>
      </c>
    </row>
    <row r="49" spans="1:20" ht="18" customHeight="1">
      <c r="A49" s="333"/>
      <c r="B49" s="346"/>
      <c r="C49" s="116" t="s">
        <v>3536</v>
      </c>
      <c r="D49" s="29"/>
      <c r="E49" s="38" t="s">
        <v>156</v>
      </c>
      <c r="F49" s="225" t="s">
        <v>157</v>
      </c>
      <c r="G49" s="54">
        <v>100</v>
      </c>
      <c r="H49" s="195">
        <v>81.69</v>
      </c>
      <c r="I49" s="199">
        <f>T_PR[[#This Row],[CENA KATALOG NETTO ZA JEDNOSTKĘ MIARY]]/G49</f>
        <v>0.81689999999999996</v>
      </c>
      <c r="J49" s="94">
        <f>T49*(T_PR[[#This Row],[CENA KATALOG NETTO ZA JEDNOSTKĘ MIARY]]-T_PR[[#This Row],[CENA KATALOG NETTO ZA JEDNOSTKĘ MIARY]]*T_PR[[#This Row],[RABAT %]])/100</f>
        <v>0.81689999999999996</v>
      </c>
      <c r="K49" s="141">
        <f t="shared" si="0"/>
        <v>81.69</v>
      </c>
      <c r="L49" s="261">
        <f t="shared" si="1"/>
        <v>0</v>
      </c>
      <c r="M49" s="32">
        <v>100</v>
      </c>
      <c r="N49" s="256">
        <f>T_PR[[#This Row],[CENA ZA POJ. SZTUKĘ PO RABACIE]]*T_PR[[#This Row],[LICZBA SZT. W OPAKOWANIU]]</f>
        <v>81.69</v>
      </c>
      <c r="O49" s="253" t="str">
        <f>IF(T_PR[[#This Row],[CENA ZA OPAKOWANIE PO RABACIE]]*D49=0,"",D49*N49)</f>
        <v/>
      </c>
      <c r="P49" s="52" t="s">
        <v>158</v>
      </c>
      <c r="Q49" s="52" t="s">
        <v>159</v>
      </c>
      <c r="R49" s="31" t="s">
        <v>70</v>
      </c>
      <c r="S49" s="31" t="s">
        <v>71</v>
      </c>
      <c r="T49" s="160">
        <v>1</v>
      </c>
    </row>
    <row r="50" spans="1:20" ht="18" customHeight="1">
      <c r="A50" s="333"/>
      <c r="B50" s="346"/>
      <c r="C50" s="116" t="s">
        <v>3536</v>
      </c>
      <c r="D50" s="29"/>
      <c r="E50" s="38" t="s">
        <v>160</v>
      </c>
      <c r="F50" s="225" t="s">
        <v>161</v>
      </c>
      <c r="G50" s="54">
        <v>100</v>
      </c>
      <c r="H50" s="195">
        <v>86.677499999999995</v>
      </c>
      <c r="I50" s="199">
        <f>T_PR[[#This Row],[CENA KATALOG NETTO ZA JEDNOSTKĘ MIARY]]/G50</f>
        <v>0.86677499999999996</v>
      </c>
      <c r="J50" s="94">
        <f>T50*(T_PR[[#This Row],[CENA KATALOG NETTO ZA JEDNOSTKĘ MIARY]]-T_PR[[#This Row],[CENA KATALOG NETTO ZA JEDNOSTKĘ MIARY]]*T_PR[[#This Row],[RABAT %]])/100</f>
        <v>0.86677499999999996</v>
      </c>
      <c r="K50" s="141">
        <f t="shared" si="0"/>
        <v>86.677499999999995</v>
      </c>
      <c r="L50" s="261">
        <f t="shared" si="1"/>
        <v>0</v>
      </c>
      <c r="M50" s="32">
        <v>100</v>
      </c>
      <c r="N50" s="256">
        <f>T_PR[[#This Row],[CENA ZA POJ. SZTUKĘ PO RABACIE]]*T_PR[[#This Row],[LICZBA SZT. W OPAKOWANIU]]</f>
        <v>86.677499999999995</v>
      </c>
      <c r="O50" s="253" t="str">
        <f>IF(T_PR[[#This Row],[CENA ZA OPAKOWANIE PO RABACIE]]*D50=0,"",D50*N50)</f>
        <v/>
      </c>
      <c r="P50" s="52" t="s">
        <v>162</v>
      </c>
      <c r="Q50" s="52" t="s">
        <v>163</v>
      </c>
      <c r="R50" s="31" t="s">
        <v>70</v>
      </c>
      <c r="S50" s="31" t="s">
        <v>71</v>
      </c>
      <c r="T50" s="160">
        <v>1</v>
      </c>
    </row>
    <row r="51" spans="1:20" ht="18" customHeight="1">
      <c r="A51" s="333"/>
      <c r="B51" s="346"/>
      <c r="C51" s="116" t="s">
        <v>3536</v>
      </c>
      <c r="D51" s="29"/>
      <c r="E51" s="38" t="s">
        <v>164</v>
      </c>
      <c r="F51" s="225" t="s">
        <v>165</v>
      </c>
      <c r="G51" s="54">
        <v>100</v>
      </c>
      <c r="H51" s="195">
        <v>107.10000000000001</v>
      </c>
      <c r="I51" s="199">
        <f>T_PR[[#This Row],[CENA KATALOG NETTO ZA JEDNOSTKĘ MIARY]]/G51</f>
        <v>1.0710000000000002</v>
      </c>
      <c r="J51" s="94">
        <f>T51*(T_PR[[#This Row],[CENA KATALOG NETTO ZA JEDNOSTKĘ MIARY]]-T_PR[[#This Row],[CENA KATALOG NETTO ZA JEDNOSTKĘ MIARY]]*T_PR[[#This Row],[RABAT %]])/100</f>
        <v>1.0710000000000002</v>
      </c>
      <c r="K51" s="141">
        <f t="shared" si="0"/>
        <v>107.10000000000001</v>
      </c>
      <c r="L51" s="261">
        <f t="shared" si="1"/>
        <v>0</v>
      </c>
      <c r="M51" s="32">
        <v>100</v>
      </c>
      <c r="N51" s="256">
        <f>T_PR[[#This Row],[CENA ZA POJ. SZTUKĘ PO RABACIE]]*T_PR[[#This Row],[LICZBA SZT. W OPAKOWANIU]]</f>
        <v>107.10000000000002</v>
      </c>
      <c r="O51" s="253" t="str">
        <f>IF(T_PR[[#This Row],[CENA ZA OPAKOWANIE PO RABACIE]]*D51=0,"",D51*N51)</f>
        <v/>
      </c>
      <c r="P51" s="52" t="s">
        <v>166</v>
      </c>
      <c r="Q51" s="52" t="s">
        <v>167</v>
      </c>
      <c r="R51" s="31" t="s">
        <v>70</v>
      </c>
      <c r="S51" s="31" t="s">
        <v>71</v>
      </c>
      <c r="T51" s="160">
        <v>1</v>
      </c>
    </row>
    <row r="52" spans="1:20" ht="18" customHeight="1">
      <c r="A52" s="333"/>
      <c r="B52" s="346"/>
      <c r="C52" s="116" t="s">
        <v>3536</v>
      </c>
      <c r="D52" s="29"/>
      <c r="E52" s="38" t="s">
        <v>168</v>
      </c>
      <c r="F52" s="225" t="s">
        <v>169</v>
      </c>
      <c r="G52" s="54">
        <v>100</v>
      </c>
      <c r="H52" s="195">
        <v>172.24199999999999</v>
      </c>
      <c r="I52" s="199">
        <f>T_PR[[#This Row],[CENA KATALOG NETTO ZA JEDNOSTKĘ MIARY]]/G52</f>
        <v>1.7224199999999998</v>
      </c>
      <c r="J52" s="94">
        <f>T52*(T_PR[[#This Row],[CENA KATALOG NETTO ZA JEDNOSTKĘ MIARY]]-T_PR[[#This Row],[CENA KATALOG NETTO ZA JEDNOSTKĘ MIARY]]*T_PR[[#This Row],[RABAT %]])/100</f>
        <v>1.7224199999999998</v>
      </c>
      <c r="K52" s="141">
        <f t="shared" si="0"/>
        <v>172.24199999999999</v>
      </c>
      <c r="L52" s="261">
        <f t="shared" si="1"/>
        <v>0</v>
      </c>
      <c r="M52" s="32">
        <v>50</v>
      </c>
      <c r="N52" s="256">
        <f>T_PR[[#This Row],[CENA ZA POJ. SZTUKĘ PO RABACIE]]*T_PR[[#This Row],[LICZBA SZT. W OPAKOWANIU]]</f>
        <v>86.120999999999995</v>
      </c>
      <c r="O52" s="253" t="str">
        <f>IF(T_PR[[#This Row],[CENA ZA OPAKOWANIE PO RABACIE]]*D52=0,"",D52*N52)</f>
        <v/>
      </c>
      <c r="P52" s="52" t="s">
        <v>170</v>
      </c>
      <c r="Q52" s="52" t="s">
        <v>171</v>
      </c>
      <c r="R52" s="31" t="s">
        <v>70</v>
      </c>
      <c r="S52" s="31" t="s">
        <v>71</v>
      </c>
      <c r="T52" s="160">
        <v>1</v>
      </c>
    </row>
    <row r="53" spans="1:20" ht="18" customHeight="1">
      <c r="A53" s="333"/>
      <c r="B53" s="346"/>
      <c r="C53" s="116" t="s">
        <v>3536</v>
      </c>
      <c r="D53" s="29"/>
      <c r="E53" s="38" t="s">
        <v>3801</v>
      </c>
      <c r="F53" s="225" t="s">
        <v>172</v>
      </c>
      <c r="G53" s="54">
        <v>100</v>
      </c>
      <c r="H53" s="195">
        <v>203.46900000000002</v>
      </c>
      <c r="I53" s="199">
        <f>T_PR[[#This Row],[CENA KATALOG NETTO ZA JEDNOSTKĘ MIARY]]/G53</f>
        <v>2.0346900000000003</v>
      </c>
      <c r="J53" s="94">
        <f>T53*(T_PR[[#This Row],[CENA KATALOG NETTO ZA JEDNOSTKĘ MIARY]]-T_PR[[#This Row],[CENA KATALOG NETTO ZA JEDNOSTKĘ MIARY]]*T_PR[[#This Row],[RABAT %]])/100</f>
        <v>2.0346900000000003</v>
      </c>
      <c r="K53" s="141">
        <f t="shared" si="0"/>
        <v>203.46900000000002</v>
      </c>
      <c r="L53" s="261">
        <f t="shared" si="1"/>
        <v>0</v>
      </c>
      <c r="M53" s="32">
        <v>25</v>
      </c>
      <c r="N53" s="256">
        <f>T_PR[[#This Row],[CENA ZA POJ. SZTUKĘ PO RABACIE]]*T_PR[[#This Row],[LICZBA SZT. W OPAKOWANIU]]</f>
        <v>50.867250000000006</v>
      </c>
      <c r="O53" s="253" t="str">
        <f>IF(T_PR[[#This Row],[CENA ZA OPAKOWANIE PO RABACIE]]*D53=0,"",D53*N53)</f>
        <v/>
      </c>
      <c r="P53" s="52" t="s">
        <v>173</v>
      </c>
      <c r="Q53" s="52" t="s">
        <v>174</v>
      </c>
      <c r="R53" s="31" t="s">
        <v>70</v>
      </c>
      <c r="S53" s="31" t="s">
        <v>71</v>
      </c>
      <c r="T53" s="160">
        <v>1</v>
      </c>
    </row>
    <row r="54" spans="1:20" ht="18" customHeight="1">
      <c r="A54" s="334"/>
      <c r="B54" s="342"/>
      <c r="C54" s="116" t="s">
        <v>3536</v>
      </c>
      <c r="D54" s="29"/>
      <c r="E54" s="38" t="s">
        <v>175</v>
      </c>
      <c r="F54" s="225" t="s">
        <v>176</v>
      </c>
      <c r="G54" s="54">
        <v>100</v>
      </c>
      <c r="H54" s="195">
        <v>264.012</v>
      </c>
      <c r="I54" s="199">
        <f>T_PR[[#This Row],[CENA KATALOG NETTO ZA JEDNOSTKĘ MIARY]]/G54</f>
        <v>2.64012</v>
      </c>
      <c r="J54" s="94">
        <f>T54*(T_PR[[#This Row],[CENA KATALOG NETTO ZA JEDNOSTKĘ MIARY]]-T_PR[[#This Row],[CENA KATALOG NETTO ZA JEDNOSTKĘ MIARY]]*T_PR[[#This Row],[RABAT %]])/100</f>
        <v>2.64012</v>
      </c>
      <c r="K54" s="141">
        <f t="shared" si="0"/>
        <v>264.012</v>
      </c>
      <c r="L54" s="261">
        <f t="shared" si="1"/>
        <v>0</v>
      </c>
      <c r="M54" s="32">
        <v>25</v>
      </c>
      <c r="N54" s="256">
        <f>T_PR[[#This Row],[CENA ZA POJ. SZTUKĘ PO RABACIE]]*T_PR[[#This Row],[LICZBA SZT. W OPAKOWANIU]]</f>
        <v>66.003</v>
      </c>
      <c r="O54" s="253" t="str">
        <f>IF(T_PR[[#This Row],[CENA ZA OPAKOWANIE PO RABACIE]]*D54=0,"",D54*N54)</f>
        <v/>
      </c>
      <c r="P54" s="52" t="s">
        <v>177</v>
      </c>
      <c r="Q54" s="52" t="s">
        <v>178</v>
      </c>
      <c r="R54" s="31" t="s">
        <v>70</v>
      </c>
      <c r="S54" s="31" t="s">
        <v>71</v>
      </c>
      <c r="T54" s="160">
        <v>1</v>
      </c>
    </row>
    <row r="55" spans="1:20" ht="31.95" customHeight="1">
      <c r="A55" s="332"/>
      <c r="B55" s="75"/>
      <c r="C55" s="116" t="s">
        <v>3537</v>
      </c>
      <c r="D55" s="29"/>
      <c r="E55" s="38" t="s">
        <v>179</v>
      </c>
      <c r="F55" s="225" t="s">
        <v>180</v>
      </c>
      <c r="G55" s="54">
        <v>100</v>
      </c>
      <c r="H55" s="195">
        <v>393.76049999999998</v>
      </c>
      <c r="I55" s="199">
        <f>T_PR[[#This Row],[CENA KATALOG NETTO ZA JEDNOSTKĘ MIARY]]/G55</f>
        <v>3.9376049999999996</v>
      </c>
      <c r="J55" s="94">
        <f>T55*(T_PR[[#This Row],[CENA KATALOG NETTO ZA JEDNOSTKĘ MIARY]]-T_PR[[#This Row],[CENA KATALOG NETTO ZA JEDNOSTKĘ MIARY]]*T_PR[[#This Row],[RABAT %]])/100</f>
        <v>3.9376049999999996</v>
      </c>
      <c r="K55" s="141">
        <f t="shared" si="0"/>
        <v>393.76049999999998</v>
      </c>
      <c r="L55" s="261">
        <f t="shared" si="1"/>
        <v>0</v>
      </c>
      <c r="M55" s="32">
        <v>100</v>
      </c>
      <c r="N55" s="256">
        <f>T_PR[[#This Row],[CENA ZA POJ. SZTUKĘ PO RABACIE]]*T_PR[[#This Row],[LICZBA SZT. W OPAKOWANIU]]</f>
        <v>393.76049999999998</v>
      </c>
      <c r="O55" s="253" t="str">
        <f>IF(T_PR[[#This Row],[CENA ZA OPAKOWANIE PO RABACIE]]*D55=0,"",D55*N55)</f>
        <v/>
      </c>
      <c r="P55" s="52" t="s">
        <v>181</v>
      </c>
      <c r="Q55" s="52"/>
      <c r="R55" s="31" t="s">
        <v>70</v>
      </c>
      <c r="S55" s="31" t="s">
        <v>71</v>
      </c>
      <c r="T55" s="160">
        <v>1</v>
      </c>
    </row>
    <row r="56" spans="1:20" ht="43.95" customHeight="1">
      <c r="A56" s="334"/>
      <c r="B56" s="77"/>
      <c r="C56" s="116" t="s">
        <v>3537</v>
      </c>
      <c r="D56" s="29"/>
      <c r="E56" s="38" t="s">
        <v>182</v>
      </c>
      <c r="F56" s="225" t="s">
        <v>183</v>
      </c>
      <c r="G56" s="54">
        <v>100</v>
      </c>
      <c r="H56" s="195">
        <v>449.93549999999999</v>
      </c>
      <c r="I56" s="199">
        <f>T_PR[[#This Row],[CENA KATALOG NETTO ZA JEDNOSTKĘ MIARY]]/G56</f>
        <v>4.4993549999999995</v>
      </c>
      <c r="J56" s="94">
        <f>T56*(T_PR[[#This Row],[CENA KATALOG NETTO ZA JEDNOSTKĘ MIARY]]-T_PR[[#This Row],[CENA KATALOG NETTO ZA JEDNOSTKĘ MIARY]]*T_PR[[#This Row],[RABAT %]])/100</f>
        <v>4.4993549999999995</v>
      </c>
      <c r="K56" s="141">
        <f t="shared" si="0"/>
        <v>449.93549999999999</v>
      </c>
      <c r="L56" s="261">
        <f t="shared" si="1"/>
        <v>0</v>
      </c>
      <c r="M56" s="32">
        <v>50</v>
      </c>
      <c r="N56" s="256">
        <f>T_PR[[#This Row],[CENA ZA POJ. SZTUKĘ PO RABACIE]]*T_PR[[#This Row],[LICZBA SZT. W OPAKOWANIU]]</f>
        <v>224.96774999999997</v>
      </c>
      <c r="O56" s="253" t="str">
        <f>IF(T_PR[[#This Row],[CENA ZA OPAKOWANIE PO RABACIE]]*D56=0,"",D56*N56)</f>
        <v/>
      </c>
      <c r="P56" s="52" t="s">
        <v>184</v>
      </c>
      <c r="Q56" s="52"/>
      <c r="R56" s="31" t="s">
        <v>70</v>
      </c>
      <c r="S56" s="31" t="s">
        <v>71</v>
      </c>
      <c r="T56" s="160">
        <v>1</v>
      </c>
    </row>
    <row r="57" spans="1:20" ht="19.2" customHeight="1">
      <c r="A57" s="332"/>
      <c r="B57" s="341"/>
      <c r="C57" s="116" t="s">
        <v>3538</v>
      </c>
      <c r="D57" s="29"/>
      <c r="E57" s="38" t="s">
        <v>185</v>
      </c>
      <c r="F57" s="225" t="s">
        <v>186</v>
      </c>
      <c r="G57" s="54">
        <v>100</v>
      </c>
      <c r="H57" s="195">
        <v>86.590350000000029</v>
      </c>
      <c r="I57" s="199">
        <f>T_PR[[#This Row],[CENA KATALOG NETTO ZA JEDNOSTKĘ MIARY]]/G57</f>
        <v>0.86590350000000027</v>
      </c>
      <c r="J57" s="94">
        <f>T57*(T_PR[[#This Row],[CENA KATALOG NETTO ZA JEDNOSTKĘ MIARY]]-T_PR[[#This Row],[CENA KATALOG NETTO ZA JEDNOSTKĘ MIARY]]*T_PR[[#This Row],[RABAT %]])/100</f>
        <v>0.86590350000000027</v>
      </c>
      <c r="K57" s="141">
        <f t="shared" si="0"/>
        <v>86.590350000000029</v>
      </c>
      <c r="L57" s="261">
        <f t="shared" si="1"/>
        <v>0</v>
      </c>
      <c r="M57" s="32">
        <v>100</v>
      </c>
      <c r="N57" s="256">
        <f>T_PR[[#This Row],[CENA ZA POJ. SZTUKĘ PO RABACIE]]*T_PR[[#This Row],[LICZBA SZT. W OPAKOWANIU]]</f>
        <v>86.590350000000029</v>
      </c>
      <c r="O57" s="253" t="str">
        <f>IF(T_PR[[#This Row],[CENA ZA OPAKOWANIE PO RABACIE]]*D57=0,"",D57*N57)</f>
        <v/>
      </c>
      <c r="P57" s="52" t="s">
        <v>187</v>
      </c>
      <c r="Q57" s="52" t="s">
        <v>188</v>
      </c>
      <c r="R57" s="31" t="s">
        <v>189</v>
      </c>
      <c r="S57" s="31" t="s">
        <v>190</v>
      </c>
      <c r="T57" s="160">
        <v>1</v>
      </c>
    </row>
    <row r="58" spans="1:20" ht="19.2" customHeight="1">
      <c r="A58" s="333"/>
      <c r="B58" s="346"/>
      <c r="C58" s="116" t="s">
        <v>3538</v>
      </c>
      <c r="D58" s="29"/>
      <c r="E58" s="38" t="s">
        <v>191</v>
      </c>
      <c r="F58" s="225" t="s">
        <v>192</v>
      </c>
      <c r="G58" s="54">
        <v>100</v>
      </c>
      <c r="H58" s="195">
        <v>93.248347500000008</v>
      </c>
      <c r="I58" s="199">
        <f>T_PR[[#This Row],[CENA KATALOG NETTO ZA JEDNOSTKĘ MIARY]]/G58</f>
        <v>0.93248347500000006</v>
      </c>
      <c r="J58" s="94">
        <f>T58*(T_PR[[#This Row],[CENA KATALOG NETTO ZA JEDNOSTKĘ MIARY]]-T_PR[[#This Row],[CENA KATALOG NETTO ZA JEDNOSTKĘ MIARY]]*T_PR[[#This Row],[RABAT %]])/100</f>
        <v>0.93248347500000006</v>
      </c>
      <c r="K58" s="141">
        <f t="shared" si="0"/>
        <v>93.248347500000008</v>
      </c>
      <c r="L58" s="261">
        <f t="shared" si="1"/>
        <v>0</v>
      </c>
      <c r="M58" s="32">
        <v>100</v>
      </c>
      <c r="N58" s="256">
        <f>T_PR[[#This Row],[CENA ZA POJ. SZTUKĘ PO RABACIE]]*T_PR[[#This Row],[LICZBA SZT. W OPAKOWANIU]]</f>
        <v>93.248347500000008</v>
      </c>
      <c r="O58" s="253" t="str">
        <f>IF(T_PR[[#This Row],[CENA ZA OPAKOWANIE PO RABACIE]]*D58=0,"",D58*N58)</f>
        <v/>
      </c>
      <c r="P58" s="52" t="s">
        <v>193</v>
      </c>
      <c r="Q58" s="52" t="s">
        <v>194</v>
      </c>
      <c r="R58" s="31" t="s">
        <v>189</v>
      </c>
      <c r="S58" s="31" t="s">
        <v>190</v>
      </c>
      <c r="T58" s="160">
        <v>1</v>
      </c>
    </row>
    <row r="59" spans="1:20" ht="19.2" customHeight="1">
      <c r="A59" s="333"/>
      <c r="B59" s="346"/>
      <c r="C59" s="116" t="s">
        <v>3538</v>
      </c>
      <c r="D59" s="29"/>
      <c r="E59" s="38" t="s">
        <v>195</v>
      </c>
      <c r="F59" s="225" t="s">
        <v>196</v>
      </c>
      <c r="G59" s="54">
        <v>100</v>
      </c>
      <c r="H59" s="195">
        <v>116.56953000000003</v>
      </c>
      <c r="I59" s="199">
        <f>T_PR[[#This Row],[CENA KATALOG NETTO ZA JEDNOSTKĘ MIARY]]/G59</f>
        <v>1.1656953000000003</v>
      </c>
      <c r="J59" s="94">
        <f>T59*(T_PR[[#This Row],[CENA KATALOG NETTO ZA JEDNOSTKĘ MIARY]]-T_PR[[#This Row],[CENA KATALOG NETTO ZA JEDNOSTKĘ MIARY]]*T_PR[[#This Row],[RABAT %]])/100</f>
        <v>1.1656953000000003</v>
      </c>
      <c r="K59" s="141">
        <f t="shared" si="0"/>
        <v>116.56953000000003</v>
      </c>
      <c r="L59" s="261">
        <f t="shared" si="1"/>
        <v>0</v>
      </c>
      <c r="M59" s="32">
        <v>100</v>
      </c>
      <c r="N59" s="256">
        <f>T_PR[[#This Row],[CENA ZA POJ. SZTUKĘ PO RABACIE]]*T_PR[[#This Row],[LICZBA SZT. W OPAKOWANIU]]</f>
        <v>116.56953000000003</v>
      </c>
      <c r="O59" s="253" t="str">
        <f>IF(T_PR[[#This Row],[CENA ZA OPAKOWANIE PO RABACIE]]*D59=0,"",D59*N59)</f>
        <v/>
      </c>
      <c r="P59" s="52" t="s">
        <v>197</v>
      </c>
      <c r="Q59" s="52" t="s">
        <v>198</v>
      </c>
      <c r="R59" s="31" t="s">
        <v>189</v>
      </c>
      <c r="S59" s="31" t="s">
        <v>190</v>
      </c>
      <c r="T59" s="160">
        <v>1</v>
      </c>
    </row>
    <row r="60" spans="1:20" ht="19.2" customHeight="1">
      <c r="A60" s="334"/>
      <c r="B60" s="342"/>
      <c r="C60" s="116" t="s">
        <v>3538</v>
      </c>
      <c r="D60" s="29"/>
      <c r="E60" s="38" t="s">
        <v>199</v>
      </c>
      <c r="F60" s="225" t="s">
        <v>200</v>
      </c>
      <c r="G60" s="54">
        <v>100</v>
      </c>
      <c r="H60" s="195">
        <v>141.60069000000001</v>
      </c>
      <c r="I60" s="199">
        <f>T_PR[[#This Row],[CENA KATALOG NETTO ZA JEDNOSTKĘ MIARY]]/G60</f>
        <v>1.4160069000000002</v>
      </c>
      <c r="J60" s="94">
        <f>T60*(T_PR[[#This Row],[CENA KATALOG NETTO ZA JEDNOSTKĘ MIARY]]-T_PR[[#This Row],[CENA KATALOG NETTO ZA JEDNOSTKĘ MIARY]]*T_PR[[#This Row],[RABAT %]])/100</f>
        <v>1.4160069000000002</v>
      </c>
      <c r="K60" s="141">
        <f t="shared" si="0"/>
        <v>141.60069000000001</v>
      </c>
      <c r="L60" s="261">
        <f t="shared" si="1"/>
        <v>0</v>
      </c>
      <c r="M60" s="32">
        <v>100</v>
      </c>
      <c r="N60" s="256">
        <f>T_PR[[#This Row],[CENA ZA POJ. SZTUKĘ PO RABACIE]]*T_PR[[#This Row],[LICZBA SZT. W OPAKOWANIU]]</f>
        <v>141.60069000000001</v>
      </c>
      <c r="O60" s="253" t="str">
        <f>IF(T_PR[[#This Row],[CENA ZA OPAKOWANIE PO RABACIE]]*D60=0,"",D60*N60)</f>
        <v/>
      </c>
      <c r="P60" s="52" t="s">
        <v>201</v>
      </c>
      <c r="Q60" s="52" t="s">
        <v>202</v>
      </c>
      <c r="R60" s="31" t="s">
        <v>189</v>
      </c>
      <c r="S60" s="31" t="s">
        <v>190</v>
      </c>
      <c r="T60" s="160">
        <v>1</v>
      </c>
    </row>
    <row r="61" spans="1:20" ht="19.95" customHeight="1">
      <c r="A61" s="332"/>
      <c r="B61" s="341"/>
      <c r="C61" s="116" t="s">
        <v>3538</v>
      </c>
      <c r="D61" s="29"/>
      <c r="E61" s="38" t="s">
        <v>203</v>
      </c>
      <c r="F61" s="225" t="s">
        <v>204</v>
      </c>
      <c r="G61" s="54">
        <v>100</v>
      </c>
      <c r="H61" s="195">
        <v>86.590350000000029</v>
      </c>
      <c r="I61" s="199">
        <f>T_PR[[#This Row],[CENA KATALOG NETTO ZA JEDNOSTKĘ MIARY]]/G61</f>
        <v>0.86590350000000027</v>
      </c>
      <c r="J61" s="94">
        <f>T61*(T_PR[[#This Row],[CENA KATALOG NETTO ZA JEDNOSTKĘ MIARY]]-T_PR[[#This Row],[CENA KATALOG NETTO ZA JEDNOSTKĘ MIARY]]*T_PR[[#This Row],[RABAT %]])/100</f>
        <v>0.86590350000000027</v>
      </c>
      <c r="K61" s="141">
        <f t="shared" si="0"/>
        <v>86.590350000000029</v>
      </c>
      <c r="L61" s="261">
        <f t="shared" si="1"/>
        <v>0</v>
      </c>
      <c r="M61" s="32">
        <v>100</v>
      </c>
      <c r="N61" s="256">
        <f>T_PR[[#This Row],[CENA ZA POJ. SZTUKĘ PO RABACIE]]*T_PR[[#This Row],[LICZBA SZT. W OPAKOWANIU]]</f>
        <v>86.590350000000029</v>
      </c>
      <c r="O61" s="253" t="str">
        <f>IF(T_PR[[#This Row],[CENA ZA OPAKOWANIE PO RABACIE]]*D61=0,"",D61*N61)</f>
        <v/>
      </c>
      <c r="P61" s="52">
        <v>8421814010474</v>
      </c>
      <c r="Q61" s="52">
        <v>8421814470346</v>
      </c>
      <c r="R61" s="31" t="s">
        <v>189</v>
      </c>
      <c r="S61" s="31" t="s">
        <v>190</v>
      </c>
      <c r="T61" s="160">
        <v>1</v>
      </c>
    </row>
    <row r="62" spans="1:20" ht="19.95" customHeight="1">
      <c r="A62" s="333"/>
      <c r="B62" s="346"/>
      <c r="C62" s="116" t="s">
        <v>3538</v>
      </c>
      <c r="D62" s="29"/>
      <c r="E62" s="38" t="s">
        <v>205</v>
      </c>
      <c r="F62" s="225" t="s">
        <v>206</v>
      </c>
      <c r="G62" s="54">
        <v>100</v>
      </c>
      <c r="H62" s="195">
        <v>100.92505500000001</v>
      </c>
      <c r="I62" s="199">
        <f>T_PR[[#This Row],[CENA KATALOG NETTO ZA JEDNOSTKĘ MIARY]]/G62</f>
        <v>1.0092505500000002</v>
      </c>
      <c r="J62" s="94">
        <f>T62*(T_PR[[#This Row],[CENA KATALOG NETTO ZA JEDNOSTKĘ MIARY]]-T_PR[[#This Row],[CENA KATALOG NETTO ZA JEDNOSTKĘ MIARY]]*T_PR[[#This Row],[RABAT %]])/100</f>
        <v>1.0092505500000002</v>
      </c>
      <c r="K62" s="141">
        <f t="shared" si="0"/>
        <v>100.92505500000001</v>
      </c>
      <c r="L62" s="261">
        <f t="shared" si="1"/>
        <v>0</v>
      </c>
      <c r="M62" s="32">
        <v>100</v>
      </c>
      <c r="N62" s="256">
        <f>T_PR[[#This Row],[CENA ZA POJ. SZTUKĘ PO RABACIE]]*T_PR[[#This Row],[LICZBA SZT. W OPAKOWANIU]]</f>
        <v>100.92505500000001</v>
      </c>
      <c r="O62" s="253" t="str">
        <f>IF(T_PR[[#This Row],[CENA ZA OPAKOWANIE PO RABACIE]]*D62=0,"",D62*N62)</f>
        <v/>
      </c>
      <c r="P62" s="52">
        <v>8421814010481</v>
      </c>
      <c r="Q62" s="52">
        <v>8421814520423</v>
      </c>
      <c r="R62" s="31" t="s">
        <v>189</v>
      </c>
      <c r="S62" s="31" t="s">
        <v>190</v>
      </c>
      <c r="T62" s="160">
        <v>1</v>
      </c>
    </row>
    <row r="63" spans="1:20" ht="19.95" customHeight="1">
      <c r="A63" s="333"/>
      <c r="B63" s="346"/>
      <c r="C63" s="116" t="s">
        <v>3538</v>
      </c>
      <c r="D63" s="29"/>
      <c r="E63" s="38" t="s">
        <v>207</v>
      </c>
      <c r="F63" s="225" t="s">
        <v>208</v>
      </c>
      <c r="G63" s="54">
        <v>100</v>
      </c>
      <c r="H63" s="195">
        <v>116.56953000000003</v>
      </c>
      <c r="I63" s="199">
        <f>T_PR[[#This Row],[CENA KATALOG NETTO ZA JEDNOSTKĘ MIARY]]/G63</f>
        <v>1.1656953000000003</v>
      </c>
      <c r="J63" s="94">
        <f>T63*(T_PR[[#This Row],[CENA KATALOG NETTO ZA JEDNOSTKĘ MIARY]]-T_PR[[#This Row],[CENA KATALOG NETTO ZA JEDNOSTKĘ MIARY]]*T_PR[[#This Row],[RABAT %]])/100</f>
        <v>1.1656953000000003</v>
      </c>
      <c r="K63" s="141">
        <f t="shared" si="0"/>
        <v>116.56953000000003</v>
      </c>
      <c r="L63" s="261">
        <f t="shared" si="1"/>
        <v>0</v>
      </c>
      <c r="M63" s="32">
        <v>100</v>
      </c>
      <c r="N63" s="256">
        <f>T_PR[[#This Row],[CENA ZA POJ. SZTUKĘ PO RABACIE]]*T_PR[[#This Row],[LICZBA SZT. W OPAKOWANIU]]</f>
        <v>116.56953000000003</v>
      </c>
      <c r="O63" s="253" t="str">
        <f>IF(T_PR[[#This Row],[CENA ZA OPAKOWANIE PO RABACIE]]*D63=0,"",D63*N63)</f>
        <v/>
      </c>
      <c r="P63" s="52" t="s">
        <v>209</v>
      </c>
      <c r="Q63" s="52" t="s">
        <v>210</v>
      </c>
      <c r="R63" s="31" t="s">
        <v>189</v>
      </c>
      <c r="S63" s="31" t="s">
        <v>190</v>
      </c>
      <c r="T63" s="160">
        <v>1</v>
      </c>
    </row>
    <row r="64" spans="1:20" ht="19.95" customHeight="1">
      <c r="A64" s="334"/>
      <c r="B64" s="342"/>
      <c r="C64" s="116" t="s">
        <v>3538</v>
      </c>
      <c r="D64" s="29"/>
      <c r="E64" s="38" t="s">
        <v>211</v>
      </c>
      <c r="F64" s="225" t="s">
        <v>212</v>
      </c>
      <c r="G64" s="54">
        <v>100</v>
      </c>
      <c r="H64" s="195">
        <v>143.62598250000005</v>
      </c>
      <c r="I64" s="199">
        <f>T_PR[[#This Row],[CENA KATALOG NETTO ZA JEDNOSTKĘ MIARY]]/G64</f>
        <v>1.4362598250000005</v>
      </c>
      <c r="J64" s="94">
        <f>T64*(T_PR[[#This Row],[CENA KATALOG NETTO ZA JEDNOSTKĘ MIARY]]-T_PR[[#This Row],[CENA KATALOG NETTO ZA JEDNOSTKĘ MIARY]]*T_PR[[#This Row],[RABAT %]])/100</f>
        <v>1.4362598250000005</v>
      </c>
      <c r="K64" s="141">
        <f t="shared" si="0"/>
        <v>143.62598250000005</v>
      </c>
      <c r="L64" s="261">
        <f t="shared" si="1"/>
        <v>0</v>
      </c>
      <c r="M64" s="32">
        <v>100</v>
      </c>
      <c r="N64" s="256">
        <f>T_PR[[#This Row],[CENA ZA POJ. SZTUKĘ PO RABACIE]]*T_PR[[#This Row],[LICZBA SZT. W OPAKOWANIU]]</f>
        <v>143.62598250000005</v>
      </c>
      <c r="O64" s="253" t="str">
        <f>IF(T_PR[[#This Row],[CENA ZA OPAKOWANIE PO RABACIE]]*D64=0,"",D64*N64)</f>
        <v/>
      </c>
      <c r="P64" s="52">
        <v>8421814394963</v>
      </c>
      <c r="Q64" s="52">
        <v>8421814471343</v>
      </c>
      <c r="R64" s="31" t="s">
        <v>189</v>
      </c>
      <c r="S64" s="31" t="s">
        <v>190</v>
      </c>
      <c r="T64" s="160">
        <v>1</v>
      </c>
    </row>
    <row r="65" spans="1:20" ht="14.4" customHeight="1">
      <c r="A65" s="332"/>
      <c r="B65" s="327"/>
      <c r="C65" s="119" t="s">
        <v>3538</v>
      </c>
      <c r="D65" s="29"/>
      <c r="E65" s="38" t="s">
        <v>213</v>
      </c>
      <c r="F65" s="225" t="s">
        <v>214</v>
      </c>
      <c r="G65" s="54">
        <v>100</v>
      </c>
      <c r="H65" s="195">
        <v>76.597290000000001</v>
      </c>
      <c r="I65" s="199">
        <f>T_PR[[#This Row],[CENA KATALOG NETTO ZA JEDNOSTKĘ MIARY]]/G65</f>
        <v>0.76597289999999996</v>
      </c>
      <c r="J65" s="94">
        <f>T65*(T_PR[[#This Row],[CENA KATALOG NETTO ZA JEDNOSTKĘ MIARY]]-T_PR[[#This Row],[CENA KATALOG NETTO ZA JEDNOSTKĘ MIARY]]*T_PR[[#This Row],[RABAT %]])/100</f>
        <v>0.76597289999999996</v>
      </c>
      <c r="K65" s="141">
        <f t="shared" si="0"/>
        <v>76.597290000000001</v>
      </c>
      <c r="L65" s="261">
        <f t="shared" si="1"/>
        <v>0</v>
      </c>
      <c r="M65" s="32">
        <v>100</v>
      </c>
      <c r="N65" s="256">
        <f>T_PR[[#This Row],[CENA ZA POJ. SZTUKĘ PO RABACIE]]*T_PR[[#This Row],[LICZBA SZT. W OPAKOWANIU]]</f>
        <v>76.597290000000001</v>
      </c>
      <c r="O65" s="253" t="str">
        <f>IF(T_PR[[#This Row],[CENA ZA OPAKOWANIE PO RABACIE]]*D65=0,"",D65*N65)</f>
        <v/>
      </c>
      <c r="P65" s="52" t="s">
        <v>215</v>
      </c>
      <c r="Q65" s="52" t="s">
        <v>216</v>
      </c>
      <c r="R65" s="31" t="s">
        <v>189</v>
      </c>
      <c r="S65" s="31" t="s">
        <v>190</v>
      </c>
      <c r="T65" s="160">
        <v>1</v>
      </c>
    </row>
    <row r="66" spans="1:20" ht="14.4" customHeight="1">
      <c r="A66" s="333"/>
      <c r="B66" s="328"/>
      <c r="C66" s="119" t="s">
        <v>3538</v>
      </c>
      <c r="D66" s="29"/>
      <c r="E66" s="38" t="s">
        <v>217</v>
      </c>
      <c r="F66" s="225" t="s">
        <v>218</v>
      </c>
      <c r="G66" s="54">
        <v>100</v>
      </c>
      <c r="H66" s="195">
        <v>86.590350000000029</v>
      </c>
      <c r="I66" s="199">
        <f>T_PR[[#This Row],[CENA KATALOG NETTO ZA JEDNOSTKĘ MIARY]]/G66</f>
        <v>0.86590350000000027</v>
      </c>
      <c r="J66" s="94">
        <f>T66*(T_PR[[#This Row],[CENA KATALOG NETTO ZA JEDNOSTKĘ MIARY]]-T_PR[[#This Row],[CENA KATALOG NETTO ZA JEDNOSTKĘ MIARY]]*T_PR[[#This Row],[RABAT %]])/100</f>
        <v>0.86590350000000027</v>
      </c>
      <c r="K66" s="141">
        <f t="shared" si="0"/>
        <v>86.590350000000029</v>
      </c>
      <c r="L66" s="261">
        <f t="shared" si="1"/>
        <v>0</v>
      </c>
      <c r="M66" s="32">
        <v>100</v>
      </c>
      <c r="N66" s="256">
        <f>T_PR[[#This Row],[CENA ZA POJ. SZTUKĘ PO RABACIE]]*T_PR[[#This Row],[LICZBA SZT. W OPAKOWANIU]]</f>
        <v>86.590350000000029</v>
      </c>
      <c r="O66" s="253" t="str">
        <f>IF(T_PR[[#This Row],[CENA ZA OPAKOWANIE PO RABACIE]]*D66=0,"",D66*N66)</f>
        <v/>
      </c>
      <c r="P66" s="52" t="s">
        <v>219</v>
      </c>
      <c r="Q66" s="52" t="s">
        <v>220</v>
      </c>
      <c r="R66" s="31" t="s">
        <v>189</v>
      </c>
      <c r="S66" s="31" t="s">
        <v>190</v>
      </c>
      <c r="T66" s="160">
        <v>1</v>
      </c>
    </row>
    <row r="67" spans="1:20" ht="14.4" customHeight="1">
      <c r="A67" s="333"/>
      <c r="B67" s="328"/>
      <c r="C67" s="119" t="s">
        <v>3538</v>
      </c>
      <c r="D67" s="29"/>
      <c r="E67" s="38" t="s">
        <v>221</v>
      </c>
      <c r="F67" s="225" t="s">
        <v>222</v>
      </c>
      <c r="G67" s="54">
        <v>100</v>
      </c>
      <c r="H67" s="195">
        <v>93.248347500000008</v>
      </c>
      <c r="I67" s="199">
        <f>T_PR[[#This Row],[CENA KATALOG NETTO ZA JEDNOSTKĘ MIARY]]/G67</f>
        <v>0.93248347500000006</v>
      </c>
      <c r="J67" s="94">
        <f>T67*(T_PR[[#This Row],[CENA KATALOG NETTO ZA JEDNOSTKĘ MIARY]]-T_PR[[#This Row],[CENA KATALOG NETTO ZA JEDNOSTKĘ MIARY]]*T_PR[[#This Row],[RABAT %]])/100</f>
        <v>0.93248347500000006</v>
      </c>
      <c r="K67" s="141">
        <f t="shared" si="0"/>
        <v>93.248347500000008</v>
      </c>
      <c r="L67" s="261">
        <f t="shared" si="1"/>
        <v>0</v>
      </c>
      <c r="M67" s="32">
        <v>100</v>
      </c>
      <c r="N67" s="256">
        <f>T_PR[[#This Row],[CENA ZA POJ. SZTUKĘ PO RABACIE]]*T_PR[[#This Row],[LICZBA SZT. W OPAKOWANIU]]</f>
        <v>93.248347500000008</v>
      </c>
      <c r="O67" s="253" t="str">
        <f>IF(T_PR[[#This Row],[CENA ZA OPAKOWANIE PO RABACIE]]*D67=0,"",D67*N67)</f>
        <v/>
      </c>
      <c r="P67" s="52" t="s">
        <v>223</v>
      </c>
      <c r="Q67" s="52" t="s">
        <v>224</v>
      </c>
      <c r="R67" s="31" t="s">
        <v>189</v>
      </c>
      <c r="S67" s="31" t="s">
        <v>190</v>
      </c>
      <c r="T67" s="160">
        <v>1</v>
      </c>
    </row>
    <row r="68" spans="1:20" ht="14.4" customHeight="1">
      <c r="A68" s="333"/>
      <c r="B68" s="328"/>
      <c r="C68" s="119" t="s">
        <v>3538</v>
      </c>
      <c r="D68" s="29"/>
      <c r="E68" s="38" t="s">
        <v>225</v>
      </c>
      <c r="F68" s="225" t="s">
        <v>226</v>
      </c>
      <c r="G68" s="54">
        <v>100</v>
      </c>
      <c r="H68" s="195">
        <v>116.56953000000003</v>
      </c>
      <c r="I68" s="199">
        <f>T_PR[[#This Row],[CENA KATALOG NETTO ZA JEDNOSTKĘ MIARY]]/G68</f>
        <v>1.1656953000000003</v>
      </c>
      <c r="J68" s="94">
        <f>T68*(T_PR[[#This Row],[CENA KATALOG NETTO ZA JEDNOSTKĘ MIARY]]-T_PR[[#This Row],[CENA KATALOG NETTO ZA JEDNOSTKĘ MIARY]]*T_PR[[#This Row],[RABAT %]])/100</f>
        <v>1.1656953000000003</v>
      </c>
      <c r="K68" s="141">
        <f t="shared" si="0"/>
        <v>116.56953000000003</v>
      </c>
      <c r="L68" s="261">
        <f t="shared" si="1"/>
        <v>0</v>
      </c>
      <c r="M68" s="32">
        <v>100</v>
      </c>
      <c r="N68" s="256">
        <f>T_PR[[#This Row],[CENA ZA POJ. SZTUKĘ PO RABACIE]]*T_PR[[#This Row],[LICZBA SZT. W OPAKOWANIU]]</f>
        <v>116.56953000000003</v>
      </c>
      <c r="O68" s="253" t="str">
        <f>IF(T_PR[[#This Row],[CENA ZA OPAKOWANIE PO RABACIE]]*D68=0,"",D68*N68)</f>
        <v/>
      </c>
      <c r="P68" s="52" t="s">
        <v>227</v>
      </c>
      <c r="Q68" s="52" t="s">
        <v>228</v>
      </c>
      <c r="R68" s="31" t="s">
        <v>189</v>
      </c>
      <c r="S68" s="31" t="s">
        <v>190</v>
      </c>
      <c r="T68" s="160">
        <v>1</v>
      </c>
    </row>
    <row r="69" spans="1:20" ht="14.4" customHeight="1">
      <c r="A69" s="334"/>
      <c r="B69" s="329"/>
      <c r="C69" s="119" t="s">
        <v>3538</v>
      </c>
      <c r="D69" s="29"/>
      <c r="E69" s="38" t="s">
        <v>229</v>
      </c>
      <c r="F69" s="225" t="s">
        <v>230</v>
      </c>
      <c r="G69" s="54">
        <v>100</v>
      </c>
      <c r="H69" s="195">
        <v>141.60069000000001</v>
      </c>
      <c r="I69" s="199">
        <f>T_PR[[#This Row],[CENA KATALOG NETTO ZA JEDNOSTKĘ MIARY]]/G69</f>
        <v>1.4160069000000002</v>
      </c>
      <c r="J69" s="94">
        <f>T69*(T_PR[[#This Row],[CENA KATALOG NETTO ZA JEDNOSTKĘ MIARY]]-T_PR[[#This Row],[CENA KATALOG NETTO ZA JEDNOSTKĘ MIARY]]*T_PR[[#This Row],[RABAT %]])/100</f>
        <v>1.4160069000000002</v>
      </c>
      <c r="K69" s="141">
        <f t="shared" si="0"/>
        <v>141.60069000000001</v>
      </c>
      <c r="L69" s="261">
        <f t="shared" si="1"/>
        <v>0</v>
      </c>
      <c r="M69" s="32">
        <v>100</v>
      </c>
      <c r="N69" s="256">
        <f>T_PR[[#This Row],[CENA ZA POJ. SZTUKĘ PO RABACIE]]*T_PR[[#This Row],[LICZBA SZT. W OPAKOWANIU]]</f>
        <v>141.60069000000001</v>
      </c>
      <c r="O69" s="253" t="str">
        <f>IF(T_PR[[#This Row],[CENA ZA OPAKOWANIE PO RABACIE]]*D69=0,"",D69*N69)</f>
        <v/>
      </c>
      <c r="P69" s="52">
        <v>8421814394918</v>
      </c>
      <c r="Q69" s="52">
        <v>8421814520256</v>
      </c>
      <c r="R69" s="31" t="s">
        <v>189</v>
      </c>
      <c r="S69" s="31" t="s">
        <v>190</v>
      </c>
      <c r="T69" s="160">
        <v>1</v>
      </c>
    </row>
    <row r="70" spans="1:20" ht="146.4" customHeight="1">
      <c r="A70" s="72"/>
      <c r="B70" s="78" t="e" vm="3">
        <v>#VALUE!</v>
      </c>
      <c r="C70" s="116" t="s">
        <v>3536</v>
      </c>
      <c r="D70" s="29"/>
      <c r="E70" s="39" t="s">
        <v>231</v>
      </c>
      <c r="F70" s="225" t="s">
        <v>232</v>
      </c>
      <c r="G70" s="54">
        <v>1</v>
      </c>
      <c r="H70" s="28">
        <v>890</v>
      </c>
      <c r="I70" s="199">
        <f>T_PR[[#This Row],[CENA KATALOG NETTO ZA JEDNOSTKĘ MIARY]]/G70</f>
        <v>890</v>
      </c>
      <c r="J70" s="94">
        <f>T70*(T_PR[[#This Row],[CENA KATALOG NETTO ZA JEDNOSTKĘ MIARY]]-T_PR[[#This Row],[CENA KATALOG NETTO ZA JEDNOSTKĘ MIARY]]*T_PR[[#This Row],[RABAT %]])</f>
        <v>890</v>
      </c>
      <c r="K70" s="141">
        <f t="shared" si="0"/>
        <v>890</v>
      </c>
      <c r="L70" s="261">
        <f t="shared" si="1"/>
        <v>0</v>
      </c>
      <c r="M70" s="32">
        <v>1</v>
      </c>
      <c r="N70" s="256">
        <f>T_PR[[#This Row],[CENA ZA POJ. SZTUKĘ PO RABACIE]]*T_PR[[#This Row],[LICZBA SZT. W OPAKOWANIU]]</f>
        <v>890</v>
      </c>
      <c r="O70" s="253" t="str">
        <f>IF(T_PR[[#This Row],[CENA ZA OPAKOWANIE PO RABACIE]]*D70=0,"",D70*N70)</f>
        <v/>
      </c>
      <c r="P70" s="52">
        <v>8421814597272</v>
      </c>
      <c r="Q70" s="52"/>
      <c r="R70" s="31" t="s">
        <v>189</v>
      </c>
      <c r="S70" s="31" t="s">
        <v>233</v>
      </c>
      <c r="T70" s="160">
        <v>1</v>
      </c>
    </row>
    <row r="71" spans="1:20" ht="61.2" customHeight="1">
      <c r="A71" s="72"/>
      <c r="B71" s="78"/>
      <c r="C71" s="116" t="s">
        <v>3536</v>
      </c>
      <c r="D71" s="29"/>
      <c r="E71" s="38" t="s">
        <v>3769</v>
      </c>
      <c r="F71" s="225" t="s">
        <v>234</v>
      </c>
      <c r="G71" s="54">
        <v>100</v>
      </c>
      <c r="H71" s="28">
        <v>15.8</v>
      </c>
      <c r="I71" s="199">
        <f>T_PR[[#This Row],[CENA KATALOG NETTO ZA JEDNOSTKĘ MIARY]]/G71</f>
        <v>0.158</v>
      </c>
      <c r="J71" s="94">
        <f>T71*(T_PR[[#This Row],[CENA KATALOG NETTO ZA JEDNOSTKĘ MIARY]]-T_PR[[#This Row],[CENA KATALOG NETTO ZA JEDNOSTKĘ MIARY]]*T_PR[[#This Row],[RABAT %]])/100</f>
        <v>0.158</v>
      </c>
      <c r="K71" s="141">
        <f t="shared" si="0"/>
        <v>15.8</v>
      </c>
      <c r="L71" s="261">
        <f t="shared" si="1"/>
        <v>0</v>
      </c>
      <c r="M71" s="32">
        <v>100</v>
      </c>
      <c r="N71" s="256">
        <f>T_PR[[#This Row],[CENA ZA POJ. SZTUKĘ PO RABACIE]]*T_PR[[#This Row],[LICZBA SZT. W OPAKOWANIU]]</f>
        <v>15.8</v>
      </c>
      <c r="O71" s="253" t="str">
        <f>IF(T_PR[[#This Row],[CENA ZA OPAKOWANIE PO RABACIE]]*D71=0,"",D71*N71)</f>
        <v/>
      </c>
      <c r="P71" s="52">
        <v>8421814576925</v>
      </c>
      <c r="Q71" s="52">
        <v>8421814576932</v>
      </c>
      <c r="R71" s="31" t="s">
        <v>189</v>
      </c>
      <c r="S71" s="31" t="s">
        <v>233</v>
      </c>
      <c r="T71" s="160">
        <v>1</v>
      </c>
    </row>
    <row r="72" spans="1:20" ht="90.65" customHeight="1">
      <c r="A72" s="72"/>
      <c r="B72" s="78"/>
      <c r="C72" s="116" t="s">
        <v>3536</v>
      </c>
      <c r="D72" s="29"/>
      <c r="E72" s="38" t="s">
        <v>3770</v>
      </c>
      <c r="F72" s="225" t="s">
        <v>235</v>
      </c>
      <c r="G72" s="54">
        <v>100</v>
      </c>
      <c r="H72" s="28">
        <v>22.2</v>
      </c>
      <c r="I72" s="199">
        <f>T_PR[[#This Row],[CENA KATALOG NETTO ZA JEDNOSTKĘ MIARY]]/G72</f>
        <v>0.222</v>
      </c>
      <c r="J72" s="94">
        <f>T72*(T_PR[[#This Row],[CENA KATALOG NETTO ZA JEDNOSTKĘ MIARY]]-T_PR[[#This Row],[CENA KATALOG NETTO ZA JEDNOSTKĘ MIARY]]*T_PR[[#This Row],[RABAT %]])/100</f>
        <v>0.222</v>
      </c>
      <c r="K72" s="141">
        <f t="shared" si="0"/>
        <v>22.2</v>
      </c>
      <c r="L72" s="261">
        <f t="shared" si="1"/>
        <v>0</v>
      </c>
      <c r="M72" s="32">
        <v>100</v>
      </c>
      <c r="N72" s="256">
        <f>T_PR[[#This Row],[CENA ZA POJ. SZTUKĘ PO RABACIE]]*T_PR[[#This Row],[LICZBA SZT. W OPAKOWANIU]]</f>
        <v>22.2</v>
      </c>
      <c r="O72" s="253" t="str">
        <f>IF(T_PR[[#This Row],[CENA ZA OPAKOWANIE PO RABACIE]]*D72=0,"",D72*N72)</f>
        <v/>
      </c>
      <c r="P72" s="52">
        <v>8421814576949</v>
      </c>
      <c r="Q72" s="52">
        <v>8421814576956</v>
      </c>
      <c r="R72" s="31" t="s">
        <v>189</v>
      </c>
      <c r="S72" s="31" t="s">
        <v>233</v>
      </c>
      <c r="T72" s="160">
        <v>1</v>
      </c>
    </row>
    <row r="73" spans="1:20" ht="64.95" customHeight="1">
      <c r="A73" s="332"/>
      <c r="B73" s="78"/>
      <c r="C73" s="116" t="s">
        <v>3536</v>
      </c>
      <c r="D73" s="29"/>
      <c r="E73" s="38" t="s">
        <v>236</v>
      </c>
      <c r="F73" s="225" t="s">
        <v>237</v>
      </c>
      <c r="G73" s="54">
        <v>100</v>
      </c>
      <c r="H73" s="195">
        <v>42.337900000000005</v>
      </c>
      <c r="I73" s="199">
        <f>T_PR[[#This Row],[CENA KATALOG NETTO ZA JEDNOSTKĘ MIARY]]/G73</f>
        <v>0.42337900000000006</v>
      </c>
      <c r="J73" s="28">
        <f>T73*(T_PR[[#This Row],[CENA KATALOG NETTO ZA JEDNOSTKĘ MIARY]]-T_PR[[#This Row],[CENA KATALOG NETTO ZA JEDNOSTKĘ MIARY]]*T_PR[[#This Row],[RABAT %]])/100</f>
        <v>0.42337900000000006</v>
      </c>
      <c r="K73" s="141">
        <f t="shared" si="0"/>
        <v>42.337900000000005</v>
      </c>
      <c r="L73" s="261">
        <f t="shared" si="1"/>
        <v>0</v>
      </c>
      <c r="M73" s="25">
        <v>200</v>
      </c>
      <c r="N73" s="256">
        <f>T_PR[[#This Row],[CENA ZA POJ. SZTUKĘ PO RABACIE]]*T_PR[[#This Row],[LICZBA SZT. W OPAKOWANIU]]</f>
        <v>84.67580000000001</v>
      </c>
      <c r="O73" s="253" t="str">
        <f>IF(T_PR[[#This Row],[CENA ZA OPAKOWANIE PO RABACIE]]*D73=0,"",D73*N73)</f>
        <v/>
      </c>
      <c r="P73" s="52" t="s">
        <v>238</v>
      </c>
      <c r="Q73" s="52" t="s">
        <v>239</v>
      </c>
      <c r="R73" s="31" t="s">
        <v>189</v>
      </c>
      <c r="S73" s="31" t="s">
        <v>190</v>
      </c>
      <c r="T73" s="160">
        <v>1</v>
      </c>
    </row>
    <row r="74" spans="1:20" ht="69.650000000000006" customHeight="1">
      <c r="A74" s="334"/>
      <c r="B74" s="78"/>
      <c r="C74" s="116" t="s">
        <v>3536</v>
      </c>
      <c r="D74" s="29"/>
      <c r="E74" s="38" t="s">
        <v>240</v>
      </c>
      <c r="F74" s="225" t="s">
        <v>241</v>
      </c>
      <c r="G74" s="54">
        <v>100</v>
      </c>
      <c r="H74" s="195">
        <v>52.92540000000001</v>
      </c>
      <c r="I74" s="199">
        <f>T_PR[[#This Row],[CENA KATALOG NETTO ZA JEDNOSTKĘ MIARY]]/G74</f>
        <v>0.52925400000000011</v>
      </c>
      <c r="J74" s="28">
        <f>T74*(T_PR[[#This Row],[CENA KATALOG NETTO ZA JEDNOSTKĘ MIARY]]-T_PR[[#This Row],[CENA KATALOG NETTO ZA JEDNOSTKĘ MIARY]]*T_PR[[#This Row],[RABAT %]])/100</f>
        <v>0.52925400000000011</v>
      </c>
      <c r="K74" s="141">
        <f t="shared" ref="K74:K180" si="2">SUM(H74)*(1-L74)</f>
        <v>52.92540000000001</v>
      </c>
      <c r="L74" s="261">
        <f t="shared" si="1"/>
        <v>0</v>
      </c>
      <c r="M74" s="25">
        <v>100</v>
      </c>
      <c r="N74" s="256">
        <f>T_PR[[#This Row],[CENA ZA POJ. SZTUKĘ PO RABACIE]]*T_PR[[#This Row],[LICZBA SZT. W OPAKOWANIU]]</f>
        <v>52.92540000000001</v>
      </c>
      <c r="O74" s="253" t="str">
        <f>IF(T_PR[[#This Row],[CENA ZA OPAKOWANIE PO RABACIE]]*D74=0,"",D74*N74)</f>
        <v/>
      </c>
      <c r="P74" s="52" t="s">
        <v>242</v>
      </c>
      <c r="Q74" s="52" t="s">
        <v>243</v>
      </c>
      <c r="R74" s="31" t="s">
        <v>189</v>
      </c>
      <c r="S74" s="31" t="s">
        <v>190</v>
      </c>
      <c r="T74" s="160">
        <v>1</v>
      </c>
    </row>
    <row r="75" spans="1:20" ht="41.4" customHeight="1">
      <c r="A75" s="167"/>
      <c r="B75" s="352" t="e" vm="4">
        <v>#VALUE!</v>
      </c>
      <c r="C75" s="116" t="s">
        <v>3544</v>
      </c>
      <c r="D75" s="29"/>
      <c r="E75" s="38" t="s">
        <v>4031</v>
      </c>
      <c r="F75" s="225" t="s">
        <v>4033</v>
      </c>
      <c r="G75" s="54">
        <v>100</v>
      </c>
      <c r="H75" s="28">
        <v>226.86799999999999</v>
      </c>
      <c r="I75" s="199">
        <f>T_PR[[#This Row],[CENA KATALOG NETTO ZA JEDNOSTKĘ MIARY]]/G75</f>
        <v>2.2686799999999998</v>
      </c>
      <c r="J75" s="28">
        <f>T75*(T_PR[[#This Row],[CENA KATALOG NETTO ZA JEDNOSTKĘ MIARY]]-T_PR[[#This Row],[CENA KATALOG NETTO ZA JEDNOSTKĘ MIARY]]*T_PR[[#This Row],[RABAT %]])/100</f>
        <v>2.2686799999999998</v>
      </c>
      <c r="K75" s="141">
        <f>SUM(H75)*(1-L76)</f>
        <v>226.86799999999999</v>
      </c>
      <c r="L75" s="261">
        <f t="shared" si="1"/>
        <v>0</v>
      </c>
      <c r="M75" s="25">
        <v>100</v>
      </c>
      <c r="N75" s="256">
        <f>T_PR[[#This Row],[CENA ZA POJ. SZTUKĘ PO RABACIE]]*T_PR[[#This Row],[LICZBA SZT. W OPAKOWANIU]]</f>
        <v>226.86799999999999</v>
      </c>
      <c r="O75" s="253" t="str">
        <f>IF(T_PR[[#This Row],[CENA ZA OPAKOWANIE PO RABACIE]]*D75=0,"",D75*N75)</f>
        <v/>
      </c>
      <c r="P75" s="52">
        <v>8421814427401</v>
      </c>
      <c r="Q75" s="52">
        <v>8421814436830</v>
      </c>
      <c r="R75" s="31" t="s">
        <v>189</v>
      </c>
      <c r="S75" s="31" t="s">
        <v>190</v>
      </c>
      <c r="T75" s="160">
        <v>1</v>
      </c>
    </row>
    <row r="76" spans="1:20" ht="46.2" customHeight="1">
      <c r="A76" s="72" t="e" vm="5">
        <v>#VALUE!</v>
      </c>
      <c r="B76" s="352"/>
      <c r="C76" s="116" t="s">
        <v>3544</v>
      </c>
      <c r="D76" s="29"/>
      <c r="E76" s="38" t="s">
        <v>4032</v>
      </c>
      <c r="F76" s="225" t="s">
        <v>4034</v>
      </c>
      <c r="G76" s="54">
        <v>100</v>
      </c>
      <c r="H76" s="28">
        <v>291.24299999999999</v>
      </c>
      <c r="I76" s="199">
        <f>T_PR[[#This Row],[CENA KATALOG NETTO ZA JEDNOSTKĘ MIARY]]/G76</f>
        <v>2.9124300000000001</v>
      </c>
      <c r="J76" s="28">
        <f>T76*(T_PR[[#This Row],[CENA KATALOG NETTO ZA JEDNOSTKĘ MIARY]]-T_PR[[#This Row],[CENA KATALOG NETTO ZA JEDNOSTKĘ MIARY]]*T_PR[[#This Row],[RABAT %]])/100</f>
        <v>2.9124300000000001</v>
      </c>
      <c r="K76" s="141">
        <f>SUM(H76)*(1-L76)</f>
        <v>291.24299999999999</v>
      </c>
      <c r="L76" s="261">
        <f t="shared" si="1"/>
        <v>0</v>
      </c>
      <c r="M76" s="25">
        <v>50</v>
      </c>
      <c r="N76" s="256">
        <f>T_PR[[#This Row],[CENA ZA POJ. SZTUKĘ PO RABACIE]]*T_PR[[#This Row],[LICZBA SZT. W OPAKOWANIU]]</f>
        <v>145.6215</v>
      </c>
      <c r="O76" s="253" t="str">
        <f>IF(T_PR[[#This Row],[CENA ZA OPAKOWANIE PO RABACIE]]*D76=0,"",D76*N76)</f>
        <v/>
      </c>
      <c r="P76" s="52">
        <v>8421814436823</v>
      </c>
      <c r="Q76" s="52"/>
      <c r="R76" s="31" t="s">
        <v>189</v>
      </c>
      <c r="S76" s="31" t="s">
        <v>190</v>
      </c>
      <c r="T76" s="160">
        <v>1</v>
      </c>
    </row>
    <row r="77" spans="1:20" ht="18" customHeight="1">
      <c r="A77" s="332"/>
      <c r="B77" s="327" t="e" vm="4">
        <v>#VALUE!</v>
      </c>
      <c r="C77" s="120" t="s">
        <v>3536</v>
      </c>
      <c r="D77" s="29"/>
      <c r="E77" s="38" t="s">
        <v>4069</v>
      </c>
      <c r="F77" s="225" t="s">
        <v>4141</v>
      </c>
      <c r="G77" s="54">
        <v>100</v>
      </c>
      <c r="H77" s="28">
        <v>16.340813775000001</v>
      </c>
      <c r="I77" s="199">
        <f>T_PR[[#This Row],[CENA KATALOG NETTO ZA JEDNOSTKĘ MIARY]]/G77</f>
        <v>0.16340813775000002</v>
      </c>
      <c r="J77" s="28">
        <f>T77*(T_PR[[#This Row],[CENA KATALOG NETTO ZA JEDNOSTKĘ MIARY]]-T_PR[[#This Row],[CENA KATALOG NETTO ZA JEDNOSTKĘ MIARY]]*T_PR[[#This Row],[RABAT %]])/100</f>
        <v>0.16340813775000002</v>
      </c>
      <c r="K77" s="139">
        <f>SUM(H77)*(1-L77)</f>
        <v>16.340813775000001</v>
      </c>
      <c r="L77" s="261">
        <f t="shared" si="1"/>
        <v>0</v>
      </c>
      <c r="M77" s="25">
        <v>500</v>
      </c>
      <c r="N77" s="256">
        <f>T_PR[[#This Row],[CENA ZA POJ. SZTUKĘ PO RABACIE]]*T_PR[[#This Row],[LICZBA SZT. W OPAKOWANIU]]</f>
        <v>81.704068875000004</v>
      </c>
      <c r="O77" s="253" t="str">
        <f>IF(T_PR[[#This Row],[CENA ZA OPAKOWANIE PO RABACIE]]*D77=0,"",D77*N77)</f>
        <v/>
      </c>
      <c r="P77" s="52">
        <v>8421814014045</v>
      </c>
      <c r="Q77" s="105"/>
      <c r="R77" s="31" t="s">
        <v>4329</v>
      </c>
      <c r="S77" s="63">
        <v>39269097</v>
      </c>
      <c r="T77" s="160">
        <v>1</v>
      </c>
    </row>
    <row r="78" spans="1:20" ht="17.399999999999999" customHeight="1">
      <c r="A78" s="333"/>
      <c r="B78" s="328"/>
      <c r="C78" s="120" t="s">
        <v>3536</v>
      </c>
      <c r="D78" s="29"/>
      <c r="E78" s="38" t="s">
        <v>4070</v>
      </c>
      <c r="F78" s="225" t="s">
        <v>4142</v>
      </c>
      <c r="G78" s="54">
        <v>100</v>
      </c>
      <c r="H78" s="28">
        <v>16.325967487500002</v>
      </c>
      <c r="I78" s="199">
        <f>T_PR[[#This Row],[CENA KATALOG NETTO ZA JEDNOSTKĘ MIARY]]/G78</f>
        <v>0.16325967487500001</v>
      </c>
      <c r="J78" s="28">
        <f>T78*(T_PR[[#This Row],[CENA KATALOG NETTO ZA JEDNOSTKĘ MIARY]]-T_PR[[#This Row],[CENA KATALOG NETTO ZA JEDNOSTKĘ MIARY]]*T_PR[[#This Row],[RABAT %]])/100</f>
        <v>0.16325967487500001</v>
      </c>
      <c r="K78" s="139">
        <f>SUM(H78)*(1-L78)</f>
        <v>16.325967487500002</v>
      </c>
      <c r="L78" s="261">
        <f t="shared" si="1"/>
        <v>0</v>
      </c>
      <c r="M78" s="25">
        <v>500</v>
      </c>
      <c r="N78" s="256">
        <f>T_PR[[#This Row],[CENA ZA POJ. SZTUKĘ PO RABACIE]]*T_PR[[#This Row],[LICZBA SZT. W OPAKOWANIU]]</f>
        <v>81.629837437500001</v>
      </c>
      <c r="O78" s="253" t="str">
        <f>IF(T_PR[[#This Row],[CENA ZA OPAKOWANIE PO RABACIE]]*D78=0,"",D78*N78)</f>
        <v/>
      </c>
      <c r="P78" s="52">
        <v>8421814014052</v>
      </c>
      <c r="Q78" s="105"/>
      <c r="R78" s="31" t="s">
        <v>4329</v>
      </c>
      <c r="S78" s="63">
        <v>39269097</v>
      </c>
      <c r="T78" s="160">
        <v>1</v>
      </c>
    </row>
    <row r="79" spans="1:20" ht="17.399999999999999" customHeight="1">
      <c r="A79" s="333"/>
      <c r="B79" s="328"/>
      <c r="C79" s="120" t="s">
        <v>3536</v>
      </c>
      <c r="D79" s="29"/>
      <c r="E79" s="38" t="s">
        <v>4071</v>
      </c>
      <c r="F79" s="225" t="s">
        <v>4143</v>
      </c>
      <c r="G79" s="54">
        <v>100</v>
      </c>
      <c r="H79" s="28">
        <v>15.583653112499999</v>
      </c>
      <c r="I79" s="199">
        <f>T_PR[[#This Row],[CENA KATALOG NETTO ZA JEDNOSTKĘ MIARY]]/G79</f>
        <v>0.15583653112499998</v>
      </c>
      <c r="J79" s="28">
        <f>T79*(T_PR[[#This Row],[CENA KATALOG NETTO ZA JEDNOSTKĘ MIARY]]-T_PR[[#This Row],[CENA KATALOG NETTO ZA JEDNOSTKĘ MIARY]]*T_PR[[#This Row],[RABAT %]])/100</f>
        <v>0.15583653112499998</v>
      </c>
      <c r="K79" s="139">
        <f t="shared" ref="K79:K105" si="3">SUM(H79)*(1-L79)</f>
        <v>15.583653112499999</v>
      </c>
      <c r="L79" s="261">
        <f t="shared" si="1"/>
        <v>0</v>
      </c>
      <c r="M79" s="25">
        <v>500</v>
      </c>
      <c r="N79" s="256">
        <f>T_PR[[#This Row],[CENA ZA POJ. SZTUKĘ PO RABACIE]]*T_PR[[#This Row],[LICZBA SZT. W OPAKOWANIU]]</f>
        <v>77.918265562499997</v>
      </c>
      <c r="O79" s="253" t="str">
        <f>IF(T_PR[[#This Row],[CENA ZA OPAKOWANIE PO RABACIE]]*D79=0,"",D79*N79)</f>
        <v/>
      </c>
      <c r="P79" s="52">
        <v>8421814014069</v>
      </c>
      <c r="Q79" s="105"/>
      <c r="R79" s="31" t="s">
        <v>4329</v>
      </c>
      <c r="S79" s="63">
        <v>39269097</v>
      </c>
      <c r="T79" s="160">
        <v>1</v>
      </c>
    </row>
    <row r="80" spans="1:20" ht="17.399999999999999" customHeight="1">
      <c r="A80" s="333"/>
      <c r="B80" s="328"/>
      <c r="C80" s="120" t="s">
        <v>3536</v>
      </c>
      <c r="D80" s="29"/>
      <c r="E80" s="38" t="s">
        <v>4072</v>
      </c>
      <c r="F80" s="225" t="s">
        <v>4144</v>
      </c>
      <c r="G80" s="54">
        <v>100</v>
      </c>
      <c r="H80" s="28">
        <v>19.060983562499999</v>
      </c>
      <c r="I80" s="199">
        <f>T_PR[[#This Row],[CENA KATALOG NETTO ZA JEDNOSTKĘ MIARY]]/G80</f>
        <v>0.190609835625</v>
      </c>
      <c r="J80" s="28">
        <f>T80*(T_PR[[#This Row],[CENA KATALOG NETTO ZA JEDNOSTKĘ MIARY]]-T_PR[[#This Row],[CENA KATALOG NETTO ZA JEDNOSTKĘ MIARY]]*T_PR[[#This Row],[RABAT %]])/100</f>
        <v>0.190609835625</v>
      </c>
      <c r="K80" s="139">
        <f t="shared" si="3"/>
        <v>19.060983562499999</v>
      </c>
      <c r="L80" s="261">
        <f t="shared" si="1"/>
        <v>0</v>
      </c>
      <c r="M80" s="25">
        <v>500</v>
      </c>
      <c r="N80" s="256">
        <f>T_PR[[#This Row],[CENA ZA POJ. SZTUKĘ PO RABACIE]]*T_PR[[#This Row],[LICZBA SZT. W OPAKOWANIU]]</f>
        <v>95.304917812499994</v>
      </c>
      <c r="O80" s="253" t="str">
        <f>IF(T_PR[[#This Row],[CENA ZA OPAKOWANIE PO RABACIE]]*D80=0,"",D80*N80)</f>
        <v/>
      </c>
      <c r="P80" s="52">
        <v>8421814014076</v>
      </c>
      <c r="Q80" s="105"/>
      <c r="R80" s="31" t="s">
        <v>4329</v>
      </c>
      <c r="S80" s="63">
        <v>39269097</v>
      </c>
      <c r="T80" s="160">
        <v>1</v>
      </c>
    </row>
    <row r="81" spans="1:20" ht="17.399999999999999" customHeight="1">
      <c r="A81" s="333"/>
      <c r="B81" s="328"/>
      <c r="C81" s="120" t="s">
        <v>3536</v>
      </c>
      <c r="D81" s="29"/>
      <c r="E81" s="38" t="s">
        <v>4073</v>
      </c>
      <c r="F81" s="225" t="s">
        <v>4145</v>
      </c>
      <c r="G81" s="54">
        <v>100</v>
      </c>
      <c r="H81" s="28">
        <v>20.186002237500002</v>
      </c>
      <c r="I81" s="199">
        <f>T_PR[[#This Row],[CENA KATALOG NETTO ZA JEDNOSTKĘ MIARY]]/G81</f>
        <v>0.20186002237500003</v>
      </c>
      <c r="J81" s="28">
        <f>T81*(T_PR[[#This Row],[CENA KATALOG NETTO ZA JEDNOSTKĘ MIARY]]-T_PR[[#This Row],[CENA KATALOG NETTO ZA JEDNOSTKĘ MIARY]]*T_PR[[#This Row],[RABAT %]])/100</f>
        <v>0.20186002237500003</v>
      </c>
      <c r="K81" s="139">
        <f t="shared" si="3"/>
        <v>20.186002237500002</v>
      </c>
      <c r="L81" s="261">
        <f t="shared" si="1"/>
        <v>0</v>
      </c>
      <c r="M81" s="25">
        <v>500</v>
      </c>
      <c r="N81" s="256">
        <f>T_PR[[#This Row],[CENA ZA POJ. SZTUKĘ PO RABACIE]]*T_PR[[#This Row],[LICZBA SZT. W OPAKOWANIU]]</f>
        <v>100.93001118750001</v>
      </c>
      <c r="O81" s="253" t="str">
        <f>IF(T_PR[[#This Row],[CENA ZA OPAKOWANIE PO RABACIE]]*D81=0,"",D81*N81)</f>
        <v/>
      </c>
      <c r="P81" s="52">
        <v>8421814014083</v>
      </c>
      <c r="Q81" s="105"/>
      <c r="R81" s="31" t="s">
        <v>4329</v>
      </c>
      <c r="S81" s="63">
        <v>39269097</v>
      </c>
      <c r="T81" s="160">
        <v>1</v>
      </c>
    </row>
    <row r="82" spans="1:20" ht="17.399999999999999" customHeight="1">
      <c r="A82" s="333"/>
      <c r="B82" s="328"/>
      <c r="C82" s="120" t="s">
        <v>3536</v>
      </c>
      <c r="D82" s="29"/>
      <c r="E82" s="38" t="s">
        <v>4074</v>
      </c>
      <c r="F82" s="225" t="s">
        <v>4146</v>
      </c>
      <c r="G82" s="54">
        <v>100</v>
      </c>
      <c r="H82" s="28">
        <v>24.616794262499997</v>
      </c>
      <c r="I82" s="199">
        <f>T_PR[[#This Row],[CENA KATALOG NETTO ZA JEDNOSTKĘ MIARY]]/G82</f>
        <v>0.24616794262499997</v>
      </c>
      <c r="J82" s="28">
        <f>T82*(T_PR[[#This Row],[CENA KATALOG NETTO ZA JEDNOSTKĘ MIARY]]-T_PR[[#This Row],[CENA KATALOG NETTO ZA JEDNOSTKĘ MIARY]]*T_PR[[#This Row],[RABAT %]])/100</f>
        <v>0.24616794262499997</v>
      </c>
      <c r="K82" s="139">
        <f t="shared" si="3"/>
        <v>24.616794262499997</v>
      </c>
      <c r="L82" s="261">
        <f t="shared" si="1"/>
        <v>0</v>
      </c>
      <c r="M82" s="25">
        <v>500</v>
      </c>
      <c r="N82" s="256">
        <f>T_PR[[#This Row],[CENA ZA POJ. SZTUKĘ PO RABACIE]]*T_PR[[#This Row],[LICZBA SZT. W OPAKOWANIU]]</f>
        <v>123.08397131249998</v>
      </c>
      <c r="O82" s="253" t="str">
        <f>IF(T_PR[[#This Row],[CENA ZA OPAKOWANIE PO RABACIE]]*D82=0,"",D82*N82)</f>
        <v/>
      </c>
      <c r="P82" s="52">
        <v>8421814014090</v>
      </c>
      <c r="Q82" s="105"/>
      <c r="R82" s="31" t="s">
        <v>4329</v>
      </c>
      <c r="S82" s="63">
        <v>39269097</v>
      </c>
      <c r="T82" s="160">
        <v>1</v>
      </c>
    </row>
    <row r="83" spans="1:20" ht="17.399999999999999" customHeight="1">
      <c r="A83" s="333"/>
      <c r="B83" s="328"/>
      <c r="C83" s="120" t="s">
        <v>3536</v>
      </c>
      <c r="D83" s="29"/>
      <c r="E83" s="38" t="s">
        <v>4075</v>
      </c>
      <c r="F83" s="225" t="s">
        <v>4147</v>
      </c>
      <c r="G83" s="54">
        <v>100</v>
      </c>
      <c r="H83" s="28">
        <v>24.832890225</v>
      </c>
      <c r="I83" s="199">
        <f>T_PR[[#This Row],[CENA KATALOG NETTO ZA JEDNOSTKĘ MIARY]]/G83</f>
        <v>0.24832890225000001</v>
      </c>
      <c r="J83" s="28">
        <f>T83*(T_PR[[#This Row],[CENA KATALOG NETTO ZA JEDNOSTKĘ MIARY]]-T_PR[[#This Row],[CENA KATALOG NETTO ZA JEDNOSTKĘ MIARY]]*T_PR[[#This Row],[RABAT %]])/100</f>
        <v>0.24832890225000001</v>
      </c>
      <c r="K83" s="139">
        <f t="shared" si="3"/>
        <v>24.832890225</v>
      </c>
      <c r="L83" s="261">
        <f t="shared" si="1"/>
        <v>0</v>
      </c>
      <c r="M83" s="25">
        <v>500</v>
      </c>
      <c r="N83" s="256">
        <f>T_PR[[#This Row],[CENA ZA POJ. SZTUKĘ PO RABACIE]]*T_PR[[#This Row],[LICZBA SZT. W OPAKOWANIU]]</f>
        <v>124.164451125</v>
      </c>
      <c r="O83" s="253" t="str">
        <f>IF(T_PR[[#This Row],[CENA ZA OPAKOWANIE PO RABACIE]]*D83=0,"",D83*N83)</f>
        <v/>
      </c>
      <c r="P83" s="52">
        <v>8421814014106</v>
      </c>
      <c r="Q83" s="105"/>
      <c r="R83" s="31" t="s">
        <v>4329</v>
      </c>
      <c r="S83" s="63">
        <v>39269097</v>
      </c>
      <c r="T83" s="160">
        <v>1</v>
      </c>
    </row>
    <row r="84" spans="1:20" ht="17.399999999999999" customHeight="1">
      <c r="A84" s="333"/>
      <c r="B84" s="328"/>
      <c r="C84" s="120" t="s">
        <v>3536</v>
      </c>
      <c r="D84" s="29"/>
      <c r="E84" s="38" t="s">
        <v>4076</v>
      </c>
      <c r="F84" s="225" t="s">
        <v>4148</v>
      </c>
      <c r="G84" s="54">
        <v>100</v>
      </c>
      <c r="H84" s="28">
        <v>14.3728558875</v>
      </c>
      <c r="I84" s="199">
        <f>T_PR[[#This Row],[CENA KATALOG NETTO ZA JEDNOSTKĘ MIARY]]/G84</f>
        <v>0.143728558875</v>
      </c>
      <c r="J84" s="28">
        <f>T84*(T_PR[[#This Row],[CENA KATALOG NETTO ZA JEDNOSTKĘ MIARY]]-T_PR[[#This Row],[CENA KATALOG NETTO ZA JEDNOSTKĘ MIARY]]*T_PR[[#This Row],[RABAT %]])/100</f>
        <v>0.143728558875</v>
      </c>
      <c r="K84" s="139">
        <f t="shared" si="3"/>
        <v>14.3728558875</v>
      </c>
      <c r="L84" s="261">
        <f t="shared" si="1"/>
        <v>0</v>
      </c>
      <c r="M84" s="25">
        <v>500</v>
      </c>
      <c r="N84" s="256">
        <f>T_PR[[#This Row],[CENA ZA POJ. SZTUKĘ PO RABACIE]]*T_PR[[#This Row],[LICZBA SZT. W OPAKOWANIU]]</f>
        <v>71.864279437500002</v>
      </c>
      <c r="O84" s="253" t="str">
        <f>IF(T_PR[[#This Row],[CENA ZA OPAKOWANIE PO RABACIE]]*D84=0,"",D84*N84)</f>
        <v/>
      </c>
      <c r="P84" s="52">
        <v>8421814014250</v>
      </c>
      <c r="Q84" s="105"/>
      <c r="R84" s="31" t="s">
        <v>4329</v>
      </c>
      <c r="S84" s="63">
        <v>39269097</v>
      </c>
      <c r="T84" s="160">
        <v>1</v>
      </c>
    </row>
    <row r="85" spans="1:20" ht="16.95" customHeight="1">
      <c r="A85" s="333"/>
      <c r="B85" s="328"/>
      <c r="C85" s="120" t="s">
        <v>3536</v>
      </c>
      <c r="D85" s="29"/>
      <c r="E85" s="38" t="s">
        <v>4077</v>
      </c>
      <c r="F85" s="225" t="s">
        <v>4149</v>
      </c>
      <c r="G85" s="54">
        <v>100</v>
      </c>
      <c r="H85" s="28">
        <v>20.616544575000002</v>
      </c>
      <c r="I85" s="199">
        <f>T_PR[[#This Row],[CENA KATALOG NETTO ZA JEDNOSTKĘ MIARY]]/G85</f>
        <v>0.20616544575000004</v>
      </c>
      <c r="J85" s="28">
        <f>T85*(T_PR[[#This Row],[CENA KATALOG NETTO ZA JEDNOSTKĘ MIARY]]-T_PR[[#This Row],[CENA KATALOG NETTO ZA JEDNOSTKĘ MIARY]]*T_PR[[#This Row],[RABAT %]])/100</f>
        <v>0.20616544575000004</v>
      </c>
      <c r="K85" s="139">
        <f t="shared" si="3"/>
        <v>20.616544575000002</v>
      </c>
      <c r="L85" s="261">
        <f t="shared" si="1"/>
        <v>0</v>
      </c>
      <c r="M85" s="25">
        <v>500</v>
      </c>
      <c r="N85" s="256">
        <f>T_PR[[#This Row],[CENA ZA POJ. SZTUKĘ PO RABACIE]]*T_PR[[#This Row],[LICZBA SZT. W OPAKOWANIU]]</f>
        <v>103.08272287500002</v>
      </c>
      <c r="O85" s="253" t="str">
        <f>IF(T_PR[[#This Row],[CENA ZA OPAKOWANIE PO RABACIE]]*D85=0,"",D85*N85)</f>
        <v/>
      </c>
      <c r="P85" s="52">
        <v>8421814014267</v>
      </c>
      <c r="Q85" s="105"/>
      <c r="R85" s="31" t="s">
        <v>4329</v>
      </c>
      <c r="S85" s="63">
        <v>39269097</v>
      </c>
      <c r="T85" s="160">
        <v>1</v>
      </c>
    </row>
    <row r="86" spans="1:20" ht="16.2" customHeight="1">
      <c r="A86" s="333"/>
      <c r="B86" s="328"/>
      <c r="C86" s="120" t="s">
        <v>3536</v>
      </c>
      <c r="D86" s="29"/>
      <c r="E86" s="179" t="s">
        <v>4078</v>
      </c>
      <c r="F86" s="225" t="s">
        <v>4150</v>
      </c>
      <c r="G86" s="54">
        <v>100</v>
      </c>
      <c r="H86" s="28">
        <v>21.972505499999997</v>
      </c>
      <c r="I86" s="199">
        <f>T_PR[[#This Row],[CENA KATALOG NETTO ZA JEDNOSTKĘ MIARY]]/G86</f>
        <v>0.21972505499999997</v>
      </c>
      <c r="J86" s="28">
        <f>T86*(T_PR[[#This Row],[CENA KATALOG NETTO ZA JEDNOSTKĘ MIARY]]-T_PR[[#This Row],[CENA KATALOG NETTO ZA JEDNOSTKĘ MIARY]]*T_PR[[#This Row],[RABAT %]])/100</f>
        <v>0.21972505499999997</v>
      </c>
      <c r="K86" s="139">
        <f t="shared" si="3"/>
        <v>21.972505499999997</v>
      </c>
      <c r="L86" s="261">
        <f t="shared" si="1"/>
        <v>0</v>
      </c>
      <c r="M86" s="25">
        <v>500</v>
      </c>
      <c r="N86" s="256">
        <f>T_PR[[#This Row],[CENA ZA POJ. SZTUKĘ PO RABACIE]]*T_PR[[#This Row],[LICZBA SZT. W OPAKOWANIU]]</f>
        <v>109.86252749999998</v>
      </c>
      <c r="O86" s="253" t="str">
        <f>IF(T_PR[[#This Row],[CENA ZA OPAKOWANIE PO RABACIE]]*D86=0,"",D86*N86)</f>
        <v/>
      </c>
      <c r="P86" s="52">
        <v>8421814014274</v>
      </c>
      <c r="Q86" s="105"/>
      <c r="R86" s="31" t="s">
        <v>4329</v>
      </c>
      <c r="S86" s="63">
        <v>39269097</v>
      </c>
      <c r="T86" s="160">
        <v>1</v>
      </c>
    </row>
    <row r="87" spans="1:20" ht="16.95" customHeight="1">
      <c r="A87" s="333"/>
      <c r="B87" s="328"/>
      <c r="C87" s="120" t="s">
        <v>3536</v>
      </c>
      <c r="D87" s="29"/>
      <c r="E87" s="38" t="s">
        <v>4079</v>
      </c>
      <c r="F87" s="225" t="s">
        <v>4151</v>
      </c>
      <c r="G87" s="54">
        <v>100</v>
      </c>
      <c r="H87" s="28">
        <v>26.5006231875</v>
      </c>
      <c r="I87" s="199">
        <f>T_PR[[#This Row],[CENA KATALOG NETTO ZA JEDNOSTKĘ MIARY]]/G87</f>
        <v>0.265006231875</v>
      </c>
      <c r="J87" s="28">
        <f>T87*(T_PR[[#This Row],[CENA KATALOG NETTO ZA JEDNOSTKĘ MIARY]]-T_PR[[#This Row],[CENA KATALOG NETTO ZA JEDNOSTKĘ MIARY]]*T_PR[[#This Row],[RABAT %]])/100</f>
        <v>0.265006231875</v>
      </c>
      <c r="K87" s="139">
        <f t="shared" si="3"/>
        <v>26.5006231875</v>
      </c>
      <c r="L87" s="261">
        <f t="shared" si="1"/>
        <v>0</v>
      </c>
      <c r="M87" s="25">
        <v>500</v>
      </c>
      <c r="N87" s="256">
        <f>T_PR[[#This Row],[CENA ZA POJ. SZTUKĘ PO RABACIE]]*T_PR[[#This Row],[LICZBA SZT. W OPAKOWANIU]]</f>
        <v>132.50311593750001</v>
      </c>
      <c r="O87" s="253" t="str">
        <f>IF(T_PR[[#This Row],[CENA ZA OPAKOWANIE PO RABACIE]]*D87=0,"",D87*N87)</f>
        <v/>
      </c>
      <c r="P87" s="52">
        <v>8421814014281</v>
      </c>
      <c r="Q87" s="105"/>
      <c r="R87" s="31" t="s">
        <v>4329</v>
      </c>
      <c r="S87" s="63">
        <v>39269097</v>
      </c>
      <c r="T87" s="160">
        <v>1</v>
      </c>
    </row>
    <row r="88" spans="1:20" ht="18" customHeight="1">
      <c r="A88" s="334"/>
      <c r="B88" s="328"/>
      <c r="C88" s="120" t="s">
        <v>3536</v>
      </c>
      <c r="D88" s="29"/>
      <c r="E88" s="38" t="s">
        <v>4080</v>
      </c>
      <c r="F88" s="225" t="s">
        <v>4152</v>
      </c>
      <c r="G88" s="54">
        <v>100</v>
      </c>
      <c r="H88" s="28">
        <v>30.185801662500001</v>
      </c>
      <c r="I88" s="199">
        <f>T_PR[[#This Row],[CENA KATALOG NETTO ZA JEDNOSTKĘ MIARY]]/G88</f>
        <v>0.301858016625</v>
      </c>
      <c r="J88" s="28">
        <f>T88*(T_PR[[#This Row],[CENA KATALOG NETTO ZA JEDNOSTKĘ MIARY]]-T_PR[[#This Row],[CENA KATALOG NETTO ZA JEDNOSTKĘ MIARY]]*T_PR[[#This Row],[RABAT %]])/100</f>
        <v>0.301858016625</v>
      </c>
      <c r="K88" s="139">
        <f t="shared" si="3"/>
        <v>30.185801662500001</v>
      </c>
      <c r="L88" s="261">
        <f t="shared" si="1"/>
        <v>0</v>
      </c>
      <c r="M88" s="25">
        <v>500</v>
      </c>
      <c r="N88" s="256">
        <f>T_PR[[#This Row],[CENA ZA POJ. SZTUKĘ PO RABACIE]]*T_PR[[#This Row],[LICZBA SZT. W OPAKOWANIU]]</f>
        <v>150.9290083125</v>
      </c>
      <c r="O88" s="253" t="str">
        <f>IF(T_PR[[#This Row],[CENA ZA OPAKOWANIE PO RABACIE]]*D88=0,"",D88*N88)</f>
        <v/>
      </c>
      <c r="P88" s="52">
        <v>8421814014298</v>
      </c>
      <c r="Q88" s="105"/>
      <c r="R88" s="31" t="s">
        <v>4329</v>
      </c>
      <c r="S88" s="63">
        <v>39269097</v>
      </c>
      <c r="T88" s="160">
        <v>1</v>
      </c>
    </row>
    <row r="89" spans="1:20" ht="18" customHeight="1">
      <c r="A89" s="333"/>
      <c r="B89" s="328"/>
      <c r="C89" s="120" t="s">
        <v>3536</v>
      </c>
      <c r="D89" s="29"/>
      <c r="E89" s="38" t="s">
        <v>4081</v>
      </c>
      <c r="F89" s="225" t="s">
        <v>4153</v>
      </c>
      <c r="G89" s="54">
        <v>1</v>
      </c>
      <c r="H89" s="28">
        <v>12.009310421624999</v>
      </c>
      <c r="I89" s="199">
        <f>T_PR[[#This Row],[CENA KATALOG NETTO ZA JEDNOSTKĘ MIARY]]/G89</f>
        <v>12.009310421624999</v>
      </c>
      <c r="J89" s="28">
        <f>T89*(T_PR[[#This Row],[CENA KATALOG NETTO ZA JEDNOSTKĘ MIARY]]-T_PR[[#This Row],[CENA KATALOG NETTO ZA JEDNOSTKĘ MIARY]]*T_PR[[#This Row],[RABAT %]])</f>
        <v>12.009310421624999</v>
      </c>
      <c r="K89" s="139">
        <f t="shared" si="3"/>
        <v>12.009310421624999</v>
      </c>
      <c r="L89" s="261">
        <f t="shared" si="1"/>
        <v>0</v>
      </c>
      <c r="M89" s="25">
        <v>40</v>
      </c>
      <c r="N89" s="256">
        <f>T_PR[[#This Row],[CENA ZA POJ. SZTUKĘ PO RABACIE]]</f>
        <v>12.009310421624999</v>
      </c>
      <c r="O89" s="253" t="str">
        <f>IF(T_PR[[#This Row],[CENA ZA OPAKOWANIE PO RABACIE]]*D89=0,"",D89*N89)</f>
        <v/>
      </c>
      <c r="P89" s="52">
        <v>8425586498294</v>
      </c>
      <c r="Q89" s="105"/>
      <c r="R89" s="31" t="s">
        <v>4329</v>
      </c>
      <c r="S89" s="63">
        <v>39269097</v>
      </c>
      <c r="T89" s="160">
        <v>1</v>
      </c>
    </row>
    <row r="90" spans="1:20" ht="16.95" customHeight="1">
      <c r="A90" s="333"/>
      <c r="B90" s="328"/>
      <c r="C90" s="120" t="s">
        <v>3536</v>
      </c>
      <c r="D90" s="29"/>
      <c r="E90" s="38" t="s">
        <v>4082</v>
      </c>
      <c r="F90" s="225" t="s">
        <v>4154</v>
      </c>
      <c r="G90" s="54">
        <v>1</v>
      </c>
      <c r="H90" s="28">
        <v>13.981408773749999</v>
      </c>
      <c r="I90" s="199">
        <f>T_PR[[#This Row],[CENA KATALOG NETTO ZA JEDNOSTKĘ MIARY]]/G90</f>
        <v>13.981408773749999</v>
      </c>
      <c r="J90" s="28">
        <f>T90*(T_PR[[#This Row],[CENA KATALOG NETTO ZA JEDNOSTKĘ MIARY]]-T_PR[[#This Row],[CENA KATALOG NETTO ZA JEDNOSTKĘ MIARY]]*T_PR[[#This Row],[RABAT %]])</f>
        <v>13.981408773749999</v>
      </c>
      <c r="K90" s="139">
        <f>SUM(H90)*(1-L90)</f>
        <v>13.981408773749999</v>
      </c>
      <c r="L90" s="261">
        <f t="shared" si="1"/>
        <v>0</v>
      </c>
      <c r="M90" s="25">
        <v>40</v>
      </c>
      <c r="N90" s="256">
        <f>T_PR[[#This Row],[CENA ZA POJ. SZTUKĘ PO RABACIE]]</f>
        <v>13.981408773749999</v>
      </c>
      <c r="O90" s="253" t="str">
        <f>IF(T_PR[[#This Row],[CENA ZA OPAKOWANIE PO RABACIE]]*D90=0,"",D90*N90)</f>
        <v/>
      </c>
      <c r="P90" s="52">
        <v>8425586498232</v>
      </c>
      <c r="Q90" s="105"/>
      <c r="R90" s="31" t="s">
        <v>4329</v>
      </c>
      <c r="S90" s="63">
        <v>39269097</v>
      </c>
      <c r="T90" s="160">
        <v>1</v>
      </c>
    </row>
    <row r="91" spans="1:20" ht="15.65" customHeight="1">
      <c r="A91" s="333"/>
      <c r="B91" s="328"/>
      <c r="C91" s="120" t="s">
        <v>3536</v>
      </c>
      <c r="D91" s="29"/>
      <c r="E91" s="38" t="s">
        <v>4083</v>
      </c>
      <c r="F91" s="225" t="s">
        <v>4155</v>
      </c>
      <c r="G91" s="54">
        <v>1</v>
      </c>
      <c r="H91" s="28">
        <v>12.767691778874999</v>
      </c>
      <c r="I91" s="199">
        <f>T_PR[[#This Row],[CENA KATALOG NETTO ZA JEDNOSTKĘ MIARY]]/G91</f>
        <v>12.767691778874999</v>
      </c>
      <c r="J91" s="28">
        <f>T91*(T_PR[[#This Row],[CENA KATALOG NETTO ZA JEDNOSTKĘ MIARY]]-T_PR[[#This Row],[CENA KATALOG NETTO ZA JEDNOSTKĘ MIARY]]*T_PR[[#This Row],[RABAT %]])</f>
        <v>12.767691778874999</v>
      </c>
      <c r="K91" s="139">
        <f t="shared" si="3"/>
        <v>12.767691778874999</v>
      </c>
      <c r="L91" s="261">
        <f t="shared" si="1"/>
        <v>0</v>
      </c>
      <c r="M91" s="25">
        <v>100</v>
      </c>
      <c r="N91" s="256">
        <f>T_PR[[#This Row],[CENA ZA POJ. SZTUKĘ PO RABACIE]]</f>
        <v>12.767691778874999</v>
      </c>
      <c r="O91" s="253" t="str">
        <f>IF(T_PR[[#This Row],[CENA ZA OPAKOWANIE PO RABACIE]]*D91=0,"",D91*N91)</f>
        <v/>
      </c>
      <c r="P91" s="52">
        <v>8425586498249</v>
      </c>
      <c r="Q91" s="105"/>
      <c r="R91" s="31" t="s">
        <v>4329</v>
      </c>
      <c r="S91" s="63">
        <v>39269097</v>
      </c>
      <c r="T91" s="160">
        <v>1</v>
      </c>
    </row>
    <row r="92" spans="1:20" ht="16.2" customHeight="1">
      <c r="A92" s="333"/>
      <c r="B92" s="328"/>
      <c r="C92" s="120" t="s">
        <v>3536</v>
      </c>
      <c r="D92" s="29"/>
      <c r="E92" s="38" t="s">
        <v>4084</v>
      </c>
      <c r="F92" s="225" t="s">
        <v>4156</v>
      </c>
      <c r="G92" s="54">
        <v>1</v>
      </c>
      <c r="H92" s="28">
        <v>17.412633253124998</v>
      </c>
      <c r="I92" s="199">
        <f>T_PR[[#This Row],[CENA KATALOG NETTO ZA JEDNOSTKĘ MIARY]]/G92</f>
        <v>17.412633253124998</v>
      </c>
      <c r="J92" s="28">
        <f>T92*(T_PR[[#This Row],[CENA KATALOG NETTO ZA JEDNOSTKĘ MIARY]]-T_PR[[#This Row],[CENA KATALOG NETTO ZA JEDNOSTKĘ MIARY]]*T_PR[[#This Row],[RABAT %]])</f>
        <v>17.412633253124998</v>
      </c>
      <c r="K92" s="139">
        <f t="shared" si="3"/>
        <v>17.412633253124998</v>
      </c>
      <c r="L92" s="261">
        <f t="shared" si="1"/>
        <v>0</v>
      </c>
      <c r="M92" s="25">
        <v>100</v>
      </c>
      <c r="N92" s="256">
        <f>T_PR[[#This Row],[CENA ZA POJ. SZTUKĘ PO RABACIE]]</f>
        <v>17.412633253124998</v>
      </c>
      <c r="O92" s="253" t="str">
        <f>IF(T_PR[[#This Row],[CENA ZA OPAKOWANIE PO RABACIE]]*D92=0,"",D92*N92)</f>
        <v/>
      </c>
      <c r="P92" s="52">
        <v>8425586498256</v>
      </c>
      <c r="Q92" s="105"/>
      <c r="R92" s="31" t="s">
        <v>4329</v>
      </c>
      <c r="S92" s="63">
        <v>39269097</v>
      </c>
      <c r="T92" s="160">
        <v>1</v>
      </c>
    </row>
    <row r="93" spans="1:20" ht="16.2" customHeight="1">
      <c r="A93" s="333"/>
      <c r="B93" s="328"/>
      <c r="C93" s="120" t="s">
        <v>3536</v>
      </c>
      <c r="D93" s="29"/>
      <c r="E93" s="38" t="s">
        <v>4085</v>
      </c>
      <c r="F93" s="225" t="s">
        <v>4157</v>
      </c>
      <c r="G93" s="54">
        <v>1</v>
      </c>
      <c r="H93" s="28">
        <v>16.190965246499999</v>
      </c>
      <c r="I93" s="199">
        <f>T_PR[[#This Row],[CENA KATALOG NETTO ZA JEDNOSTKĘ MIARY]]/G93</f>
        <v>16.190965246499999</v>
      </c>
      <c r="J93" s="28">
        <f>T93*(T_PR[[#This Row],[CENA KATALOG NETTO ZA JEDNOSTKĘ MIARY]]-T_PR[[#This Row],[CENA KATALOG NETTO ZA JEDNOSTKĘ MIARY]]*T_PR[[#This Row],[RABAT %]])</f>
        <v>16.190965246499999</v>
      </c>
      <c r="K93" s="139">
        <f t="shared" si="3"/>
        <v>16.190965246499999</v>
      </c>
      <c r="L93" s="261">
        <f t="shared" si="1"/>
        <v>0</v>
      </c>
      <c r="M93" s="25">
        <v>100</v>
      </c>
      <c r="N93" s="256">
        <f>T_PR[[#This Row],[CENA ZA POJ. SZTUKĘ PO RABACIE]]</f>
        <v>16.190965246499999</v>
      </c>
      <c r="O93" s="253" t="str">
        <f>IF(T_PR[[#This Row],[CENA ZA OPAKOWANIE PO RABACIE]]*D93=0,"",D93*N93)</f>
        <v/>
      </c>
      <c r="P93" s="52">
        <v>8425586498195</v>
      </c>
      <c r="Q93" s="105"/>
      <c r="R93" s="31" t="s">
        <v>4329</v>
      </c>
      <c r="S93" s="63">
        <v>39269097</v>
      </c>
      <c r="T93" s="160">
        <v>1</v>
      </c>
    </row>
    <row r="94" spans="1:20" ht="16.2" customHeight="1">
      <c r="A94" s="333"/>
      <c r="B94" s="328"/>
      <c r="C94" s="120" t="s">
        <v>3536</v>
      </c>
      <c r="D94" s="29"/>
      <c r="E94" s="38" t="s">
        <v>4086</v>
      </c>
      <c r="F94" s="225" t="s">
        <v>4158</v>
      </c>
      <c r="G94" s="54">
        <v>1</v>
      </c>
      <c r="H94" s="28">
        <v>14.766975332999998</v>
      </c>
      <c r="I94" s="199">
        <f>T_PR[[#This Row],[CENA KATALOG NETTO ZA JEDNOSTKĘ MIARY]]/G94</f>
        <v>14.766975332999998</v>
      </c>
      <c r="J94" s="28">
        <f>T94*(T_PR[[#This Row],[CENA KATALOG NETTO ZA JEDNOSTKĘ MIARY]]-T_PR[[#This Row],[CENA KATALOG NETTO ZA JEDNOSTKĘ MIARY]]*T_PR[[#This Row],[RABAT %]])</f>
        <v>14.766975332999998</v>
      </c>
      <c r="K94" s="139">
        <f t="shared" si="3"/>
        <v>14.766975332999998</v>
      </c>
      <c r="L94" s="261">
        <f t="shared" si="1"/>
        <v>0</v>
      </c>
      <c r="M94" s="25">
        <v>80</v>
      </c>
      <c r="N94" s="256">
        <f>T_PR[[#This Row],[CENA ZA POJ. SZTUKĘ PO RABACIE]]</f>
        <v>14.766975332999998</v>
      </c>
      <c r="O94" s="253" t="str">
        <f>IF(T_PR[[#This Row],[CENA ZA OPAKOWANIE PO RABACIE]]*D94=0,"",D94*N94)</f>
        <v/>
      </c>
      <c r="P94" s="52">
        <v>8425586498263</v>
      </c>
      <c r="Q94" s="105"/>
      <c r="R94" s="31" t="s">
        <v>4329</v>
      </c>
      <c r="S94" s="63">
        <v>39269097</v>
      </c>
      <c r="T94" s="160">
        <v>1</v>
      </c>
    </row>
    <row r="95" spans="1:20" ht="16.2" customHeight="1">
      <c r="A95" s="333"/>
      <c r="B95" s="328"/>
      <c r="C95" s="120" t="s">
        <v>3536</v>
      </c>
      <c r="D95" s="29"/>
      <c r="E95" s="38" t="s">
        <v>4087</v>
      </c>
      <c r="F95" s="225" t="s">
        <v>4159</v>
      </c>
      <c r="G95" s="54">
        <v>1</v>
      </c>
      <c r="H95" s="28">
        <v>20.720221149375</v>
      </c>
      <c r="I95" s="199">
        <f>T_PR[[#This Row],[CENA KATALOG NETTO ZA JEDNOSTKĘ MIARY]]/G95</f>
        <v>20.720221149375</v>
      </c>
      <c r="J95" s="28">
        <f>T95*(T_PR[[#This Row],[CENA KATALOG NETTO ZA JEDNOSTKĘ MIARY]]-T_PR[[#This Row],[CENA KATALOG NETTO ZA JEDNOSTKĘ MIARY]]*T_PR[[#This Row],[RABAT %]])</f>
        <v>20.720221149375</v>
      </c>
      <c r="K95" s="139">
        <f t="shared" si="3"/>
        <v>20.720221149375</v>
      </c>
      <c r="L95" s="261">
        <f t="shared" si="1"/>
        <v>0</v>
      </c>
      <c r="M95" s="25">
        <v>80</v>
      </c>
      <c r="N95" s="256">
        <f>T_PR[[#This Row],[CENA ZA POJ. SZTUKĘ PO RABACIE]]</f>
        <v>20.720221149375</v>
      </c>
      <c r="O95" s="253" t="str">
        <f>IF(T_PR[[#This Row],[CENA ZA OPAKOWANIE PO RABACIE]]*D95=0,"",D95*N95)</f>
        <v/>
      </c>
      <c r="P95" s="52">
        <v>8425586498201</v>
      </c>
      <c r="Q95" s="105"/>
      <c r="R95" s="31" t="s">
        <v>4329</v>
      </c>
      <c r="S95" s="63">
        <v>39269097</v>
      </c>
      <c r="T95" s="160">
        <v>1</v>
      </c>
    </row>
    <row r="96" spans="1:20" ht="16.2" customHeight="1">
      <c r="A96" s="333"/>
      <c r="B96" s="328"/>
      <c r="C96" s="120" t="s">
        <v>3536</v>
      </c>
      <c r="D96" s="29"/>
      <c r="E96" s="38" t="s">
        <v>4088</v>
      </c>
      <c r="F96" s="225" t="s">
        <v>4160</v>
      </c>
      <c r="G96" s="54">
        <v>1</v>
      </c>
      <c r="H96" s="28">
        <v>17.197015670999996</v>
      </c>
      <c r="I96" s="199">
        <f>T_PR[[#This Row],[CENA KATALOG NETTO ZA JEDNOSTKĘ MIARY]]/G96</f>
        <v>17.197015670999996</v>
      </c>
      <c r="J96" s="28">
        <f>T96*(T_PR[[#This Row],[CENA KATALOG NETTO ZA JEDNOSTKĘ MIARY]]-T_PR[[#This Row],[CENA KATALOG NETTO ZA JEDNOSTKĘ MIARY]]*T_PR[[#This Row],[RABAT %]])</f>
        <v>17.197015670999996</v>
      </c>
      <c r="K96" s="139">
        <f t="shared" si="3"/>
        <v>17.197015670999996</v>
      </c>
      <c r="L96" s="261">
        <f t="shared" si="1"/>
        <v>0</v>
      </c>
      <c r="M96" s="25">
        <v>80</v>
      </c>
      <c r="N96" s="256">
        <f>T_PR[[#This Row],[CENA ZA POJ. SZTUKĘ PO RABACIE]]</f>
        <v>17.197015670999996</v>
      </c>
      <c r="O96" s="253" t="str">
        <f>IF(T_PR[[#This Row],[CENA ZA OPAKOWANIE PO RABACIE]]*D96=0,"",D96*N96)</f>
        <v/>
      </c>
      <c r="P96" s="52">
        <v>8425586498270</v>
      </c>
      <c r="Q96" s="105"/>
      <c r="R96" s="31" t="s">
        <v>4329</v>
      </c>
      <c r="S96" s="63">
        <v>39269097</v>
      </c>
      <c r="T96" s="160">
        <v>1</v>
      </c>
    </row>
    <row r="97" spans="1:20" ht="16.2" customHeight="1">
      <c r="A97" s="333"/>
      <c r="B97" s="328"/>
      <c r="C97" s="120" t="s">
        <v>3536</v>
      </c>
      <c r="D97" s="29"/>
      <c r="E97" s="38" t="s">
        <v>4089</v>
      </c>
      <c r="F97" s="225" t="s">
        <v>4161</v>
      </c>
      <c r="G97" s="54">
        <v>1</v>
      </c>
      <c r="H97" s="28">
        <v>13.303197368999999</v>
      </c>
      <c r="I97" s="199">
        <f>T_PR[[#This Row],[CENA KATALOG NETTO ZA JEDNOSTKĘ MIARY]]/G97</f>
        <v>13.303197368999999</v>
      </c>
      <c r="J97" s="28">
        <f>T97*(T_PR[[#This Row],[CENA KATALOG NETTO ZA JEDNOSTKĘ MIARY]]-T_PR[[#This Row],[CENA KATALOG NETTO ZA JEDNOSTKĘ MIARY]]*T_PR[[#This Row],[RABAT %]])</f>
        <v>13.303197368999999</v>
      </c>
      <c r="K97" s="139">
        <f t="shared" si="3"/>
        <v>13.303197368999999</v>
      </c>
      <c r="L97" s="261">
        <f t="shared" si="1"/>
        <v>0</v>
      </c>
      <c r="M97" s="25">
        <v>80</v>
      </c>
      <c r="N97" s="256">
        <f>T_PR[[#This Row],[CENA ZA POJ. SZTUKĘ PO RABACIE]]</f>
        <v>13.303197368999999</v>
      </c>
      <c r="O97" s="253" t="str">
        <f>IF(T_PR[[#This Row],[CENA ZA OPAKOWANIE PO RABACIE]]*D97=0,"",D97*N97)</f>
        <v/>
      </c>
      <c r="P97" s="52">
        <v>8425586498218</v>
      </c>
      <c r="Q97" s="105"/>
      <c r="R97" s="31" t="s">
        <v>4329</v>
      </c>
      <c r="S97" s="63">
        <v>39269097</v>
      </c>
      <c r="T97" s="160">
        <v>1</v>
      </c>
    </row>
    <row r="98" spans="1:20" ht="16.2" customHeight="1">
      <c r="A98" s="333"/>
      <c r="B98" s="328"/>
      <c r="C98" s="120" t="s">
        <v>3536</v>
      </c>
      <c r="D98" s="29"/>
      <c r="E98" s="38" t="s">
        <v>4090</v>
      </c>
      <c r="F98" s="225" t="s">
        <v>4163</v>
      </c>
      <c r="G98" s="54">
        <v>1</v>
      </c>
      <c r="H98" s="28">
        <v>7.3974596726250006</v>
      </c>
      <c r="I98" s="199">
        <f>T_PR[[#This Row],[CENA KATALOG NETTO ZA JEDNOSTKĘ MIARY]]/G98</f>
        <v>7.3974596726250006</v>
      </c>
      <c r="J98" s="28">
        <f>T98*(T_PR[[#This Row],[CENA KATALOG NETTO ZA JEDNOSTKĘ MIARY]]-T_PR[[#This Row],[CENA KATALOG NETTO ZA JEDNOSTKĘ MIARY]]*T_PR[[#This Row],[RABAT %]])</f>
        <v>7.3974596726250006</v>
      </c>
      <c r="K98" s="139">
        <f t="shared" si="3"/>
        <v>7.3974596726250006</v>
      </c>
      <c r="L98" s="261">
        <f t="shared" si="1"/>
        <v>0</v>
      </c>
      <c r="M98" s="25">
        <v>60</v>
      </c>
      <c r="N98" s="256">
        <f>T_PR[[#This Row],[CENA ZA POJ. SZTUKĘ PO RABACIE]]</f>
        <v>7.3974596726250006</v>
      </c>
      <c r="O98" s="253" t="str">
        <f>IF(T_PR[[#This Row],[CENA ZA OPAKOWANIE PO RABACIE]]*D98=0,"",D98*N98)</f>
        <v/>
      </c>
      <c r="P98" s="52">
        <v>8425586498287</v>
      </c>
      <c r="Q98" s="105"/>
      <c r="R98" s="31" t="s">
        <v>4329</v>
      </c>
      <c r="S98" s="63">
        <v>39269097</v>
      </c>
      <c r="T98" s="160">
        <v>1</v>
      </c>
    </row>
    <row r="99" spans="1:20" ht="16.2" customHeight="1">
      <c r="A99" s="334"/>
      <c r="B99" s="328"/>
      <c r="C99" s="120" t="s">
        <v>3536</v>
      </c>
      <c r="D99" s="29"/>
      <c r="E99" s="38" t="s">
        <v>4091</v>
      </c>
      <c r="F99" s="225" t="s">
        <v>4162</v>
      </c>
      <c r="G99" s="54">
        <v>1</v>
      </c>
      <c r="H99" s="28">
        <v>7.356104514000001</v>
      </c>
      <c r="I99" s="199">
        <f>T_PR[[#This Row],[CENA KATALOG NETTO ZA JEDNOSTKĘ MIARY]]/G99</f>
        <v>7.356104514000001</v>
      </c>
      <c r="J99" s="28">
        <f>T99*(T_PR[[#This Row],[CENA KATALOG NETTO ZA JEDNOSTKĘ MIARY]]-T_PR[[#This Row],[CENA KATALOG NETTO ZA JEDNOSTKĘ MIARY]]*T_PR[[#This Row],[RABAT %]])</f>
        <v>7.356104514000001</v>
      </c>
      <c r="K99" s="139">
        <f t="shared" si="3"/>
        <v>7.356104514000001</v>
      </c>
      <c r="L99" s="261">
        <f t="shared" si="1"/>
        <v>0</v>
      </c>
      <c r="M99" s="25">
        <v>60</v>
      </c>
      <c r="N99" s="256">
        <f>T_PR[[#This Row],[CENA ZA POJ. SZTUKĘ PO RABACIE]]</f>
        <v>7.356104514000001</v>
      </c>
      <c r="O99" s="253" t="str">
        <f>IF(T_PR[[#This Row],[CENA ZA OPAKOWANIE PO RABACIE]]*D99=0,"",D99*N99)</f>
        <v/>
      </c>
      <c r="P99" s="52">
        <v>8425586498225</v>
      </c>
      <c r="Q99" s="105"/>
      <c r="R99" s="31" t="s">
        <v>4329</v>
      </c>
      <c r="S99" s="63">
        <v>39269097</v>
      </c>
      <c r="T99" s="160">
        <v>1</v>
      </c>
    </row>
    <row r="100" spans="1:20" ht="18" customHeight="1">
      <c r="A100" s="333"/>
      <c r="B100" s="327" t="e" vm="4">
        <v>#VALUE!</v>
      </c>
      <c r="C100" s="120" t="s">
        <v>3536</v>
      </c>
      <c r="D100" s="29"/>
      <c r="E100" s="38" t="s">
        <v>4063</v>
      </c>
      <c r="F100" s="225" t="s">
        <v>4135</v>
      </c>
      <c r="G100" s="54">
        <v>100</v>
      </c>
      <c r="H100" s="28">
        <v>63.881703000000009</v>
      </c>
      <c r="I100" s="199">
        <f>T_PR[[#This Row],[CENA KATALOG NETTO ZA JEDNOSTKĘ MIARY]]/G100</f>
        <v>0.63881703000000012</v>
      </c>
      <c r="J100" s="28">
        <f>T100*(T_PR[[#This Row],[CENA KATALOG NETTO ZA JEDNOSTKĘ MIARY]]-T_PR[[#This Row],[CENA KATALOG NETTO ZA JEDNOSTKĘ MIARY]]*T_PR[[#This Row],[RABAT %]])/100</f>
        <v>0.63881703000000012</v>
      </c>
      <c r="K100" s="139">
        <f t="shared" si="3"/>
        <v>63.881703000000009</v>
      </c>
      <c r="L100" s="261">
        <f t="shared" si="1"/>
        <v>0</v>
      </c>
      <c r="M100" s="25">
        <v>25</v>
      </c>
      <c r="N100" s="256">
        <f>T_PR[[#This Row],[CENA ZA POJ. SZTUKĘ PO RABACIE]]*T_PR[[#This Row],[LICZBA SZT. W OPAKOWANIU]]</f>
        <v>15.970425750000002</v>
      </c>
      <c r="O100" s="253" t="str">
        <f>IF(T_PR[[#This Row],[CENA ZA OPAKOWANIE PO RABACIE]]*D100=0,"",D100*N100)</f>
        <v/>
      </c>
      <c r="P100" s="52">
        <v>8421814433082</v>
      </c>
      <c r="Q100" s="105"/>
      <c r="R100" s="31" t="s">
        <v>4329</v>
      </c>
      <c r="S100" s="63">
        <v>39269097</v>
      </c>
      <c r="T100" s="160">
        <v>1</v>
      </c>
    </row>
    <row r="101" spans="1:20" ht="20.399999999999999" customHeight="1">
      <c r="A101" s="333"/>
      <c r="B101" s="328"/>
      <c r="C101" s="120" t="s">
        <v>3536</v>
      </c>
      <c r="D101" s="29"/>
      <c r="E101" s="38" t="s">
        <v>4064</v>
      </c>
      <c r="F101" s="225" t="s">
        <v>4136</v>
      </c>
      <c r="G101" s="54">
        <v>100</v>
      </c>
      <c r="H101" s="28">
        <v>65.395066499999999</v>
      </c>
      <c r="I101" s="199">
        <f>T_PR[[#This Row],[CENA KATALOG NETTO ZA JEDNOSTKĘ MIARY]]/G101</f>
        <v>0.65395066499999999</v>
      </c>
      <c r="J101" s="28">
        <f>T101*(T_PR[[#This Row],[CENA KATALOG NETTO ZA JEDNOSTKĘ MIARY]]-T_PR[[#This Row],[CENA KATALOG NETTO ZA JEDNOSTKĘ MIARY]]*T_PR[[#This Row],[RABAT %]])/100</f>
        <v>0.65395066499999999</v>
      </c>
      <c r="K101" s="139">
        <f t="shared" si="3"/>
        <v>65.395066499999999</v>
      </c>
      <c r="L101" s="261">
        <f t="shared" si="1"/>
        <v>0</v>
      </c>
      <c r="M101" s="25">
        <v>25</v>
      </c>
      <c r="N101" s="256">
        <f>T_PR[[#This Row],[CENA ZA POJ. SZTUKĘ PO RABACIE]]*T_PR[[#This Row],[LICZBA SZT. W OPAKOWANIU]]</f>
        <v>16.348766625</v>
      </c>
      <c r="O101" s="253" t="str">
        <f>IF(T_PR[[#This Row],[CENA ZA OPAKOWANIE PO RABACIE]]*D101=0,"",D101*N101)</f>
        <v/>
      </c>
      <c r="P101" s="52">
        <v>8421814528290</v>
      </c>
      <c r="Q101" s="105"/>
      <c r="R101" s="31" t="s">
        <v>4329</v>
      </c>
      <c r="S101" s="63">
        <v>39269097</v>
      </c>
      <c r="T101" s="160">
        <v>1</v>
      </c>
    </row>
    <row r="102" spans="1:20" ht="19.2" customHeight="1">
      <c r="A102" s="333"/>
      <c r="B102" s="328"/>
      <c r="C102" s="120" t="s">
        <v>3536</v>
      </c>
      <c r="D102" s="29"/>
      <c r="E102" s="38" t="s">
        <v>4065</v>
      </c>
      <c r="F102" s="225" t="s">
        <v>4137</v>
      </c>
      <c r="G102" s="54">
        <v>100</v>
      </c>
      <c r="H102" s="28">
        <v>26.366310000000006</v>
      </c>
      <c r="I102" s="199">
        <f>T_PR[[#This Row],[CENA KATALOG NETTO ZA JEDNOSTKĘ MIARY]]/G102</f>
        <v>0.26366310000000004</v>
      </c>
      <c r="J102" s="28">
        <f>T102*(T_PR[[#This Row],[CENA KATALOG NETTO ZA JEDNOSTKĘ MIARY]]-T_PR[[#This Row],[CENA KATALOG NETTO ZA JEDNOSTKĘ MIARY]]*T_PR[[#This Row],[RABAT %]])/100</f>
        <v>0.26366310000000004</v>
      </c>
      <c r="K102" s="139">
        <f t="shared" si="3"/>
        <v>26.366310000000006</v>
      </c>
      <c r="L102" s="261">
        <f t="shared" si="1"/>
        <v>0</v>
      </c>
      <c r="M102" s="25">
        <v>25</v>
      </c>
      <c r="N102" s="256">
        <f>T_PR[[#This Row],[CENA ZA POJ. SZTUKĘ PO RABACIE]]*T_PR[[#This Row],[LICZBA SZT. W OPAKOWANIU]]</f>
        <v>6.5915775000000014</v>
      </c>
      <c r="O102" s="253" t="str">
        <f>IF(T_PR[[#This Row],[CENA ZA OPAKOWANIE PO RABACIE]]*D102=0,"",D102*N102)</f>
        <v/>
      </c>
      <c r="P102" s="52">
        <v>8421814433129</v>
      </c>
      <c r="Q102" s="105"/>
      <c r="R102" s="31" t="s">
        <v>4329</v>
      </c>
      <c r="S102" s="63">
        <v>39269097</v>
      </c>
      <c r="T102" s="160">
        <v>1</v>
      </c>
    </row>
    <row r="103" spans="1:20" ht="20.399999999999999" customHeight="1">
      <c r="A103" s="333"/>
      <c r="B103" s="328"/>
      <c r="C103" s="120" t="s">
        <v>3536</v>
      </c>
      <c r="D103" s="29"/>
      <c r="E103" s="38" t="s">
        <v>4066</v>
      </c>
      <c r="F103" s="225" t="s">
        <v>4138</v>
      </c>
      <c r="G103" s="54">
        <v>100</v>
      </c>
      <c r="H103" s="28">
        <v>24.0483735</v>
      </c>
      <c r="I103" s="199">
        <f>T_PR[[#This Row],[CENA KATALOG NETTO ZA JEDNOSTKĘ MIARY]]/G103</f>
        <v>0.240483735</v>
      </c>
      <c r="J103" s="28">
        <f>T103*(T_PR[[#This Row],[CENA KATALOG NETTO ZA JEDNOSTKĘ MIARY]]-T_PR[[#This Row],[CENA KATALOG NETTO ZA JEDNOSTKĘ MIARY]]*T_PR[[#This Row],[RABAT %]])/100</f>
        <v>0.240483735</v>
      </c>
      <c r="K103" s="139">
        <f t="shared" si="3"/>
        <v>24.0483735</v>
      </c>
      <c r="L103" s="261">
        <f t="shared" si="1"/>
        <v>0</v>
      </c>
      <c r="M103" s="25">
        <v>25</v>
      </c>
      <c r="N103" s="256">
        <f>T_PR[[#This Row],[CENA ZA POJ. SZTUKĘ PO RABACIE]]*T_PR[[#This Row],[LICZBA SZT. W OPAKOWANIU]]</f>
        <v>6.0120933750000001</v>
      </c>
      <c r="O103" s="253" t="str">
        <f>IF(T_PR[[#This Row],[CENA ZA OPAKOWANIE PO RABACIE]]*D103=0,"",D103*N103)</f>
        <v/>
      </c>
      <c r="P103" s="52">
        <v>8421814528252</v>
      </c>
      <c r="Q103" s="105"/>
      <c r="R103" s="31" t="s">
        <v>4329</v>
      </c>
      <c r="S103" s="63">
        <v>39269097</v>
      </c>
      <c r="T103" s="160">
        <v>1</v>
      </c>
    </row>
    <row r="104" spans="1:20" ht="19.95" customHeight="1">
      <c r="A104" s="333"/>
      <c r="B104" s="328"/>
      <c r="C104" s="120" t="s">
        <v>3536</v>
      </c>
      <c r="D104" s="29"/>
      <c r="E104" s="38" t="s">
        <v>4067</v>
      </c>
      <c r="F104" s="225" t="s">
        <v>4139</v>
      </c>
      <c r="G104" s="54">
        <v>100</v>
      </c>
      <c r="H104" s="28">
        <v>34.478217000000001</v>
      </c>
      <c r="I104" s="199">
        <f>T_PR[[#This Row],[CENA KATALOG NETTO ZA JEDNOSTKĘ MIARY]]/G104</f>
        <v>0.34478217</v>
      </c>
      <c r="J104" s="28">
        <f>T104*(T_PR[[#This Row],[CENA KATALOG NETTO ZA JEDNOSTKĘ MIARY]]-T_PR[[#This Row],[CENA KATALOG NETTO ZA JEDNOSTKĘ MIARY]]*T_PR[[#This Row],[RABAT %]])/100</f>
        <v>0.34478217</v>
      </c>
      <c r="K104" s="139">
        <f t="shared" si="3"/>
        <v>34.478217000000001</v>
      </c>
      <c r="L104" s="261">
        <f t="shared" si="1"/>
        <v>0</v>
      </c>
      <c r="M104" s="25">
        <v>25</v>
      </c>
      <c r="N104" s="256">
        <f>T_PR[[#This Row],[CENA ZA POJ. SZTUKĘ PO RABACIE]]*T_PR[[#This Row],[LICZBA SZT. W OPAKOWANIU]]</f>
        <v>8.6195542500000002</v>
      </c>
      <c r="O104" s="253" t="str">
        <f>IF(T_PR[[#This Row],[CENA ZA OPAKOWANIE PO RABACIE]]*D104=0,"",D104*N104)</f>
        <v/>
      </c>
      <c r="P104" s="52">
        <v>8421814433075</v>
      </c>
      <c r="Q104" s="105"/>
      <c r="R104" s="31" t="s">
        <v>4329</v>
      </c>
      <c r="S104" s="63">
        <v>39269097</v>
      </c>
      <c r="T104" s="160">
        <v>1</v>
      </c>
    </row>
    <row r="105" spans="1:20" ht="18" customHeight="1">
      <c r="A105" s="334"/>
      <c r="B105" s="329"/>
      <c r="C105" s="120" t="s">
        <v>3536</v>
      </c>
      <c r="D105" s="29"/>
      <c r="E105" s="38" t="s">
        <v>4068</v>
      </c>
      <c r="F105" s="225" t="s">
        <v>4140</v>
      </c>
      <c r="G105" s="54">
        <v>100</v>
      </c>
      <c r="H105" s="28">
        <v>35.138245499999996</v>
      </c>
      <c r="I105" s="199">
        <f>T_PR[[#This Row],[CENA KATALOG NETTO ZA JEDNOSTKĘ MIARY]]/G105</f>
        <v>0.35138245499999998</v>
      </c>
      <c r="J105" s="28">
        <f>T105*(T_PR[[#This Row],[CENA KATALOG NETTO ZA JEDNOSTKĘ MIARY]]-T_PR[[#This Row],[CENA KATALOG NETTO ZA JEDNOSTKĘ MIARY]]*T_PR[[#This Row],[RABAT %]])/100</f>
        <v>0.35138245499999998</v>
      </c>
      <c r="K105" s="139">
        <f t="shared" si="3"/>
        <v>35.138245499999996</v>
      </c>
      <c r="L105" s="261">
        <f t="shared" si="1"/>
        <v>0</v>
      </c>
      <c r="M105" s="25">
        <v>25</v>
      </c>
      <c r="N105" s="256">
        <f>T_PR[[#This Row],[CENA ZA POJ. SZTUKĘ PO RABACIE]]*T_PR[[#This Row],[LICZBA SZT. W OPAKOWANIU]]</f>
        <v>8.7845613749999991</v>
      </c>
      <c r="O105" s="253" t="str">
        <f>IF(T_PR[[#This Row],[CENA ZA OPAKOWANIE PO RABACIE]]*D105=0,"",D105*N105)</f>
        <v/>
      </c>
      <c r="P105" s="52">
        <v>8421814528276</v>
      </c>
      <c r="Q105" s="105"/>
      <c r="R105" s="31" t="s">
        <v>4329</v>
      </c>
      <c r="S105" s="63">
        <v>39269097</v>
      </c>
      <c r="T105" s="160">
        <v>1</v>
      </c>
    </row>
    <row r="106" spans="1:20" ht="37.950000000000003" customHeight="1">
      <c r="A106" s="332"/>
      <c r="B106" s="341"/>
      <c r="C106" s="116" t="s">
        <v>3532</v>
      </c>
      <c r="D106" s="29"/>
      <c r="E106" s="38" t="s">
        <v>244</v>
      </c>
      <c r="F106" s="225" t="s">
        <v>245</v>
      </c>
      <c r="G106" s="54">
        <v>100</v>
      </c>
      <c r="H106" s="28">
        <v>184.22</v>
      </c>
      <c r="I106" s="199">
        <f>T_PR[[#This Row],[CENA KATALOG NETTO ZA JEDNOSTKĘ MIARY]]/G106</f>
        <v>1.8422000000000001</v>
      </c>
      <c r="J106" s="94">
        <f>T106*(T_PR[[#This Row],[CENA KATALOG NETTO ZA JEDNOSTKĘ MIARY]]-T_PR[[#This Row],[CENA KATALOG NETTO ZA JEDNOSTKĘ MIARY]]*T_PR[[#This Row],[RABAT %]])/100</f>
        <v>1.8422000000000001</v>
      </c>
      <c r="K106" s="141">
        <f t="shared" si="2"/>
        <v>184.22</v>
      </c>
      <c r="L106" s="261">
        <f t="shared" si="1"/>
        <v>0</v>
      </c>
      <c r="M106" s="32">
        <v>200</v>
      </c>
      <c r="N106" s="256">
        <f>T_PR[[#This Row],[CENA ZA POJ. SZTUKĘ PO RABACIE]]*T_PR[[#This Row],[LICZBA SZT. W OPAKOWANIU]]</f>
        <v>368.44</v>
      </c>
      <c r="O106" s="253" t="str">
        <f>IF(T_PR[[#This Row],[CENA ZA OPAKOWANIE PO RABACIE]]*D106=0,"",D106*N106)</f>
        <v/>
      </c>
      <c r="P106" s="52" t="s">
        <v>246</v>
      </c>
      <c r="Q106" s="52" t="s">
        <v>247</v>
      </c>
      <c r="R106" s="31" t="s">
        <v>22</v>
      </c>
      <c r="S106" s="31" t="s">
        <v>248</v>
      </c>
      <c r="T106" s="160">
        <v>1</v>
      </c>
    </row>
    <row r="107" spans="1:20" ht="24" customHeight="1">
      <c r="A107" s="333"/>
      <c r="B107" s="346"/>
      <c r="C107" s="116" t="s">
        <v>3532</v>
      </c>
      <c r="D107" s="29"/>
      <c r="E107" s="38" t="s">
        <v>249</v>
      </c>
      <c r="F107" s="225" t="s">
        <v>250</v>
      </c>
      <c r="G107" s="54">
        <v>100</v>
      </c>
      <c r="H107" s="28">
        <v>208.93</v>
      </c>
      <c r="I107" s="199">
        <f>T_PR[[#This Row],[CENA KATALOG NETTO ZA JEDNOSTKĘ MIARY]]/G107</f>
        <v>2.0893000000000002</v>
      </c>
      <c r="J107" s="94">
        <f>T107*(T_PR[[#This Row],[CENA KATALOG NETTO ZA JEDNOSTKĘ MIARY]]-T_PR[[#This Row],[CENA KATALOG NETTO ZA JEDNOSTKĘ MIARY]]*T_PR[[#This Row],[RABAT %]])/100</f>
        <v>2.0893000000000002</v>
      </c>
      <c r="K107" s="141">
        <f t="shared" si="2"/>
        <v>208.93</v>
      </c>
      <c r="L107" s="261">
        <f t="shared" si="1"/>
        <v>0</v>
      </c>
      <c r="M107" s="32">
        <v>100</v>
      </c>
      <c r="N107" s="256">
        <f>T_PR[[#This Row],[CENA ZA POJ. SZTUKĘ PO RABACIE]]*T_PR[[#This Row],[LICZBA SZT. W OPAKOWANIU]]</f>
        <v>208.93</v>
      </c>
      <c r="O107" s="253" t="str">
        <f>IF(T_PR[[#This Row],[CENA ZA OPAKOWANIE PO RABACIE]]*D107=0,"",D107*N107)</f>
        <v/>
      </c>
      <c r="P107" s="52" t="s">
        <v>251</v>
      </c>
      <c r="Q107" s="52" t="s">
        <v>252</v>
      </c>
      <c r="R107" s="31" t="s">
        <v>22</v>
      </c>
      <c r="S107" s="31" t="s">
        <v>248</v>
      </c>
      <c r="T107" s="160">
        <v>1</v>
      </c>
    </row>
    <row r="108" spans="1:20" ht="24" customHeight="1">
      <c r="A108" s="334"/>
      <c r="B108" s="342"/>
      <c r="C108" s="116" t="s">
        <v>3532</v>
      </c>
      <c r="D108" s="29"/>
      <c r="E108" s="38" t="s">
        <v>253</v>
      </c>
      <c r="F108" s="225" t="s">
        <v>254</v>
      </c>
      <c r="G108" s="54">
        <v>100</v>
      </c>
      <c r="H108" s="28">
        <v>215.35</v>
      </c>
      <c r="I108" s="199">
        <f>T_PR[[#This Row],[CENA KATALOG NETTO ZA JEDNOSTKĘ MIARY]]/G108</f>
        <v>2.1534999999999997</v>
      </c>
      <c r="J108" s="94">
        <f>T108*(T_PR[[#This Row],[CENA KATALOG NETTO ZA JEDNOSTKĘ MIARY]]-T_PR[[#This Row],[CENA KATALOG NETTO ZA JEDNOSTKĘ MIARY]]*T_PR[[#This Row],[RABAT %]])/100</f>
        <v>2.1534999999999997</v>
      </c>
      <c r="K108" s="141">
        <f t="shared" si="2"/>
        <v>215.35</v>
      </c>
      <c r="L108" s="261">
        <f t="shared" ref="L108:L172" si="4">$L$5</f>
        <v>0</v>
      </c>
      <c r="M108" s="32">
        <v>100</v>
      </c>
      <c r="N108" s="256">
        <f>T_PR[[#This Row],[CENA ZA POJ. SZTUKĘ PO RABACIE]]*T_PR[[#This Row],[LICZBA SZT. W OPAKOWANIU]]</f>
        <v>215.34999999999997</v>
      </c>
      <c r="O108" s="253" t="str">
        <f>IF(T_PR[[#This Row],[CENA ZA OPAKOWANIE PO RABACIE]]*D108=0,"",D108*N108)</f>
        <v/>
      </c>
      <c r="P108" s="52" t="s">
        <v>255</v>
      </c>
      <c r="Q108" s="52" t="s">
        <v>256</v>
      </c>
      <c r="R108" s="31" t="s">
        <v>22</v>
      </c>
      <c r="S108" s="31" t="s">
        <v>248</v>
      </c>
      <c r="T108" s="160">
        <v>1</v>
      </c>
    </row>
    <row r="109" spans="1:20" ht="30.65" customHeight="1">
      <c r="A109" s="332"/>
      <c r="B109" s="341"/>
      <c r="C109" s="116" t="s">
        <v>3532</v>
      </c>
      <c r="D109" s="29"/>
      <c r="E109" s="38" t="s">
        <v>257</v>
      </c>
      <c r="F109" s="229" t="s">
        <v>258</v>
      </c>
      <c r="G109" s="54">
        <v>1</v>
      </c>
      <c r="H109" s="28">
        <v>43.44</v>
      </c>
      <c r="I109" s="199">
        <f>T_PR[[#This Row],[CENA KATALOG NETTO ZA JEDNOSTKĘ MIARY]]/G109</f>
        <v>43.44</v>
      </c>
      <c r="J109" s="94">
        <f>T109*(T_PR[[#This Row],[CENA KATALOG NETTO ZA JEDNOSTKĘ MIARY]]-T_PR[[#This Row],[CENA KATALOG NETTO ZA JEDNOSTKĘ MIARY]]*T_PR[[#This Row],[RABAT %]])</f>
        <v>43.44</v>
      </c>
      <c r="K109" s="141">
        <f t="shared" si="2"/>
        <v>43.44</v>
      </c>
      <c r="L109" s="261">
        <f t="shared" si="4"/>
        <v>0</v>
      </c>
      <c r="M109" s="32">
        <v>1</v>
      </c>
      <c r="N109" s="256">
        <f>T_PR[[#This Row],[CENA ZA POJ. SZTUKĘ PO RABACIE]]*T_PR[[#This Row],[LICZBA SZT. W OPAKOWANIU]]</f>
        <v>43.44</v>
      </c>
      <c r="O109" s="253" t="str">
        <f>IF(T_PR[[#This Row],[CENA ZA OPAKOWANIE PO RABACIE]]*D109=0,"",D109*N109)</f>
        <v/>
      </c>
      <c r="P109" s="52">
        <v>8421814108706</v>
      </c>
      <c r="Q109" s="52"/>
      <c r="R109" s="31" t="s">
        <v>1653</v>
      </c>
      <c r="S109" s="31">
        <v>82079099</v>
      </c>
      <c r="T109" s="160">
        <v>1</v>
      </c>
    </row>
    <row r="110" spans="1:20" ht="33.65" customHeight="1">
      <c r="A110" s="334"/>
      <c r="B110" s="342"/>
      <c r="C110" s="116" t="s">
        <v>3532</v>
      </c>
      <c r="D110" s="29"/>
      <c r="E110" s="38" t="s">
        <v>259</v>
      </c>
      <c r="F110" s="229" t="s">
        <v>258</v>
      </c>
      <c r="G110" s="54">
        <v>1</v>
      </c>
      <c r="H110" s="195">
        <v>123.249</v>
      </c>
      <c r="I110" s="199">
        <f>T_PR[[#This Row],[CENA KATALOG NETTO ZA JEDNOSTKĘ MIARY]]/G110</f>
        <v>123.249</v>
      </c>
      <c r="J110" s="94">
        <f>T110*(T_PR[[#This Row],[CENA KATALOG NETTO ZA JEDNOSTKĘ MIARY]]-T_PR[[#This Row],[CENA KATALOG NETTO ZA JEDNOSTKĘ MIARY]]*T_PR[[#This Row],[RABAT %]])</f>
        <v>123.249</v>
      </c>
      <c r="K110" s="141">
        <f t="shared" si="2"/>
        <v>123.249</v>
      </c>
      <c r="L110" s="261">
        <f t="shared" si="4"/>
        <v>0</v>
      </c>
      <c r="M110" s="32">
        <v>1</v>
      </c>
      <c r="N110" s="256">
        <f>T_PR[[#This Row],[CENA ZA POJ. SZTUKĘ PO RABACIE]]*T_PR[[#This Row],[LICZBA SZT. W OPAKOWANIU]]</f>
        <v>123.249</v>
      </c>
      <c r="O110" s="253" t="str">
        <f>IF(T_PR[[#This Row],[CENA ZA OPAKOWANIE PO RABACIE]]*D110=0,"",D110*N110)</f>
        <v/>
      </c>
      <c r="P110" s="52">
        <v>8421814389495</v>
      </c>
      <c r="Q110" s="52"/>
      <c r="R110" s="31" t="s">
        <v>1653</v>
      </c>
      <c r="S110" s="31">
        <v>82079099</v>
      </c>
      <c r="T110" s="160">
        <v>1</v>
      </c>
    </row>
    <row r="111" spans="1:20" ht="52.2" customHeight="1">
      <c r="A111" s="108"/>
      <c r="B111" s="76"/>
      <c r="C111" s="116"/>
      <c r="D111" s="29"/>
      <c r="E111" s="38" t="s">
        <v>4312</v>
      </c>
      <c r="F111" s="225" t="s">
        <v>4313</v>
      </c>
      <c r="G111" s="54">
        <v>100</v>
      </c>
      <c r="H111" s="28">
        <v>46.5</v>
      </c>
      <c r="I111" s="199">
        <f>T_PR[[#This Row],[CENA KATALOG NETTO ZA JEDNOSTKĘ MIARY]]/G111</f>
        <v>0.46500000000000002</v>
      </c>
      <c r="J111" s="28">
        <f>T111*(T_PR[[#This Row],[CENA KATALOG NETTO ZA JEDNOSTKĘ MIARY]]-T_PR[[#This Row],[CENA KATALOG NETTO ZA JEDNOSTKĘ MIARY]]*T_PR[[#This Row],[RABAT %]])/100</f>
        <v>0.46500000000000002</v>
      </c>
      <c r="K111" s="141">
        <f>SUM(H111)*(1-L112)</f>
        <v>46.5</v>
      </c>
      <c r="L111" s="261">
        <f t="shared" si="4"/>
        <v>0</v>
      </c>
      <c r="M111" s="25">
        <v>250</v>
      </c>
      <c r="N111" s="256">
        <f>T_PR[[#This Row],[CENA ZA POJ. SZTUKĘ PO RABACIE]]*T_PR[[#This Row],[LICZBA SZT. W OPAKOWANIU]]</f>
        <v>116.25</v>
      </c>
      <c r="O111" s="253" t="str">
        <f>IF(T_PR[[#This Row],[CENA ZA OPAKOWANIE PO RABACIE]]*D111=0,"",D111*N111)</f>
        <v/>
      </c>
      <c r="P111" s="52">
        <v>8425586442365</v>
      </c>
      <c r="Q111" s="52">
        <v>8425586569345</v>
      </c>
      <c r="R111" s="31" t="s">
        <v>22</v>
      </c>
      <c r="S111" s="31" t="s">
        <v>248</v>
      </c>
      <c r="T111" s="160">
        <v>1</v>
      </c>
    </row>
    <row r="112" spans="1:20">
      <c r="A112" s="332"/>
      <c r="B112" s="341"/>
      <c r="C112" s="116" t="s">
        <v>3532</v>
      </c>
      <c r="D112" s="29"/>
      <c r="E112" s="41" t="s">
        <v>260</v>
      </c>
      <c r="F112" s="225" t="s">
        <v>261</v>
      </c>
      <c r="G112" s="54">
        <v>100</v>
      </c>
      <c r="H112" s="28">
        <v>40.76</v>
      </c>
      <c r="I112" s="199">
        <f>T_PR[[#This Row],[CENA KATALOG NETTO ZA JEDNOSTKĘ MIARY]]/G112</f>
        <v>0.40759999999999996</v>
      </c>
      <c r="J112" s="94">
        <f>T112*(T_PR[[#This Row],[CENA KATALOG NETTO ZA JEDNOSTKĘ MIARY]]-T_PR[[#This Row],[CENA KATALOG NETTO ZA JEDNOSTKĘ MIARY]]*T_PR[[#This Row],[RABAT %]])/100</f>
        <v>0.40759999999999996</v>
      </c>
      <c r="K112" s="141">
        <f t="shared" si="2"/>
        <v>40.76</v>
      </c>
      <c r="L112" s="261">
        <f t="shared" si="4"/>
        <v>0</v>
      </c>
      <c r="M112" s="32">
        <v>200</v>
      </c>
      <c r="N112" s="256">
        <f>T_PR[[#This Row],[CENA ZA POJ. SZTUKĘ PO RABACIE]]*T_PR[[#This Row],[LICZBA SZT. W OPAKOWANIU]]</f>
        <v>81.52</v>
      </c>
      <c r="O112" s="253" t="str">
        <f>IF(T_PR[[#This Row],[CENA ZA OPAKOWANIE PO RABACIE]]*D112=0,"",D112*N112)</f>
        <v/>
      </c>
      <c r="P112" s="52" t="s">
        <v>262</v>
      </c>
      <c r="Q112" s="52" t="s">
        <v>263</v>
      </c>
      <c r="R112" s="31" t="s">
        <v>22</v>
      </c>
      <c r="S112" s="31" t="s">
        <v>248</v>
      </c>
      <c r="T112" s="160">
        <v>1</v>
      </c>
    </row>
    <row r="113" spans="1:20">
      <c r="A113" s="333"/>
      <c r="B113" s="346"/>
      <c r="C113" s="116" t="s">
        <v>3532</v>
      </c>
      <c r="D113" s="29"/>
      <c r="E113" s="41" t="s">
        <v>264</v>
      </c>
      <c r="F113" s="225" t="s">
        <v>265</v>
      </c>
      <c r="G113" s="54">
        <v>100</v>
      </c>
      <c r="H113" s="28">
        <v>40.76</v>
      </c>
      <c r="I113" s="199">
        <f>T_PR[[#This Row],[CENA KATALOG NETTO ZA JEDNOSTKĘ MIARY]]/G113</f>
        <v>0.40759999999999996</v>
      </c>
      <c r="J113" s="94">
        <f>T113*(T_PR[[#This Row],[CENA KATALOG NETTO ZA JEDNOSTKĘ MIARY]]-T_PR[[#This Row],[CENA KATALOG NETTO ZA JEDNOSTKĘ MIARY]]*T_PR[[#This Row],[RABAT %]])/100</f>
        <v>0.40759999999999996</v>
      </c>
      <c r="K113" s="141">
        <f t="shared" si="2"/>
        <v>40.76</v>
      </c>
      <c r="L113" s="261">
        <f t="shared" si="4"/>
        <v>0</v>
      </c>
      <c r="M113" s="32">
        <v>200</v>
      </c>
      <c r="N113" s="256">
        <f>T_PR[[#This Row],[CENA ZA POJ. SZTUKĘ PO RABACIE]]*T_PR[[#This Row],[LICZBA SZT. W OPAKOWANIU]]</f>
        <v>81.52</v>
      </c>
      <c r="O113" s="253" t="str">
        <f>IF(T_PR[[#This Row],[CENA ZA OPAKOWANIE PO RABACIE]]*D113=0,"",D113*N113)</f>
        <v/>
      </c>
      <c r="P113" s="52" t="s">
        <v>266</v>
      </c>
      <c r="Q113" s="52" t="s">
        <v>267</v>
      </c>
      <c r="R113" s="31" t="s">
        <v>22</v>
      </c>
      <c r="S113" s="31" t="s">
        <v>248</v>
      </c>
      <c r="T113" s="160">
        <v>1</v>
      </c>
    </row>
    <row r="114" spans="1:20">
      <c r="A114" s="333"/>
      <c r="B114" s="346"/>
      <c r="C114" s="116" t="s">
        <v>3539</v>
      </c>
      <c r="D114" s="29"/>
      <c r="E114" s="41" t="s">
        <v>268</v>
      </c>
      <c r="F114" s="225" t="s">
        <v>269</v>
      </c>
      <c r="G114" s="54">
        <v>100</v>
      </c>
      <c r="H114" s="28">
        <v>38.299999999999997</v>
      </c>
      <c r="I114" s="199">
        <f>T_PR[[#This Row],[CENA KATALOG NETTO ZA JEDNOSTKĘ MIARY]]/G114</f>
        <v>0.38299999999999995</v>
      </c>
      <c r="J114" s="94">
        <f>T114*(T_PR[[#This Row],[CENA KATALOG NETTO ZA JEDNOSTKĘ MIARY]]-T_PR[[#This Row],[CENA KATALOG NETTO ZA JEDNOSTKĘ MIARY]]*T_PR[[#This Row],[RABAT %]])/100</f>
        <v>0.38299999999999995</v>
      </c>
      <c r="K114" s="141">
        <f t="shared" si="2"/>
        <v>38.299999999999997</v>
      </c>
      <c r="L114" s="261">
        <f t="shared" si="4"/>
        <v>0</v>
      </c>
      <c r="M114" s="32">
        <v>250</v>
      </c>
      <c r="N114" s="256">
        <f>T_PR[[#This Row],[CENA ZA POJ. SZTUKĘ PO RABACIE]]*T_PR[[#This Row],[LICZBA SZT. W OPAKOWANIU]]</f>
        <v>95.749999999999986</v>
      </c>
      <c r="O114" s="253" t="str">
        <f>IF(T_PR[[#This Row],[CENA ZA OPAKOWANIE PO RABACIE]]*D114=0,"",D114*N114)</f>
        <v/>
      </c>
      <c r="P114" s="52"/>
      <c r="Q114" s="52"/>
      <c r="R114" s="31" t="s">
        <v>22</v>
      </c>
      <c r="S114" s="31" t="s">
        <v>248</v>
      </c>
      <c r="T114" s="160">
        <v>1</v>
      </c>
    </row>
    <row r="115" spans="1:20">
      <c r="A115" s="333"/>
      <c r="B115" s="346"/>
      <c r="C115" s="116" t="s">
        <v>3539</v>
      </c>
      <c r="D115" s="29"/>
      <c r="E115" s="41" t="s">
        <v>270</v>
      </c>
      <c r="F115" s="225" t="s">
        <v>271</v>
      </c>
      <c r="G115" s="54">
        <v>100</v>
      </c>
      <c r="H115" s="28">
        <v>40.76</v>
      </c>
      <c r="I115" s="199">
        <f>T_PR[[#This Row],[CENA KATALOG NETTO ZA JEDNOSTKĘ MIARY]]/G115</f>
        <v>0.40759999999999996</v>
      </c>
      <c r="J115" s="94">
        <f>T115*(T_PR[[#This Row],[CENA KATALOG NETTO ZA JEDNOSTKĘ MIARY]]-T_PR[[#This Row],[CENA KATALOG NETTO ZA JEDNOSTKĘ MIARY]]*T_PR[[#This Row],[RABAT %]])/100</f>
        <v>0.40759999999999996</v>
      </c>
      <c r="K115" s="141">
        <f t="shared" si="2"/>
        <v>40.76</v>
      </c>
      <c r="L115" s="261">
        <f t="shared" si="4"/>
        <v>0</v>
      </c>
      <c r="M115" s="32">
        <v>500</v>
      </c>
      <c r="N115" s="256">
        <f>T_PR[[#This Row],[CENA ZA POJ. SZTUKĘ PO RABACIE]]*T_PR[[#This Row],[LICZBA SZT. W OPAKOWANIU]]</f>
        <v>203.79999999999998</v>
      </c>
      <c r="O115" s="253" t="str">
        <f>IF(T_PR[[#This Row],[CENA ZA OPAKOWANIE PO RABACIE]]*D115=0,"",D115*N115)</f>
        <v/>
      </c>
      <c r="P115" s="52" t="s">
        <v>272</v>
      </c>
      <c r="Q115" s="52" t="s">
        <v>273</v>
      </c>
      <c r="R115" s="31" t="s">
        <v>22</v>
      </c>
      <c r="S115" s="31" t="s">
        <v>248</v>
      </c>
      <c r="T115" s="160">
        <v>1</v>
      </c>
    </row>
    <row r="116" spans="1:20">
      <c r="A116" s="334"/>
      <c r="B116" s="342"/>
      <c r="C116" s="116" t="s">
        <v>3539</v>
      </c>
      <c r="D116" s="29"/>
      <c r="E116" s="41" t="s">
        <v>274</v>
      </c>
      <c r="F116" s="225" t="s">
        <v>275</v>
      </c>
      <c r="G116" s="54">
        <v>100</v>
      </c>
      <c r="H116" s="28">
        <v>40.76</v>
      </c>
      <c r="I116" s="199">
        <f>T_PR[[#This Row],[CENA KATALOG NETTO ZA JEDNOSTKĘ MIARY]]/G116</f>
        <v>0.40759999999999996</v>
      </c>
      <c r="J116" s="94">
        <f>T116*(T_PR[[#This Row],[CENA KATALOG NETTO ZA JEDNOSTKĘ MIARY]]-T_PR[[#This Row],[CENA KATALOG NETTO ZA JEDNOSTKĘ MIARY]]*T_PR[[#This Row],[RABAT %]])/100</f>
        <v>0.40759999999999996</v>
      </c>
      <c r="K116" s="141">
        <f t="shared" si="2"/>
        <v>40.76</v>
      </c>
      <c r="L116" s="261">
        <f t="shared" si="4"/>
        <v>0</v>
      </c>
      <c r="M116" s="32">
        <v>500</v>
      </c>
      <c r="N116" s="256">
        <f>T_PR[[#This Row],[CENA ZA POJ. SZTUKĘ PO RABACIE]]*T_PR[[#This Row],[LICZBA SZT. W OPAKOWANIU]]</f>
        <v>203.79999999999998</v>
      </c>
      <c r="O116" s="253" t="str">
        <f>IF(T_PR[[#This Row],[CENA ZA OPAKOWANIE PO RABACIE]]*D116=0,"",D116*N116)</f>
        <v/>
      </c>
      <c r="P116" s="52" t="s">
        <v>276</v>
      </c>
      <c r="Q116" s="52" t="s">
        <v>277</v>
      </c>
      <c r="R116" s="31" t="s">
        <v>22</v>
      </c>
      <c r="S116" s="31" t="s">
        <v>248</v>
      </c>
      <c r="T116" s="160">
        <v>1</v>
      </c>
    </row>
    <row r="117" spans="1:20">
      <c r="A117" s="332"/>
      <c r="B117" s="327"/>
      <c r="C117" s="116" t="s">
        <v>3539</v>
      </c>
      <c r="D117" s="29"/>
      <c r="E117" s="38" t="s">
        <v>278</v>
      </c>
      <c r="F117" s="225" t="s">
        <v>279</v>
      </c>
      <c r="G117" s="54">
        <v>100</v>
      </c>
      <c r="H117" s="28">
        <v>31.03</v>
      </c>
      <c r="I117" s="199">
        <f>T_PR[[#This Row],[CENA KATALOG NETTO ZA JEDNOSTKĘ MIARY]]/G117</f>
        <v>0.31030000000000002</v>
      </c>
      <c r="J117" s="94">
        <f>T117*(T_PR[[#This Row],[CENA KATALOG NETTO ZA JEDNOSTKĘ MIARY]]-T_PR[[#This Row],[CENA KATALOG NETTO ZA JEDNOSTKĘ MIARY]]*T_PR[[#This Row],[RABAT %]])/100</f>
        <v>0.31030000000000002</v>
      </c>
      <c r="K117" s="141">
        <f t="shared" si="2"/>
        <v>31.03</v>
      </c>
      <c r="L117" s="261">
        <f t="shared" si="4"/>
        <v>0</v>
      </c>
      <c r="M117" s="32">
        <v>500</v>
      </c>
      <c r="N117" s="256">
        <f>T_PR[[#This Row],[CENA ZA POJ. SZTUKĘ PO RABACIE]]*T_PR[[#This Row],[LICZBA SZT. W OPAKOWANIU]]</f>
        <v>155.15</v>
      </c>
      <c r="O117" s="253" t="str">
        <f>IF(T_PR[[#This Row],[CENA ZA OPAKOWANIE PO RABACIE]]*D117=0,"",D117*N117)</f>
        <v/>
      </c>
      <c r="P117" s="52" t="s">
        <v>280</v>
      </c>
      <c r="Q117" s="52" t="s">
        <v>281</v>
      </c>
      <c r="R117" s="31" t="s">
        <v>22</v>
      </c>
      <c r="S117" s="31" t="s">
        <v>248</v>
      </c>
      <c r="T117" s="160">
        <v>1</v>
      </c>
    </row>
    <row r="118" spans="1:20">
      <c r="A118" s="333"/>
      <c r="B118" s="328"/>
      <c r="C118" s="116" t="s">
        <v>3539</v>
      </c>
      <c r="D118" s="29"/>
      <c r="E118" s="38" t="s">
        <v>282</v>
      </c>
      <c r="F118" s="225" t="s">
        <v>283</v>
      </c>
      <c r="G118" s="54">
        <v>100</v>
      </c>
      <c r="H118" s="28">
        <v>31.03</v>
      </c>
      <c r="I118" s="199">
        <f>T_PR[[#This Row],[CENA KATALOG NETTO ZA JEDNOSTKĘ MIARY]]/G118</f>
        <v>0.31030000000000002</v>
      </c>
      <c r="J118" s="94">
        <f>T118*(T_PR[[#This Row],[CENA KATALOG NETTO ZA JEDNOSTKĘ MIARY]]-T_PR[[#This Row],[CENA KATALOG NETTO ZA JEDNOSTKĘ MIARY]]*T_PR[[#This Row],[RABAT %]])/100</f>
        <v>0.31030000000000002</v>
      </c>
      <c r="K118" s="141">
        <f t="shared" si="2"/>
        <v>31.03</v>
      </c>
      <c r="L118" s="261">
        <f t="shared" si="4"/>
        <v>0</v>
      </c>
      <c r="M118" s="32">
        <v>500</v>
      </c>
      <c r="N118" s="256">
        <f>T_PR[[#This Row],[CENA ZA POJ. SZTUKĘ PO RABACIE]]*T_PR[[#This Row],[LICZBA SZT. W OPAKOWANIU]]</f>
        <v>155.15</v>
      </c>
      <c r="O118" s="253" t="str">
        <f>IF(T_PR[[#This Row],[CENA ZA OPAKOWANIE PO RABACIE]]*D118=0,"",D118*N118)</f>
        <v/>
      </c>
      <c r="P118" s="52" t="s">
        <v>284</v>
      </c>
      <c r="Q118" s="52" t="s">
        <v>285</v>
      </c>
      <c r="R118" s="31" t="s">
        <v>22</v>
      </c>
      <c r="S118" s="31" t="s">
        <v>248</v>
      </c>
      <c r="T118" s="160">
        <v>1</v>
      </c>
    </row>
    <row r="119" spans="1:20">
      <c r="A119" s="333"/>
      <c r="B119" s="328"/>
      <c r="C119" s="116" t="s">
        <v>3539</v>
      </c>
      <c r="D119" s="29"/>
      <c r="E119" s="38" t="s">
        <v>286</v>
      </c>
      <c r="F119" s="225" t="s">
        <v>287</v>
      </c>
      <c r="G119" s="54">
        <v>100</v>
      </c>
      <c r="H119" s="28">
        <v>31.72</v>
      </c>
      <c r="I119" s="199">
        <f>T_PR[[#This Row],[CENA KATALOG NETTO ZA JEDNOSTKĘ MIARY]]/G119</f>
        <v>0.31719999999999998</v>
      </c>
      <c r="J119" s="94">
        <f>T119*(T_PR[[#This Row],[CENA KATALOG NETTO ZA JEDNOSTKĘ MIARY]]-T_PR[[#This Row],[CENA KATALOG NETTO ZA JEDNOSTKĘ MIARY]]*T_PR[[#This Row],[RABAT %]])/100</f>
        <v>0.31719999999999998</v>
      </c>
      <c r="K119" s="141">
        <f t="shared" si="2"/>
        <v>31.72</v>
      </c>
      <c r="L119" s="261">
        <f t="shared" si="4"/>
        <v>0</v>
      </c>
      <c r="M119" s="32">
        <v>500</v>
      </c>
      <c r="N119" s="256">
        <f>T_PR[[#This Row],[CENA ZA POJ. SZTUKĘ PO RABACIE]]*T_PR[[#This Row],[LICZBA SZT. W OPAKOWANIU]]</f>
        <v>158.6</v>
      </c>
      <c r="O119" s="253" t="str">
        <f>IF(T_PR[[#This Row],[CENA ZA OPAKOWANIE PO RABACIE]]*D119=0,"",D119*N119)</f>
        <v/>
      </c>
      <c r="P119" s="52" t="s">
        <v>288</v>
      </c>
      <c r="Q119" s="52" t="s">
        <v>289</v>
      </c>
      <c r="R119" s="31" t="s">
        <v>22</v>
      </c>
      <c r="S119" s="31" t="s">
        <v>248</v>
      </c>
      <c r="T119" s="160">
        <v>1</v>
      </c>
    </row>
    <row r="120" spans="1:20">
      <c r="A120" s="333"/>
      <c r="B120" s="328"/>
      <c r="C120" s="116" t="s">
        <v>3539</v>
      </c>
      <c r="D120" s="29"/>
      <c r="E120" s="38" t="s">
        <v>3777</v>
      </c>
      <c r="F120" s="225" t="s">
        <v>3778</v>
      </c>
      <c r="G120" s="54">
        <v>100</v>
      </c>
      <c r="H120" s="28">
        <v>32.049999999999997</v>
      </c>
      <c r="I120" s="199">
        <f>T_PR[[#This Row],[CENA KATALOG NETTO ZA JEDNOSTKĘ MIARY]]/G120</f>
        <v>0.32049999999999995</v>
      </c>
      <c r="J120" s="94">
        <f>T120*(T_PR[[#This Row],[CENA KATALOG NETTO ZA JEDNOSTKĘ MIARY]]-T_PR[[#This Row],[CENA KATALOG NETTO ZA JEDNOSTKĘ MIARY]]*T_PR[[#This Row],[RABAT %]])/100</f>
        <v>0.32049999999999995</v>
      </c>
      <c r="K120" s="141">
        <f>SUM(H120)*(1-L121)</f>
        <v>32.049999999999997</v>
      </c>
      <c r="L120" s="261">
        <f t="shared" si="4"/>
        <v>0</v>
      </c>
      <c r="M120" s="32">
        <v>250</v>
      </c>
      <c r="N120" s="256">
        <f>T_PR[[#This Row],[CENA ZA POJ. SZTUKĘ PO RABACIE]]*T_PR[[#This Row],[LICZBA SZT. W OPAKOWANIU]]</f>
        <v>80.124999999999986</v>
      </c>
      <c r="O120" s="253" t="str">
        <f>IF(T_PR[[#This Row],[CENA ZA OPAKOWANIE PO RABACIE]]*D120=0,"",D120*N120)</f>
        <v/>
      </c>
      <c r="P120" s="52">
        <v>8425586108353</v>
      </c>
      <c r="Q120" s="52">
        <v>8421814584876</v>
      </c>
      <c r="R120" s="31" t="s">
        <v>22</v>
      </c>
      <c r="S120" s="31" t="s">
        <v>248</v>
      </c>
      <c r="T120" s="160">
        <v>1</v>
      </c>
    </row>
    <row r="121" spans="1:20">
      <c r="A121" s="333"/>
      <c r="B121" s="328"/>
      <c r="C121" s="116" t="s">
        <v>3539</v>
      </c>
      <c r="D121" s="29"/>
      <c r="E121" s="38" t="s">
        <v>290</v>
      </c>
      <c r="F121" s="225" t="s">
        <v>291</v>
      </c>
      <c r="G121" s="54">
        <v>100</v>
      </c>
      <c r="H121" s="28">
        <v>32.049999999999997</v>
      </c>
      <c r="I121" s="199">
        <f>T_PR[[#This Row],[CENA KATALOG NETTO ZA JEDNOSTKĘ MIARY]]/G121</f>
        <v>0.32049999999999995</v>
      </c>
      <c r="J121" s="94">
        <f>T121*(T_PR[[#This Row],[CENA KATALOG NETTO ZA JEDNOSTKĘ MIARY]]-T_PR[[#This Row],[CENA KATALOG NETTO ZA JEDNOSTKĘ MIARY]]*T_PR[[#This Row],[RABAT %]])/100</f>
        <v>0.32049999999999995</v>
      </c>
      <c r="K121" s="141">
        <f>SUM(H121)*(1-L121)</f>
        <v>32.049999999999997</v>
      </c>
      <c r="L121" s="261">
        <f t="shared" si="4"/>
        <v>0</v>
      </c>
      <c r="M121" s="32">
        <v>250</v>
      </c>
      <c r="N121" s="256">
        <f>T_PR[[#This Row],[CENA ZA POJ. SZTUKĘ PO RABACIE]]*T_PR[[#This Row],[LICZBA SZT. W OPAKOWANIU]]</f>
        <v>80.124999999999986</v>
      </c>
      <c r="O121" s="253" t="str">
        <f>IF(T_PR[[#This Row],[CENA ZA OPAKOWANIE PO RABACIE]]*D121=0,"",D121*N121)</f>
        <v/>
      </c>
      <c r="P121" s="52">
        <v>8425586102313</v>
      </c>
      <c r="Q121" s="52">
        <v>8425586523118</v>
      </c>
      <c r="R121" s="31" t="s">
        <v>22</v>
      </c>
      <c r="S121" s="31" t="s">
        <v>248</v>
      </c>
      <c r="T121" s="160">
        <v>1</v>
      </c>
    </row>
    <row r="122" spans="1:20">
      <c r="A122" s="333"/>
      <c r="B122" s="328"/>
      <c r="C122" s="116" t="s">
        <v>3539</v>
      </c>
      <c r="D122" s="29"/>
      <c r="E122" s="38" t="s">
        <v>292</v>
      </c>
      <c r="F122" s="225" t="s">
        <v>293</v>
      </c>
      <c r="G122" s="54">
        <v>100</v>
      </c>
      <c r="H122" s="28">
        <v>32.76</v>
      </c>
      <c r="I122" s="199">
        <f>T_PR[[#This Row],[CENA KATALOG NETTO ZA JEDNOSTKĘ MIARY]]/G122</f>
        <v>0.3276</v>
      </c>
      <c r="J122" s="94">
        <f>T122*(T_PR[[#This Row],[CENA KATALOG NETTO ZA JEDNOSTKĘ MIARY]]-T_PR[[#This Row],[CENA KATALOG NETTO ZA JEDNOSTKĘ MIARY]]*T_PR[[#This Row],[RABAT %]])/100</f>
        <v>0.3276</v>
      </c>
      <c r="K122" s="141">
        <f>SUM(H122)*(1-L122)</f>
        <v>32.76</v>
      </c>
      <c r="L122" s="261">
        <f t="shared" si="4"/>
        <v>0</v>
      </c>
      <c r="M122" s="32">
        <v>250</v>
      </c>
      <c r="N122" s="256">
        <f>T_PR[[#This Row],[CENA ZA POJ. SZTUKĘ PO RABACIE]]*T_PR[[#This Row],[LICZBA SZT. W OPAKOWANIU]]</f>
        <v>81.900000000000006</v>
      </c>
      <c r="O122" s="253" t="str">
        <f>IF(T_PR[[#This Row],[CENA ZA OPAKOWANIE PO RABACIE]]*D122=0,"",D122*N122)</f>
        <v/>
      </c>
      <c r="P122" s="52" t="s">
        <v>294</v>
      </c>
      <c r="Q122" s="52" t="s">
        <v>295</v>
      </c>
      <c r="R122" s="31" t="s">
        <v>22</v>
      </c>
      <c r="S122" s="31" t="s">
        <v>248</v>
      </c>
      <c r="T122" s="160">
        <v>1</v>
      </c>
    </row>
    <row r="123" spans="1:20">
      <c r="A123" s="333"/>
      <c r="B123" s="328"/>
      <c r="C123" s="116" t="s">
        <v>3539</v>
      </c>
      <c r="D123" s="29"/>
      <c r="E123" s="38" t="s">
        <v>4230</v>
      </c>
      <c r="F123" s="225" t="s">
        <v>4229</v>
      </c>
      <c r="G123" s="54">
        <v>100</v>
      </c>
      <c r="H123" s="28">
        <v>36.5</v>
      </c>
      <c r="I123" s="199">
        <f>T_PR[[#This Row],[CENA KATALOG NETTO ZA JEDNOSTKĘ MIARY]]/G123</f>
        <v>0.36499999999999999</v>
      </c>
      <c r="J123" s="28">
        <f>T123*(T_PR[[#This Row],[CENA KATALOG NETTO ZA JEDNOSTKĘ MIARY]]-T_PR[[#This Row],[CENA KATALOG NETTO ZA JEDNOSTKĘ MIARY]]*T_PR[[#This Row],[RABAT %]])/100</f>
        <v>0.36499999999999999</v>
      </c>
      <c r="K123" s="141">
        <f>SUM(H123)*(1-L124)</f>
        <v>36.5</v>
      </c>
      <c r="L123" s="261">
        <f t="shared" si="4"/>
        <v>0</v>
      </c>
      <c r="M123" s="25">
        <v>250</v>
      </c>
      <c r="N123" s="256">
        <f>T_PR[[#This Row],[CENA ZA POJ. SZTUKĘ PO RABACIE]]*T_PR[[#This Row],[LICZBA SZT. W OPAKOWANIU]]</f>
        <v>91.25</v>
      </c>
      <c r="O123" s="253" t="str">
        <f>IF(T_PR[[#This Row],[CENA ZA OPAKOWANIE PO RABACIE]]*D123=0,"",D123*N123)</f>
        <v/>
      </c>
      <c r="P123" s="52">
        <v>8425586106878</v>
      </c>
      <c r="Q123" s="52">
        <v>8425586523149</v>
      </c>
      <c r="R123" s="31" t="s">
        <v>22</v>
      </c>
      <c r="S123" s="109" t="s">
        <v>248</v>
      </c>
      <c r="T123" s="160">
        <v>1</v>
      </c>
    </row>
    <row r="124" spans="1:20">
      <c r="A124" s="334"/>
      <c r="B124" s="329"/>
      <c r="C124" s="116" t="s">
        <v>3539</v>
      </c>
      <c r="D124" s="29"/>
      <c r="E124" s="38" t="s">
        <v>3779</v>
      </c>
      <c r="F124" s="225" t="s">
        <v>3780</v>
      </c>
      <c r="G124" s="54">
        <v>100</v>
      </c>
      <c r="H124" s="28">
        <v>46.2</v>
      </c>
      <c r="I124" s="199">
        <f>T_PR[[#This Row],[CENA KATALOG NETTO ZA JEDNOSTKĘ MIARY]]/G124</f>
        <v>0.46200000000000002</v>
      </c>
      <c r="J124" s="94">
        <f>T124*(T_PR[[#This Row],[CENA KATALOG NETTO ZA JEDNOSTKĘ MIARY]]-T_PR[[#This Row],[CENA KATALOG NETTO ZA JEDNOSTKĘ MIARY]]*T_PR[[#This Row],[RABAT %]])/100</f>
        <v>0.46200000000000002</v>
      </c>
      <c r="K124" s="141">
        <f>SUM(H124)*(1-L124)</f>
        <v>46.2</v>
      </c>
      <c r="L124" s="261">
        <f t="shared" si="4"/>
        <v>0</v>
      </c>
      <c r="M124" s="25">
        <v>250</v>
      </c>
      <c r="N124" s="256">
        <f>T_PR[[#This Row],[CENA ZA POJ. SZTUKĘ PO RABACIE]]*T_PR[[#This Row],[LICZBA SZT. W OPAKOWANIU]]</f>
        <v>115.5</v>
      </c>
      <c r="O124" s="253" t="str">
        <f>IF(T_PR[[#This Row],[CENA ZA OPAKOWANIE PO RABACIE]]*D124=0,"",D124*N124)</f>
        <v/>
      </c>
      <c r="P124" s="52">
        <v>8425586101781</v>
      </c>
      <c r="Q124" s="52">
        <v>8425586523200</v>
      </c>
      <c r="R124" s="31" t="s">
        <v>22</v>
      </c>
      <c r="S124" s="109" t="s">
        <v>248</v>
      </c>
      <c r="T124" s="160">
        <v>1</v>
      </c>
    </row>
    <row r="125" spans="1:20" ht="19.95" customHeight="1">
      <c r="A125" s="332"/>
      <c r="B125" s="327"/>
      <c r="C125" s="116" t="s">
        <v>3540</v>
      </c>
      <c r="D125" s="29"/>
      <c r="E125" s="38" t="s">
        <v>3852</v>
      </c>
      <c r="F125" s="225" t="s">
        <v>3856</v>
      </c>
      <c r="G125" s="54">
        <v>100</v>
      </c>
      <c r="H125" s="195">
        <v>83.304000000000002</v>
      </c>
      <c r="I125" s="199">
        <f>T_PR[[#This Row],[CENA KATALOG NETTO ZA JEDNOSTKĘ MIARY]]/G125</f>
        <v>0.83304</v>
      </c>
      <c r="J125" s="94">
        <f>T125*(T_PR[[#This Row],[CENA KATALOG NETTO ZA JEDNOSTKĘ MIARY]]-T_PR[[#This Row],[CENA KATALOG NETTO ZA JEDNOSTKĘ MIARY]]*T_PR[[#This Row],[RABAT %]])/100</f>
        <v>0.83304</v>
      </c>
      <c r="K125" s="141">
        <f>SUM(H125)*(1-L125)</f>
        <v>83.304000000000002</v>
      </c>
      <c r="L125" s="261">
        <f t="shared" si="4"/>
        <v>0</v>
      </c>
      <c r="M125" s="25">
        <v>250</v>
      </c>
      <c r="N125" s="256">
        <f>T_PR[[#This Row],[CENA ZA POJ. SZTUKĘ PO RABACIE]]*T_PR[[#This Row],[LICZBA SZT. W OPAKOWANIU]]</f>
        <v>208.26</v>
      </c>
      <c r="O125" s="253" t="str">
        <f>IF(T_PR[[#This Row],[CENA ZA OPAKOWANIE PO RABACIE]]*D125=0,"",D125*N125)</f>
        <v/>
      </c>
      <c r="P125" s="52">
        <v>8421814613088</v>
      </c>
      <c r="Q125" s="52">
        <v>8421814613095</v>
      </c>
      <c r="R125" s="31" t="s">
        <v>22</v>
      </c>
      <c r="S125" s="109" t="s">
        <v>58</v>
      </c>
      <c r="T125" s="160">
        <v>1</v>
      </c>
    </row>
    <row r="126" spans="1:20">
      <c r="A126" s="333"/>
      <c r="B126" s="328"/>
      <c r="C126" s="116" t="s">
        <v>3540</v>
      </c>
      <c r="D126" s="29"/>
      <c r="E126" s="41" t="s">
        <v>296</v>
      </c>
      <c r="F126" s="225" t="s">
        <v>297</v>
      </c>
      <c r="G126" s="54">
        <v>100</v>
      </c>
      <c r="H126" s="195">
        <v>142.18880000000001</v>
      </c>
      <c r="I126" s="199">
        <f>T_PR[[#This Row],[CENA KATALOG NETTO ZA JEDNOSTKĘ MIARY]]/G126</f>
        <v>1.421888</v>
      </c>
      <c r="J126" s="94">
        <f>T126*(T_PR[[#This Row],[CENA KATALOG NETTO ZA JEDNOSTKĘ MIARY]]-T_PR[[#This Row],[CENA KATALOG NETTO ZA JEDNOSTKĘ MIARY]]*T_PR[[#This Row],[RABAT %]])/100</f>
        <v>1.421888</v>
      </c>
      <c r="K126" s="141">
        <f>SUM(H126)*(1-L126)</f>
        <v>142.18880000000001</v>
      </c>
      <c r="L126" s="261">
        <f t="shared" si="4"/>
        <v>0</v>
      </c>
      <c r="M126" s="32">
        <v>100</v>
      </c>
      <c r="N126" s="256">
        <f>T_PR[[#This Row],[CENA ZA POJ. SZTUKĘ PO RABACIE]]*T_PR[[#This Row],[LICZBA SZT. W OPAKOWANIU]]</f>
        <v>142.18880000000001</v>
      </c>
      <c r="O126" s="253" t="str">
        <f>IF(T_PR[[#This Row],[CENA ZA OPAKOWANIE PO RABACIE]]*D126=0,"",D126*N126)</f>
        <v/>
      </c>
      <c r="P126" s="52" t="s">
        <v>298</v>
      </c>
      <c r="Q126" s="52" t="s">
        <v>299</v>
      </c>
      <c r="R126" s="31" t="s">
        <v>22</v>
      </c>
      <c r="S126" s="31" t="s">
        <v>58</v>
      </c>
      <c r="T126" s="160">
        <v>1</v>
      </c>
    </row>
    <row r="127" spans="1:20">
      <c r="A127" s="333"/>
      <c r="B127" s="328"/>
      <c r="C127" s="116" t="s">
        <v>3540</v>
      </c>
      <c r="D127" s="29"/>
      <c r="E127" s="41" t="s">
        <v>300</v>
      </c>
      <c r="F127" s="225" t="s">
        <v>301</v>
      </c>
      <c r="G127" s="54">
        <v>100</v>
      </c>
      <c r="H127" s="195">
        <v>117.09360000000001</v>
      </c>
      <c r="I127" s="199">
        <f>T_PR[[#This Row],[CENA KATALOG NETTO ZA JEDNOSTKĘ MIARY]]/G127</f>
        <v>1.1709360000000002</v>
      </c>
      <c r="J127" s="94">
        <f>T127*(T_PR[[#This Row],[CENA KATALOG NETTO ZA JEDNOSTKĘ MIARY]]-T_PR[[#This Row],[CENA KATALOG NETTO ZA JEDNOSTKĘ MIARY]]*T_PR[[#This Row],[RABAT %]])/100</f>
        <v>1.1709360000000002</v>
      </c>
      <c r="K127" s="141">
        <f t="shared" si="2"/>
        <v>117.09360000000001</v>
      </c>
      <c r="L127" s="261">
        <f t="shared" si="4"/>
        <v>0</v>
      </c>
      <c r="M127" s="32">
        <v>100</v>
      </c>
      <c r="N127" s="256">
        <f>T_PR[[#This Row],[CENA ZA POJ. SZTUKĘ PO RABACIE]]*T_PR[[#This Row],[LICZBA SZT. W OPAKOWANIU]]</f>
        <v>117.09360000000002</v>
      </c>
      <c r="O127" s="253" t="str">
        <f>IF(T_PR[[#This Row],[CENA ZA OPAKOWANIE PO RABACIE]]*D127=0,"",D127*N127)</f>
        <v/>
      </c>
      <c r="P127" s="52" t="s">
        <v>302</v>
      </c>
      <c r="Q127" s="52" t="s">
        <v>303</v>
      </c>
      <c r="R127" s="31" t="s">
        <v>22</v>
      </c>
      <c r="S127" s="31" t="s">
        <v>58</v>
      </c>
      <c r="T127" s="160">
        <v>1</v>
      </c>
    </row>
    <row r="128" spans="1:20">
      <c r="A128" s="333"/>
      <c r="B128" s="328"/>
      <c r="C128" s="116" t="s">
        <v>3540</v>
      </c>
      <c r="D128" s="29"/>
      <c r="E128" s="41" t="s">
        <v>304</v>
      </c>
      <c r="F128" s="225" t="s">
        <v>305</v>
      </c>
      <c r="G128" s="54">
        <v>100</v>
      </c>
      <c r="H128" s="195">
        <v>124.80000000000001</v>
      </c>
      <c r="I128" s="199">
        <f>T_PR[[#This Row],[CENA KATALOG NETTO ZA JEDNOSTKĘ MIARY]]/G128</f>
        <v>1.2480000000000002</v>
      </c>
      <c r="J128" s="94">
        <f>T128*(T_PR[[#This Row],[CENA KATALOG NETTO ZA JEDNOSTKĘ MIARY]]-T_PR[[#This Row],[CENA KATALOG NETTO ZA JEDNOSTKĘ MIARY]]*T_PR[[#This Row],[RABAT %]])/100</f>
        <v>1.2480000000000002</v>
      </c>
      <c r="K128" s="141">
        <f>SUM(H128)*(1-L128)</f>
        <v>124.80000000000001</v>
      </c>
      <c r="L128" s="261">
        <f t="shared" si="4"/>
        <v>0</v>
      </c>
      <c r="M128" s="32">
        <v>100</v>
      </c>
      <c r="N128" s="256">
        <f>T_PR[[#This Row],[CENA ZA POJ. SZTUKĘ PO RABACIE]]*T_PR[[#This Row],[LICZBA SZT. W OPAKOWANIU]]</f>
        <v>124.80000000000003</v>
      </c>
      <c r="O128" s="253" t="str">
        <f>IF(T_PR[[#This Row],[CENA ZA OPAKOWANIE PO RABACIE]]*D128=0,"",D128*N128)</f>
        <v/>
      </c>
      <c r="P128" s="52" t="s">
        <v>306</v>
      </c>
      <c r="Q128" s="52" t="s">
        <v>307</v>
      </c>
      <c r="R128" s="31" t="s">
        <v>22</v>
      </c>
      <c r="S128" s="31" t="s">
        <v>58</v>
      </c>
      <c r="T128" s="160">
        <v>1</v>
      </c>
    </row>
    <row r="129" spans="1:20">
      <c r="A129" s="333"/>
      <c r="B129" s="328"/>
      <c r="C129" s="116" t="s">
        <v>3540</v>
      </c>
      <c r="D129" s="29"/>
      <c r="E129" s="38" t="s">
        <v>308</v>
      </c>
      <c r="F129" s="225" t="s">
        <v>309</v>
      </c>
      <c r="G129" s="54">
        <v>100</v>
      </c>
      <c r="H129" s="195">
        <v>124.80000000000001</v>
      </c>
      <c r="I129" s="199">
        <f>T_PR[[#This Row],[CENA KATALOG NETTO ZA JEDNOSTKĘ MIARY]]/G129</f>
        <v>1.2480000000000002</v>
      </c>
      <c r="J129" s="94">
        <f>T129*(T_PR[[#This Row],[CENA KATALOG NETTO ZA JEDNOSTKĘ MIARY]]-T_PR[[#This Row],[CENA KATALOG NETTO ZA JEDNOSTKĘ MIARY]]*T_PR[[#This Row],[RABAT %]])/100</f>
        <v>1.2480000000000002</v>
      </c>
      <c r="K129" s="141">
        <f t="shared" si="2"/>
        <v>124.80000000000001</v>
      </c>
      <c r="L129" s="261">
        <f t="shared" si="4"/>
        <v>0</v>
      </c>
      <c r="M129" s="32">
        <v>100</v>
      </c>
      <c r="N129" s="256">
        <f>T_PR[[#This Row],[CENA ZA POJ. SZTUKĘ PO RABACIE]]*T_PR[[#This Row],[LICZBA SZT. W OPAKOWANIU]]</f>
        <v>124.80000000000003</v>
      </c>
      <c r="O129" s="253" t="str">
        <f>IF(T_PR[[#This Row],[CENA ZA OPAKOWANIE PO RABACIE]]*D129=0,"",D129*N129)</f>
        <v/>
      </c>
      <c r="P129" s="52" t="s">
        <v>310</v>
      </c>
      <c r="Q129" s="52" t="s">
        <v>311</v>
      </c>
      <c r="R129" s="31" t="s">
        <v>22</v>
      </c>
      <c r="S129" s="31" t="s">
        <v>58</v>
      </c>
      <c r="T129" s="160">
        <v>1</v>
      </c>
    </row>
    <row r="130" spans="1:20">
      <c r="A130" s="333"/>
      <c r="B130" s="328"/>
      <c r="C130" s="116" t="s">
        <v>3540</v>
      </c>
      <c r="D130" s="29"/>
      <c r="E130" s="41" t="s">
        <v>312</v>
      </c>
      <c r="F130" s="225" t="s">
        <v>313</v>
      </c>
      <c r="G130" s="54">
        <v>100</v>
      </c>
      <c r="H130" s="195">
        <v>142.18880000000001</v>
      </c>
      <c r="I130" s="199">
        <f>T_PR[[#This Row],[CENA KATALOG NETTO ZA JEDNOSTKĘ MIARY]]/G130</f>
        <v>1.421888</v>
      </c>
      <c r="J130" s="94">
        <f>T130*(T_PR[[#This Row],[CENA KATALOG NETTO ZA JEDNOSTKĘ MIARY]]-T_PR[[#This Row],[CENA KATALOG NETTO ZA JEDNOSTKĘ MIARY]]*T_PR[[#This Row],[RABAT %]])/100</f>
        <v>1.421888</v>
      </c>
      <c r="K130" s="141">
        <f t="shared" si="2"/>
        <v>142.18880000000001</v>
      </c>
      <c r="L130" s="261">
        <f t="shared" si="4"/>
        <v>0</v>
      </c>
      <c r="M130" s="32">
        <v>100</v>
      </c>
      <c r="N130" s="256">
        <f>T_PR[[#This Row],[CENA ZA POJ. SZTUKĘ PO RABACIE]]*T_PR[[#This Row],[LICZBA SZT. W OPAKOWANIU]]</f>
        <v>142.18880000000001</v>
      </c>
      <c r="O130" s="253" t="str">
        <f>IF(T_PR[[#This Row],[CENA ZA OPAKOWANIE PO RABACIE]]*D130=0,"",D130*N130)</f>
        <v/>
      </c>
      <c r="P130" s="52" t="s">
        <v>314</v>
      </c>
      <c r="Q130" s="52" t="s">
        <v>315</v>
      </c>
      <c r="R130" s="31" t="s">
        <v>22</v>
      </c>
      <c r="S130" s="31" t="s">
        <v>58</v>
      </c>
      <c r="T130" s="160">
        <v>1</v>
      </c>
    </row>
    <row r="131" spans="1:20">
      <c r="A131" s="334"/>
      <c r="B131" s="329"/>
      <c r="C131" s="116" t="s">
        <v>3540</v>
      </c>
      <c r="D131" s="29"/>
      <c r="E131" s="38" t="s">
        <v>316</v>
      </c>
      <c r="F131" s="225" t="s">
        <v>317</v>
      </c>
      <c r="G131" s="54">
        <v>100</v>
      </c>
      <c r="H131" s="195">
        <v>117.09360000000001</v>
      </c>
      <c r="I131" s="199">
        <f>T_PR[[#This Row],[CENA KATALOG NETTO ZA JEDNOSTKĘ MIARY]]/G131</f>
        <v>1.1709360000000002</v>
      </c>
      <c r="J131" s="94">
        <f>T131*(T_PR[[#This Row],[CENA KATALOG NETTO ZA JEDNOSTKĘ MIARY]]-T_PR[[#This Row],[CENA KATALOG NETTO ZA JEDNOSTKĘ MIARY]]*T_PR[[#This Row],[RABAT %]])/100</f>
        <v>1.1709360000000002</v>
      </c>
      <c r="K131" s="141">
        <f t="shared" si="2"/>
        <v>117.09360000000001</v>
      </c>
      <c r="L131" s="261">
        <f t="shared" si="4"/>
        <v>0</v>
      </c>
      <c r="M131" s="32">
        <v>100</v>
      </c>
      <c r="N131" s="256">
        <f>T_PR[[#This Row],[CENA ZA POJ. SZTUKĘ PO RABACIE]]*T_PR[[#This Row],[LICZBA SZT. W OPAKOWANIU]]</f>
        <v>117.09360000000002</v>
      </c>
      <c r="O131" s="253" t="str">
        <f>IF(T_PR[[#This Row],[CENA ZA OPAKOWANIE PO RABACIE]]*D131=0,"",D131*N131)</f>
        <v/>
      </c>
      <c r="P131" s="52" t="s">
        <v>318</v>
      </c>
      <c r="Q131" s="52" t="s">
        <v>319</v>
      </c>
      <c r="R131" s="31" t="s">
        <v>22</v>
      </c>
      <c r="S131" s="31" t="s">
        <v>58</v>
      </c>
      <c r="T131" s="160">
        <v>1</v>
      </c>
    </row>
    <row r="132" spans="1:20" ht="37.950000000000003" customHeight="1">
      <c r="A132" s="332"/>
      <c r="B132" s="347"/>
      <c r="C132" s="116" t="s">
        <v>3533</v>
      </c>
      <c r="D132" s="29"/>
      <c r="E132" s="38" t="s">
        <v>320</v>
      </c>
      <c r="F132" s="225" t="s">
        <v>321</v>
      </c>
      <c r="G132" s="54">
        <v>100</v>
      </c>
      <c r="H132" s="28">
        <v>130.26</v>
      </c>
      <c r="I132" s="199">
        <f>T_PR[[#This Row],[CENA KATALOG NETTO ZA JEDNOSTKĘ MIARY]]/G132</f>
        <v>1.3026</v>
      </c>
      <c r="J132" s="94">
        <f>T132*(T_PR[[#This Row],[CENA KATALOG NETTO ZA JEDNOSTKĘ MIARY]]-T_PR[[#This Row],[CENA KATALOG NETTO ZA JEDNOSTKĘ MIARY]]*T_PR[[#This Row],[RABAT %]])/100</f>
        <v>1.3026</v>
      </c>
      <c r="K132" s="141">
        <f t="shared" si="2"/>
        <v>130.26</v>
      </c>
      <c r="L132" s="261">
        <f t="shared" si="4"/>
        <v>0</v>
      </c>
      <c r="M132" s="32">
        <v>100</v>
      </c>
      <c r="N132" s="256">
        <f>T_PR[[#This Row],[CENA ZA POJ. SZTUKĘ PO RABACIE]]*T_PR[[#This Row],[LICZBA SZT. W OPAKOWANIU]]</f>
        <v>130.26</v>
      </c>
      <c r="O132" s="253" t="str">
        <f>IF(T_PR[[#This Row],[CENA ZA OPAKOWANIE PO RABACIE]]*D132=0,"",D132*N132)</f>
        <v/>
      </c>
      <c r="P132" s="52" t="s">
        <v>322</v>
      </c>
      <c r="Q132" s="52" t="s">
        <v>323</v>
      </c>
      <c r="R132" s="31" t="s">
        <v>324</v>
      </c>
      <c r="S132" s="31" t="s">
        <v>63</v>
      </c>
      <c r="T132" s="160">
        <v>1</v>
      </c>
    </row>
    <row r="133" spans="1:20" ht="37.950000000000003" customHeight="1">
      <c r="A133" s="334"/>
      <c r="B133" s="348"/>
      <c r="C133" s="116" t="s">
        <v>3533</v>
      </c>
      <c r="D133" s="29"/>
      <c r="E133" s="38" t="s">
        <v>325</v>
      </c>
      <c r="F133" s="225" t="s">
        <v>326</v>
      </c>
      <c r="G133" s="54">
        <v>100</v>
      </c>
      <c r="H133" s="28">
        <v>98.69</v>
      </c>
      <c r="I133" s="199">
        <f>T_PR[[#This Row],[CENA KATALOG NETTO ZA JEDNOSTKĘ MIARY]]/G133</f>
        <v>0.9869</v>
      </c>
      <c r="J133" s="94">
        <f>T133*(T_PR[[#This Row],[CENA KATALOG NETTO ZA JEDNOSTKĘ MIARY]]-T_PR[[#This Row],[CENA KATALOG NETTO ZA JEDNOSTKĘ MIARY]]*T_PR[[#This Row],[RABAT %]])/100</f>
        <v>0.9869</v>
      </c>
      <c r="K133" s="141">
        <f t="shared" si="2"/>
        <v>98.69</v>
      </c>
      <c r="L133" s="261">
        <f t="shared" si="4"/>
        <v>0</v>
      </c>
      <c r="M133" s="32">
        <v>100</v>
      </c>
      <c r="N133" s="256">
        <f>T_PR[[#This Row],[CENA ZA POJ. SZTUKĘ PO RABACIE]]*T_PR[[#This Row],[LICZBA SZT. W OPAKOWANIU]]</f>
        <v>98.69</v>
      </c>
      <c r="O133" s="253" t="str">
        <f>IF(T_PR[[#This Row],[CENA ZA OPAKOWANIE PO RABACIE]]*D133=0,"",D133*N133)</f>
        <v/>
      </c>
      <c r="P133" s="52" t="s">
        <v>327</v>
      </c>
      <c r="Q133" s="52" t="s">
        <v>328</v>
      </c>
      <c r="R133" s="31" t="s">
        <v>324</v>
      </c>
      <c r="S133" s="31" t="s">
        <v>63</v>
      </c>
      <c r="T133" s="160">
        <v>1</v>
      </c>
    </row>
    <row r="134" spans="1:20">
      <c r="A134" s="332"/>
      <c r="B134" s="327"/>
      <c r="C134" s="119" t="s">
        <v>3533</v>
      </c>
      <c r="D134" s="29"/>
      <c r="E134" s="38" t="s">
        <v>329</v>
      </c>
      <c r="F134" s="225" t="s">
        <v>330</v>
      </c>
      <c r="G134" s="54">
        <v>100</v>
      </c>
      <c r="H134" s="28">
        <v>89.918999999999997</v>
      </c>
      <c r="I134" s="199">
        <f>T_PR[[#This Row],[CENA KATALOG NETTO ZA JEDNOSTKĘ MIARY]]/G134</f>
        <v>0.89918999999999993</v>
      </c>
      <c r="J134" s="94">
        <f>T134*(T_PR[[#This Row],[CENA KATALOG NETTO ZA JEDNOSTKĘ MIARY]]-T_PR[[#This Row],[CENA KATALOG NETTO ZA JEDNOSTKĘ MIARY]]*T_PR[[#This Row],[RABAT %]])/100</f>
        <v>0.89918999999999993</v>
      </c>
      <c r="K134" s="141">
        <f t="shared" si="2"/>
        <v>89.918999999999997</v>
      </c>
      <c r="L134" s="261">
        <f t="shared" si="4"/>
        <v>0</v>
      </c>
      <c r="M134" s="32">
        <v>50</v>
      </c>
      <c r="N134" s="256">
        <f>T_PR[[#This Row],[CENA ZA POJ. SZTUKĘ PO RABACIE]]*T_PR[[#This Row],[LICZBA SZT. W OPAKOWANIU]]</f>
        <v>44.959499999999998</v>
      </c>
      <c r="O134" s="253" t="str">
        <f>IF(T_PR[[#This Row],[CENA ZA OPAKOWANIE PO RABACIE]]*D134=0,"",D134*N134)</f>
        <v/>
      </c>
      <c r="P134" s="52" t="s">
        <v>331</v>
      </c>
      <c r="Q134" s="52" t="s">
        <v>332</v>
      </c>
      <c r="R134" s="31" t="s">
        <v>189</v>
      </c>
      <c r="S134" s="31" t="s">
        <v>333</v>
      </c>
      <c r="T134" s="160">
        <v>1</v>
      </c>
    </row>
    <row r="135" spans="1:20">
      <c r="A135" s="333"/>
      <c r="B135" s="328"/>
      <c r="C135" s="119" t="s">
        <v>3533</v>
      </c>
      <c r="D135" s="29"/>
      <c r="E135" s="38" t="s">
        <v>334</v>
      </c>
      <c r="F135" s="225" t="s">
        <v>335</v>
      </c>
      <c r="G135" s="54">
        <v>100</v>
      </c>
      <c r="H135" s="28">
        <v>77.322099999999992</v>
      </c>
      <c r="I135" s="199">
        <f>T_PR[[#This Row],[CENA KATALOG NETTO ZA JEDNOSTKĘ MIARY]]/G135</f>
        <v>0.77322099999999994</v>
      </c>
      <c r="J135" s="94">
        <f>T135*(T_PR[[#This Row],[CENA KATALOG NETTO ZA JEDNOSTKĘ MIARY]]-T_PR[[#This Row],[CENA KATALOG NETTO ZA JEDNOSTKĘ MIARY]]*T_PR[[#This Row],[RABAT %]])/100</f>
        <v>0.77322099999999994</v>
      </c>
      <c r="K135" s="141">
        <f t="shared" si="2"/>
        <v>77.322099999999992</v>
      </c>
      <c r="L135" s="261">
        <f t="shared" si="4"/>
        <v>0</v>
      </c>
      <c r="M135" s="32">
        <v>100</v>
      </c>
      <c r="N135" s="256">
        <f>T_PR[[#This Row],[CENA ZA POJ. SZTUKĘ PO RABACIE]]*T_PR[[#This Row],[LICZBA SZT. W OPAKOWANIU]]</f>
        <v>77.322099999999992</v>
      </c>
      <c r="O135" s="253" t="str">
        <f>IF(T_PR[[#This Row],[CENA ZA OPAKOWANIE PO RABACIE]]*D135=0,"",D135*N135)</f>
        <v/>
      </c>
      <c r="P135" s="52" t="s">
        <v>336</v>
      </c>
      <c r="Q135" s="52" t="s">
        <v>337</v>
      </c>
      <c r="R135" s="31" t="s">
        <v>189</v>
      </c>
      <c r="S135" s="31" t="s">
        <v>333</v>
      </c>
      <c r="T135" s="160">
        <v>1</v>
      </c>
    </row>
    <row r="136" spans="1:20">
      <c r="A136" s="333"/>
      <c r="B136" s="328"/>
      <c r="C136" s="119" t="s">
        <v>3533</v>
      </c>
      <c r="D136" s="29"/>
      <c r="E136" s="38" t="s">
        <v>338</v>
      </c>
      <c r="F136" s="225" t="s">
        <v>339</v>
      </c>
      <c r="G136" s="54">
        <v>100</v>
      </c>
      <c r="H136" s="28">
        <v>100.631</v>
      </c>
      <c r="I136" s="199">
        <f>T_PR[[#This Row],[CENA KATALOG NETTO ZA JEDNOSTKĘ MIARY]]/G136</f>
        <v>1.00631</v>
      </c>
      <c r="J136" s="94">
        <f>T136*(T_PR[[#This Row],[CENA KATALOG NETTO ZA JEDNOSTKĘ MIARY]]-T_PR[[#This Row],[CENA KATALOG NETTO ZA JEDNOSTKĘ MIARY]]*T_PR[[#This Row],[RABAT %]])/100</f>
        <v>1.00631</v>
      </c>
      <c r="K136" s="141">
        <f t="shared" si="2"/>
        <v>100.631</v>
      </c>
      <c r="L136" s="261">
        <f t="shared" si="4"/>
        <v>0</v>
      </c>
      <c r="M136" s="32">
        <v>50</v>
      </c>
      <c r="N136" s="256">
        <f>T_PR[[#This Row],[CENA ZA POJ. SZTUKĘ PO RABACIE]]*T_PR[[#This Row],[LICZBA SZT. W OPAKOWANIU]]</f>
        <v>50.3155</v>
      </c>
      <c r="O136" s="253" t="str">
        <f>IF(T_PR[[#This Row],[CENA ZA OPAKOWANIE PO RABACIE]]*D136=0,"",D136*N136)</f>
        <v/>
      </c>
      <c r="P136" s="52" t="s">
        <v>340</v>
      </c>
      <c r="Q136" s="52" t="s">
        <v>341</v>
      </c>
      <c r="R136" s="31" t="s">
        <v>189</v>
      </c>
      <c r="S136" s="31" t="s">
        <v>333</v>
      </c>
      <c r="T136" s="160">
        <v>1</v>
      </c>
    </row>
    <row r="137" spans="1:20">
      <c r="A137" s="333"/>
      <c r="B137" s="328"/>
      <c r="C137" s="119" t="s">
        <v>3533</v>
      </c>
      <c r="D137" s="29"/>
      <c r="E137" s="38" t="s">
        <v>342</v>
      </c>
      <c r="F137" s="225" t="s">
        <v>343</v>
      </c>
      <c r="G137" s="54">
        <v>100</v>
      </c>
      <c r="H137" s="28">
        <v>102.75280000000001</v>
      </c>
      <c r="I137" s="199">
        <f>T_PR[[#This Row],[CENA KATALOG NETTO ZA JEDNOSTKĘ MIARY]]/G137</f>
        <v>1.027528</v>
      </c>
      <c r="J137" s="94">
        <f>T137*(T_PR[[#This Row],[CENA KATALOG NETTO ZA JEDNOSTKĘ MIARY]]-T_PR[[#This Row],[CENA KATALOG NETTO ZA JEDNOSTKĘ MIARY]]*T_PR[[#This Row],[RABAT %]])/100</f>
        <v>1.027528</v>
      </c>
      <c r="K137" s="141">
        <f t="shared" si="2"/>
        <v>102.75280000000001</v>
      </c>
      <c r="L137" s="261">
        <f t="shared" si="4"/>
        <v>0</v>
      </c>
      <c r="M137" s="32">
        <v>100</v>
      </c>
      <c r="N137" s="256">
        <f>T_PR[[#This Row],[CENA ZA POJ. SZTUKĘ PO RABACIE]]*T_PR[[#This Row],[LICZBA SZT. W OPAKOWANIU]]</f>
        <v>102.75279999999999</v>
      </c>
      <c r="O137" s="253" t="str">
        <f>IF(T_PR[[#This Row],[CENA ZA OPAKOWANIE PO RABACIE]]*D137=0,"",D137*N137)</f>
        <v/>
      </c>
      <c r="P137" s="52" t="s">
        <v>344</v>
      </c>
      <c r="Q137" s="52" t="s">
        <v>345</v>
      </c>
      <c r="R137" s="31" t="s">
        <v>189</v>
      </c>
      <c r="S137" s="31" t="s">
        <v>333</v>
      </c>
      <c r="T137" s="160">
        <v>1</v>
      </c>
    </row>
    <row r="138" spans="1:20">
      <c r="A138" s="333"/>
      <c r="B138" s="328"/>
      <c r="C138" s="119" t="s">
        <v>3533</v>
      </c>
      <c r="D138" s="29"/>
      <c r="E138" s="38" t="s">
        <v>346</v>
      </c>
      <c r="F138" s="225" t="s">
        <v>347</v>
      </c>
      <c r="G138" s="54">
        <v>100</v>
      </c>
      <c r="H138" s="28">
        <v>134.518</v>
      </c>
      <c r="I138" s="199">
        <f>T_PR[[#This Row],[CENA KATALOG NETTO ZA JEDNOSTKĘ MIARY]]/G138</f>
        <v>1.34518</v>
      </c>
      <c r="J138" s="94">
        <f>T138*(T_PR[[#This Row],[CENA KATALOG NETTO ZA JEDNOSTKĘ MIARY]]-T_PR[[#This Row],[CENA KATALOG NETTO ZA JEDNOSTKĘ MIARY]]*T_PR[[#This Row],[RABAT %]])/100</f>
        <v>1.34518</v>
      </c>
      <c r="K138" s="141">
        <f t="shared" si="2"/>
        <v>134.518</v>
      </c>
      <c r="L138" s="261">
        <f t="shared" si="4"/>
        <v>0</v>
      </c>
      <c r="M138" s="32">
        <v>50</v>
      </c>
      <c r="N138" s="256">
        <f>T_PR[[#This Row],[CENA ZA POJ. SZTUKĘ PO RABACIE]]*T_PR[[#This Row],[LICZBA SZT. W OPAKOWANIU]]</f>
        <v>67.259</v>
      </c>
      <c r="O138" s="253" t="str">
        <f>IF(T_PR[[#This Row],[CENA ZA OPAKOWANIE PO RABACIE]]*D138=0,"",D138*N138)</f>
        <v/>
      </c>
      <c r="P138" s="52" t="s">
        <v>348</v>
      </c>
      <c r="Q138" s="52" t="s">
        <v>349</v>
      </c>
      <c r="R138" s="31" t="s">
        <v>189</v>
      </c>
      <c r="S138" s="31" t="s">
        <v>333</v>
      </c>
      <c r="T138" s="160">
        <v>1</v>
      </c>
    </row>
    <row r="139" spans="1:20">
      <c r="A139" s="333"/>
      <c r="B139" s="328"/>
      <c r="C139" s="119" t="s">
        <v>3533</v>
      </c>
      <c r="D139" s="29"/>
      <c r="E139" s="38" t="s">
        <v>350</v>
      </c>
      <c r="F139" s="225" t="s">
        <v>351</v>
      </c>
      <c r="G139" s="54">
        <v>100</v>
      </c>
      <c r="H139" s="28">
        <v>165.59310000000002</v>
      </c>
      <c r="I139" s="199">
        <f>T_PR[[#This Row],[CENA KATALOG NETTO ZA JEDNOSTKĘ MIARY]]/G139</f>
        <v>1.6559310000000003</v>
      </c>
      <c r="J139" s="94">
        <f>T139*(T_PR[[#This Row],[CENA KATALOG NETTO ZA JEDNOSTKĘ MIARY]]-T_PR[[#This Row],[CENA KATALOG NETTO ZA JEDNOSTKĘ MIARY]]*T_PR[[#This Row],[RABAT %]])/100</f>
        <v>1.6559310000000003</v>
      </c>
      <c r="K139" s="141">
        <f t="shared" si="2"/>
        <v>165.59310000000002</v>
      </c>
      <c r="L139" s="261">
        <f t="shared" si="4"/>
        <v>0</v>
      </c>
      <c r="M139" s="32">
        <v>50</v>
      </c>
      <c r="N139" s="256">
        <f>T_PR[[#This Row],[CENA ZA POJ. SZTUKĘ PO RABACIE]]*T_PR[[#This Row],[LICZBA SZT. W OPAKOWANIU]]</f>
        <v>82.796550000000011</v>
      </c>
      <c r="O139" s="253" t="str">
        <f>IF(T_PR[[#This Row],[CENA ZA OPAKOWANIE PO RABACIE]]*D139=0,"",D139*N139)</f>
        <v/>
      </c>
      <c r="P139" s="52" t="s">
        <v>352</v>
      </c>
      <c r="Q139" s="52" t="s">
        <v>353</v>
      </c>
      <c r="R139" s="31" t="s">
        <v>189</v>
      </c>
      <c r="S139" s="31" t="s">
        <v>333</v>
      </c>
      <c r="T139" s="160">
        <v>1</v>
      </c>
    </row>
    <row r="140" spans="1:20">
      <c r="A140" s="333"/>
      <c r="B140" s="328"/>
      <c r="C140" s="119" t="s">
        <v>3533</v>
      </c>
      <c r="D140" s="29"/>
      <c r="E140" s="38" t="s">
        <v>354</v>
      </c>
      <c r="F140" s="225" t="s">
        <v>355</v>
      </c>
      <c r="G140" s="54">
        <v>100</v>
      </c>
      <c r="H140" s="28">
        <v>68.577399999999997</v>
      </c>
      <c r="I140" s="199">
        <f>T_PR[[#This Row],[CENA KATALOG NETTO ZA JEDNOSTKĘ MIARY]]/G140</f>
        <v>0.68577399999999999</v>
      </c>
      <c r="J140" s="94">
        <f>T140*(T_PR[[#This Row],[CENA KATALOG NETTO ZA JEDNOSTKĘ MIARY]]-T_PR[[#This Row],[CENA KATALOG NETTO ZA JEDNOSTKĘ MIARY]]*T_PR[[#This Row],[RABAT %]])/100</f>
        <v>0.68577399999999999</v>
      </c>
      <c r="K140" s="141">
        <f t="shared" si="2"/>
        <v>68.577399999999997</v>
      </c>
      <c r="L140" s="261">
        <f t="shared" si="4"/>
        <v>0</v>
      </c>
      <c r="M140" s="32">
        <v>50</v>
      </c>
      <c r="N140" s="256">
        <f>T_PR[[#This Row],[CENA ZA POJ. SZTUKĘ PO RABACIE]]*T_PR[[#This Row],[LICZBA SZT. W OPAKOWANIU]]</f>
        <v>34.288699999999999</v>
      </c>
      <c r="O140" s="253" t="str">
        <f>IF(T_PR[[#This Row],[CENA ZA OPAKOWANIE PO RABACIE]]*D140=0,"",D140*N140)</f>
        <v/>
      </c>
      <c r="P140" s="52" t="s">
        <v>356</v>
      </c>
      <c r="Q140" s="52" t="s">
        <v>357</v>
      </c>
      <c r="R140" s="31" t="s">
        <v>189</v>
      </c>
      <c r="S140" s="31" t="s">
        <v>333</v>
      </c>
      <c r="T140" s="160">
        <v>1</v>
      </c>
    </row>
    <row r="141" spans="1:20">
      <c r="A141" s="333"/>
      <c r="B141" s="328"/>
      <c r="C141" s="119" t="s">
        <v>3533</v>
      </c>
      <c r="D141" s="29"/>
      <c r="E141" s="38" t="s">
        <v>358</v>
      </c>
      <c r="F141" s="225" t="s">
        <v>359</v>
      </c>
      <c r="G141" s="54">
        <v>100</v>
      </c>
      <c r="H141" s="28">
        <v>59.276499999999999</v>
      </c>
      <c r="I141" s="199">
        <f>T_PR[[#This Row],[CENA KATALOG NETTO ZA JEDNOSTKĘ MIARY]]/G141</f>
        <v>0.59276499999999999</v>
      </c>
      <c r="J141" s="94">
        <f>T141*(T_PR[[#This Row],[CENA KATALOG NETTO ZA JEDNOSTKĘ MIARY]]-T_PR[[#This Row],[CENA KATALOG NETTO ZA JEDNOSTKĘ MIARY]]*T_PR[[#This Row],[RABAT %]])/100</f>
        <v>0.59276499999999999</v>
      </c>
      <c r="K141" s="141">
        <f t="shared" si="2"/>
        <v>59.276499999999999</v>
      </c>
      <c r="L141" s="261">
        <f t="shared" si="4"/>
        <v>0</v>
      </c>
      <c r="M141" s="32">
        <v>100</v>
      </c>
      <c r="N141" s="256">
        <f>T_PR[[#This Row],[CENA ZA POJ. SZTUKĘ PO RABACIE]]*T_PR[[#This Row],[LICZBA SZT. W OPAKOWANIU]]</f>
        <v>59.276499999999999</v>
      </c>
      <c r="O141" s="253" t="str">
        <f>IF(T_PR[[#This Row],[CENA ZA OPAKOWANIE PO RABACIE]]*D141=0,"",D141*N141)</f>
        <v/>
      </c>
      <c r="P141" s="52" t="s">
        <v>360</v>
      </c>
      <c r="Q141" s="52" t="s">
        <v>361</v>
      </c>
      <c r="R141" s="31" t="s">
        <v>189</v>
      </c>
      <c r="S141" s="31" t="s">
        <v>333</v>
      </c>
      <c r="T141" s="160">
        <v>1</v>
      </c>
    </row>
    <row r="142" spans="1:20">
      <c r="A142" s="333"/>
      <c r="B142" s="328"/>
      <c r="C142" s="119" t="s">
        <v>3533</v>
      </c>
      <c r="D142" s="29"/>
      <c r="E142" s="38" t="s">
        <v>362</v>
      </c>
      <c r="F142" s="225" t="s">
        <v>363</v>
      </c>
      <c r="G142" s="54">
        <v>100</v>
      </c>
      <c r="H142" s="28">
        <v>362.12739999999997</v>
      </c>
      <c r="I142" s="199">
        <f>T_PR[[#This Row],[CENA KATALOG NETTO ZA JEDNOSTKĘ MIARY]]/G142</f>
        <v>3.6212739999999997</v>
      </c>
      <c r="J142" s="94">
        <f>T142*(T_PR[[#This Row],[CENA KATALOG NETTO ZA JEDNOSTKĘ MIARY]]-T_PR[[#This Row],[CENA KATALOG NETTO ZA JEDNOSTKĘ MIARY]]*T_PR[[#This Row],[RABAT %]])/100</f>
        <v>3.6212739999999997</v>
      </c>
      <c r="K142" s="141">
        <f t="shared" si="2"/>
        <v>362.12739999999997</v>
      </c>
      <c r="L142" s="261">
        <f t="shared" si="4"/>
        <v>0</v>
      </c>
      <c r="M142" s="32">
        <v>50</v>
      </c>
      <c r="N142" s="256">
        <f>T_PR[[#This Row],[CENA ZA POJ. SZTUKĘ PO RABACIE]]*T_PR[[#This Row],[LICZBA SZT. W OPAKOWANIU]]</f>
        <v>181.06369999999998</v>
      </c>
      <c r="O142" s="253" t="str">
        <f>IF(T_PR[[#This Row],[CENA ZA OPAKOWANIE PO RABACIE]]*D142=0,"",D142*N142)</f>
        <v/>
      </c>
      <c r="P142" s="52" t="s">
        <v>364</v>
      </c>
      <c r="Q142" s="52" t="s">
        <v>365</v>
      </c>
      <c r="R142" s="31" t="s">
        <v>189</v>
      </c>
      <c r="S142" s="31" t="s">
        <v>333</v>
      </c>
      <c r="T142" s="160">
        <v>1</v>
      </c>
    </row>
    <row r="143" spans="1:20">
      <c r="A143" s="333"/>
      <c r="B143" s="328"/>
      <c r="C143" s="119" t="s">
        <v>3533</v>
      </c>
      <c r="D143" s="29"/>
      <c r="E143" s="38" t="s">
        <v>366</v>
      </c>
      <c r="F143" s="225" t="s">
        <v>367</v>
      </c>
      <c r="G143" s="54">
        <v>100</v>
      </c>
      <c r="H143" s="28">
        <v>76.590800000000002</v>
      </c>
      <c r="I143" s="199">
        <f>T_PR[[#This Row],[CENA KATALOG NETTO ZA JEDNOSTKĘ MIARY]]/G143</f>
        <v>0.76590800000000003</v>
      </c>
      <c r="J143" s="94">
        <f>T143*(T_PR[[#This Row],[CENA KATALOG NETTO ZA JEDNOSTKĘ MIARY]]-T_PR[[#This Row],[CENA KATALOG NETTO ZA JEDNOSTKĘ MIARY]]*T_PR[[#This Row],[RABAT %]])/100</f>
        <v>0.76590800000000003</v>
      </c>
      <c r="K143" s="141">
        <f t="shared" si="2"/>
        <v>76.590800000000002</v>
      </c>
      <c r="L143" s="261">
        <f t="shared" si="4"/>
        <v>0</v>
      </c>
      <c r="M143" s="32">
        <v>50</v>
      </c>
      <c r="N143" s="256">
        <f>T_PR[[#This Row],[CENA ZA POJ. SZTUKĘ PO RABACIE]]*T_PR[[#This Row],[LICZBA SZT. W OPAKOWANIU]]</f>
        <v>38.295400000000001</v>
      </c>
      <c r="O143" s="253" t="str">
        <f>IF(T_PR[[#This Row],[CENA ZA OPAKOWANIE PO RABACIE]]*D143=0,"",D143*N143)</f>
        <v/>
      </c>
      <c r="P143" s="52" t="s">
        <v>368</v>
      </c>
      <c r="Q143" s="52" t="s">
        <v>369</v>
      </c>
      <c r="R143" s="31" t="s">
        <v>189</v>
      </c>
      <c r="S143" s="31" t="s">
        <v>333</v>
      </c>
      <c r="T143" s="160">
        <v>1</v>
      </c>
    </row>
    <row r="144" spans="1:20">
      <c r="A144" s="333"/>
      <c r="B144" s="328"/>
      <c r="C144" s="119" t="s">
        <v>3533</v>
      </c>
      <c r="D144" s="29"/>
      <c r="E144" s="38" t="s">
        <v>370</v>
      </c>
      <c r="F144" s="225" t="s">
        <v>371</v>
      </c>
      <c r="G144" s="54">
        <v>100</v>
      </c>
      <c r="H144" s="28">
        <v>64.416200000000003</v>
      </c>
      <c r="I144" s="199">
        <f>T_PR[[#This Row],[CENA KATALOG NETTO ZA JEDNOSTKĘ MIARY]]/G144</f>
        <v>0.64416200000000001</v>
      </c>
      <c r="J144" s="94">
        <f>T144*(T_PR[[#This Row],[CENA KATALOG NETTO ZA JEDNOSTKĘ MIARY]]-T_PR[[#This Row],[CENA KATALOG NETTO ZA JEDNOSTKĘ MIARY]]*T_PR[[#This Row],[RABAT %]])/100</f>
        <v>0.64416200000000001</v>
      </c>
      <c r="K144" s="141">
        <f t="shared" si="2"/>
        <v>64.416200000000003</v>
      </c>
      <c r="L144" s="261">
        <f t="shared" si="4"/>
        <v>0</v>
      </c>
      <c r="M144" s="32">
        <v>100</v>
      </c>
      <c r="N144" s="256">
        <f>T_PR[[#This Row],[CENA ZA POJ. SZTUKĘ PO RABACIE]]*T_PR[[#This Row],[LICZBA SZT. W OPAKOWANIU]]</f>
        <v>64.416200000000003</v>
      </c>
      <c r="O144" s="253" t="str">
        <f>IF(T_PR[[#This Row],[CENA ZA OPAKOWANIE PO RABACIE]]*D144=0,"",D144*N144)</f>
        <v/>
      </c>
      <c r="P144" s="52" t="s">
        <v>372</v>
      </c>
      <c r="Q144" s="52" t="s">
        <v>373</v>
      </c>
      <c r="R144" s="31" t="s">
        <v>189</v>
      </c>
      <c r="S144" s="31" t="s">
        <v>333</v>
      </c>
      <c r="T144" s="160">
        <v>1</v>
      </c>
    </row>
    <row r="145" spans="1:20">
      <c r="A145" s="333"/>
      <c r="B145" s="328"/>
      <c r="C145" s="119" t="s">
        <v>3533</v>
      </c>
      <c r="D145" s="29"/>
      <c r="E145" s="38" t="s">
        <v>374</v>
      </c>
      <c r="F145" s="225" t="s">
        <v>375</v>
      </c>
      <c r="G145" s="54">
        <v>100</v>
      </c>
      <c r="H145" s="28">
        <v>23.731200000000001</v>
      </c>
      <c r="I145" s="199">
        <f>T_PR[[#This Row],[CENA KATALOG NETTO ZA JEDNOSTKĘ MIARY]]/G145</f>
        <v>0.23731200000000002</v>
      </c>
      <c r="J145" s="94">
        <f>T145*(T_PR[[#This Row],[CENA KATALOG NETTO ZA JEDNOSTKĘ MIARY]]-T_PR[[#This Row],[CENA KATALOG NETTO ZA JEDNOSTKĘ MIARY]]*T_PR[[#This Row],[RABAT %]])/100</f>
        <v>0.23731200000000002</v>
      </c>
      <c r="K145" s="141">
        <f t="shared" si="2"/>
        <v>23.731200000000001</v>
      </c>
      <c r="L145" s="261">
        <f t="shared" si="4"/>
        <v>0</v>
      </c>
      <c r="M145" s="32">
        <v>100</v>
      </c>
      <c r="N145" s="256">
        <f>T_PR[[#This Row],[CENA ZA POJ. SZTUKĘ PO RABACIE]]*T_PR[[#This Row],[LICZBA SZT. W OPAKOWANIU]]</f>
        <v>23.731200000000001</v>
      </c>
      <c r="O145" s="253" t="str">
        <f>IF(T_PR[[#This Row],[CENA ZA OPAKOWANIE PO RABACIE]]*D145=0,"",D145*N145)</f>
        <v/>
      </c>
      <c r="P145" s="52" t="s">
        <v>376</v>
      </c>
      <c r="Q145" s="52" t="s">
        <v>377</v>
      </c>
      <c r="R145" s="31" t="s">
        <v>189</v>
      </c>
      <c r="S145" s="31" t="s">
        <v>333</v>
      </c>
      <c r="T145" s="160">
        <v>1</v>
      </c>
    </row>
    <row r="146" spans="1:20">
      <c r="A146" s="333"/>
      <c r="B146" s="328"/>
      <c r="C146" s="119" t="s">
        <v>3533</v>
      </c>
      <c r="D146" s="29"/>
      <c r="E146" s="38" t="s">
        <v>378</v>
      </c>
      <c r="F146" s="225" t="s">
        <v>379</v>
      </c>
      <c r="G146" s="54">
        <v>100</v>
      </c>
      <c r="H146" s="28">
        <v>32.372900000000001</v>
      </c>
      <c r="I146" s="199">
        <f>T_PR[[#This Row],[CENA KATALOG NETTO ZA JEDNOSTKĘ MIARY]]/G146</f>
        <v>0.32372899999999999</v>
      </c>
      <c r="J146" s="94">
        <f>T146*(T_PR[[#This Row],[CENA KATALOG NETTO ZA JEDNOSTKĘ MIARY]]-T_PR[[#This Row],[CENA KATALOG NETTO ZA JEDNOSTKĘ MIARY]]*T_PR[[#This Row],[RABAT %]])/100</f>
        <v>0.32372899999999999</v>
      </c>
      <c r="K146" s="141">
        <f t="shared" si="2"/>
        <v>32.372900000000001</v>
      </c>
      <c r="L146" s="261">
        <f t="shared" si="4"/>
        <v>0</v>
      </c>
      <c r="M146" s="32">
        <v>100</v>
      </c>
      <c r="N146" s="256">
        <f>T_PR[[#This Row],[CENA ZA POJ. SZTUKĘ PO RABACIE]]*T_PR[[#This Row],[LICZBA SZT. W OPAKOWANIU]]</f>
        <v>32.372900000000001</v>
      </c>
      <c r="O146" s="253" t="str">
        <f>IF(T_PR[[#This Row],[CENA ZA OPAKOWANIE PO RABACIE]]*D146=0,"",D146*N146)</f>
        <v/>
      </c>
      <c r="P146" s="52" t="s">
        <v>380</v>
      </c>
      <c r="Q146" s="52" t="s">
        <v>381</v>
      </c>
      <c r="R146" s="31" t="s">
        <v>189</v>
      </c>
      <c r="S146" s="31" t="s">
        <v>333</v>
      </c>
      <c r="T146" s="160">
        <v>1</v>
      </c>
    </row>
    <row r="147" spans="1:20">
      <c r="A147" s="333"/>
      <c r="B147" s="328"/>
      <c r="C147" s="119" t="s">
        <v>3533</v>
      </c>
      <c r="D147" s="29"/>
      <c r="E147" s="38" t="s">
        <v>382</v>
      </c>
      <c r="F147" s="225" t="s">
        <v>383</v>
      </c>
      <c r="G147" s="54">
        <v>100</v>
      </c>
      <c r="H147" s="28">
        <v>40.097900000000003</v>
      </c>
      <c r="I147" s="199">
        <f>T_PR[[#This Row],[CENA KATALOG NETTO ZA JEDNOSTKĘ MIARY]]/G147</f>
        <v>0.40097900000000003</v>
      </c>
      <c r="J147" s="94">
        <f>T147*(T_PR[[#This Row],[CENA KATALOG NETTO ZA JEDNOSTKĘ MIARY]]-T_PR[[#This Row],[CENA KATALOG NETTO ZA JEDNOSTKĘ MIARY]]*T_PR[[#This Row],[RABAT %]])/100</f>
        <v>0.40097900000000003</v>
      </c>
      <c r="K147" s="141">
        <f t="shared" si="2"/>
        <v>40.097900000000003</v>
      </c>
      <c r="L147" s="261">
        <f t="shared" si="4"/>
        <v>0</v>
      </c>
      <c r="M147" s="32">
        <v>100</v>
      </c>
      <c r="N147" s="256">
        <f>T_PR[[#This Row],[CENA ZA POJ. SZTUKĘ PO RABACIE]]*T_PR[[#This Row],[LICZBA SZT. W OPAKOWANIU]]</f>
        <v>40.097900000000003</v>
      </c>
      <c r="O147" s="253" t="str">
        <f>IF(T_PR[[#This Row],[CENA ZA OPAKOWANIE PO RABACIE]]*D147=0,"",D147*N147)</f>
        <v/>
      </c>
      <c r="P147" s="52" t="s">
        <v>384</v>
      </c>
      <c r="Q147" s="52" t="s">
        <v>385</v>
      </c>
      <c r="R147" s="31" t="s">
        <v>189</v>
      </c>
      <c r="S147" s="31" t="s">
        <v>333</v>
      </c>
      <c r="T147" s="160">
        <v>1</v>
      </c>
    </row>
    <row r="148" spans="1:20">
      <c r="A148" s="333"/>
      <c r="B148" s="328"/>
      <c r="C148" s="119" t="s">
        <v>3533</v>
      </c>
      <c r="D148" s="29"/>
      <c r="E148" s="38" t="s">
        <v>386</v>
      </c>
      <c r="F148" s="225" t="s">
        <v>387</v>
      </c>
      <c r="G148" s="54">
        <v>100</v>
      </c>
      <c r="H148" s="28">
        <v>43.4557</v>
      </c>
      <c r="I148" s="199">
        <f>T_PR[[#This Row],[CENA KATALOG NETTO ZA JEDNOSTKĘ MIARY]]/G148</f>
        <v>0.43455700000000003</v>
      </c>
      <c r="J148" s="94">
        <f>T148*(T_PR[[#This Row],[CENA KATALOG NETTO ZA JEDNOSTKĘ MIARY]]-T_PR[[#This Row],[CENA KATALOG NETTO ZA JEDNOSTKĘ MIARY]]*T_PR[[#This Row],[RABAT %]])/100</f>
        <v>0.43455700000000003</v>
      </c>
      <c r="K148" s="141">
        <f t="shared" si="2"/>
        <v>43.4557</v>
      </c>
      <c r="L148" s="261">
        <f t="shared" si="4"/>
        <v>0</v>
      </c>
      <c r="M148" s="32">
        <v>100</v>
      </c>
      <c r="N148" s="256">
        <f>T_PR[[#This Row],[CENA ZA POJ. SZTUKĘ PO RABACIE]]*T_PR[[#This Row],[LICZBA SZT. W OPAKOWANIU]]</f>
        <v>43.4557</v>
      </c>
      <c r="O148" s="253" t="str">
        <f>IF(T_PR[[#This Row],[CENA ZA OPAKOWANIE PO RABACIE]]*D148=0,"",D148*N148)</f>
        <v/>
      </c>
      <c r="P148" s="52" t="s">
        <v>388</v>
      </c>
      <c r="Q148" s="52" t="s">
        <v>389</v>
      </c>
      <c r="R148" s="31" t="s">
        <v>189</v>
      </c>
      <c r="S148" s="31" t="s">
        <v>333</v>
      </c>
      <c r="T148" s="160">
        <v>1</v>
      </c>
    </row>
    <row r="149" spans="1:20">
      <c r="A149" s="333"/>
      <c r="B149" s="328"/>
      <c r="C149" s="119" t="s">
        <v>3533</v>
      </c>
      <c r="D149" s="29"/>
      <c r="E149" s="38" t="s">
        <v>390</v>
      </c>
      <c r="F149" s="225" t="s">
        <v>391</v>
      </c>
      <c r="G149" s="54">
        <v>100</v>
      </c>
      <c r="H149" s="28">
        <v>48.492399999999996</v>
      </c>
      <c r="I149" s="199">
        <f>T_PR[[#This Row],[CENA KATALOG NETTO ZA JEDNOSTKĘ MIARY]]/G149</f>
        <v>0.48492399999999997</v>
      </c>
      <c r="J149" s="94">
        <f>T149*(T_PR[[#This Row],[CENA KATALOG NETTO ZA JEDNOSTKĘ MIARY]]-T_PR[[#This Row],[CENA KATALOG NETTO ZA JEDNOSTKĘ MIARY]]*T_PR[[#This Row],[RABAT %]])/100</f>
        <v>0.48492399999999997</v>
      </c>
      <c r="K149" s="141">
        <f t="shared" si="2"/>
        <v>48.492399999999996</v>
      </c>
      <c r="L149" s="261">
        <f t="shared" si="4"/>
        <v>0</v>
      </c>
      <c r="M149" s="32">
        <v>50</v>
      </c>
      <c r="N149" s="256">
        <f>T_PR[[#This Row],[CENA ZA POJ. SZTUKĘ PO RABACIE]]*T_PR[[#This Row],[LICZBA SZT. W OPAKOWANIU]]</f>
        <v>24.246199999999998</v>
      </c>
      <c r="O149" s="253" t="str">
        <f>IF(T_PR[[#This Row],[CENA ZA OPAKOWANIE PO RABACIE]]*D149=0,"",D149*N149)</f>
        <v/>
      </c>
      <c r="P149" s="52" t="s">
        <v>392</v>
      </c>
      <c r="Q149" s="52" t="s">
        <v>393</v>
      </c>
      <c r="R149" s="31" t="s">
        <v>189</v>
      </c>
      <c r="S149" s="31" t="s">
        <v>333</v>
      </c>
      <c r="T149" s="160">
        <v>1</v>
      </c>
    </row>
    <row r="150" spans="1:20">
      <c r="A150" s="333"/>
      <c r="B150" s="328"/>
      <c r="C150" s="119" t="s">
        <v>3533</v>
      </c>
      <c r="D150" s="29"/>
      <c r="E150" s="38" t="s">
        <v>394</v>
      </c>
      <c r="F150" s="225" t="s">
        <v>395</v>
      </c>
      <c r="G150" s="54">
        <v>100</v>
      </c>
      <c r="H150" s="28">
        <v>59.358900000000006</v>
      </c>
      <c r="I150" s="199">
        <f>T_PR[[#This Row],[CENA KATALOG NETTO ZA JEDNOSTKĘ MIARY]]/G150</f>
        <v>0.59358900000000003</v>
      </c>
      <c r="J150" s="94">
        <f>T150*(T_PR[[#This Row],[CENA KATALOG NETTO ZA JEDNOSTKĘ MIARY]]-T_PR[[#This Row],[CENA KATALOG NETTO ZA JEDNOSTKĘ MIARY]]*T_PR[[#This Row],[RABAT %]])/100</f>
        <v>0.59358900000000003</v>
      </c>
      <c r="K150" s="141">
        <f t="shared" si="2"/>
        <v>59.358900000000006</v>
      </c>
      <c r="L150" s="261">
        <f t="shared" si="4"/>
        <v>0</v>
      </c>
      <c r="M150" s="32">
        <v>50</v>
      </c>
      <c r="N150" s="256">
        <f>T_PR[[#This Row],[CENA ZA POJ. SZTUKĘ PO RABACIE]]*T_PR[[#This Row],[LICZBA SZT. W OPAKOWANIU]]</f>
        <v>29.679450000000003</v>
      </c>
      <c r="O150" s="253" t="str">
        <f>IF(T_PR[[#This Row],[CENA ZA OPAKOWANIE PO RABACIE]]*D150=0,"",D150*N150)</f>
        <v/>
      </c>
      <c r="P150" s="52" t="s">
        <v>396</v>
      </c>
      <c r="Q150" s="52" t="s">
        <v>397</v>
      </c>
      <c r="R150" s="31" t="s">
        <v>189</v>
      </c>
      <c r="S150" s="31" t="s">
        <v>333</v>
      </c>
      <c r="T150" s="160">
        <v>1</v>
      </c>
    </row>
    <row r="151" spans="1:20">
      <c r="A151" s="333"/>
      <c r="B151" s="328"/>
      <c r="C151" s="119" t="s">
        <v>3533</v>
      </c>
      <c r="D151" s="29"/>
      <c r="E151" s="38" t="s">
        <v>398</v>
      </c>
      <c r="F151" s="225" t="s">
        <v>399</v>
      </c>
      <c r="G151" s="54">
        <v>100</v>
      </c>
      <c r="H151" s="28">
        <v>56.320399999999999</v>
      </c>
      <c r="I151" s="199">
        <f>T_PR[[#This Row],[CENA KATALOG NETTO ZA JEDNOSTKĘ MIARY]]/G151</f>
        <v>0.56320400000000004</v>
      </c>
      <c r="J151" s="94">
        <f>T151*(T_PR[[#This Row],[CENA KATALOG NETTO ZA JEDNOSTKĘ MIARY]]-T_PR[[#This Row],[CENA KATALOG NETTO ZA JEDNOSTKĘ MIARY]]*T_PR[[#This Row],[RABAT %]])/100</f>
        <v>0.56320400000000004</v>
      </c>
      <c r="K151" s="141">
        <f t="shared" si="2"/>
        <v>56.320399999999999</v>
      </c>
      <c r="L151" s="261">
        <f t="shared" si="4"/>
        <v>0</v>
      </c>
      <c r="M151" s="32">
        <v>50</v>
      </c>
      <c r="N151" s="256">
        <f>T_PR[[#This Row],[CENA ZA POJ. SZTUKĘ PO RABACIE]]*T_PR[[#This Row],[LICZBA SZT. W OPAKOWANIU]]</f>
        <v>28.160200000000003</v>
      </c>
      <c r="O151" s="253" t="str">
        <f>IF(T_PR[[#This Row],[CENA ZA OPAKOWANIE PO RABACIE]]*D151=0,"",D151*N151)</f>
        <v/>
      </c>
      <c r="P151" s="52" t="s">
        <v>400</v>
      </c>
      <c r="Q151" s="52" t="s">
        <v>401</v>
      </c>
      <c r="R151" s="31" t="s">
        <v>189</v>
      </c>
      <c r="S151" s="31" t="s">
        <v>333</v>
      </c>
      <c r="T151" s="160">
        <v>1</v>
      </c>
    </row>
    <row r="152" spans="1:20">
      <c r="A152" s="333"/>
      <c r="B152" s="328"/>
      <c r="C152" s="119" t="s">
        <v>3533</v>
      </c>
      <c r="D152" s="29"/>
      <c r="E152" s="38" t="s">
        <v>402</v>
      </c>
      <c r="F152" s="225" t="s">
        <v>403</v>
      </c>
      <c r="G152" s="54">
        <v>100</v>
      </c>
      <c r="H152" s="28">
        <v>22.546700000000001</v>
      </c>
      <c r="I152" s="199">
        <f>T_PR[[#This Row],[CENA KATALOG NETTO ZA JEDNOSTKĘ MIARY]]/G152</f>
        <v>0.225467</v>
      </c>
      <c r="J152" s="94">
        <f>T152*(T_PR[[#This Row],[CENA KATALOG NETTO ZA JEDNOSTKĘ MIARY]]-T_PR[[#This Row],[CENA KATALOG NETTO ZA JEDNOSTKĘ MIARY]]*T_PR[[#This Row],[RABAT %]])/100</f>
        <v>0.225467</v>
      </c>
      <c r="K152" s="141">
        <f t="shared" si="2"/>
        <v>22.546700000000001</v>
      </c>
      <c r="L152" s="261">
        <f t="shared" si="4"/>
        <v>0</v>
      </c>
      <c r="M152" s="32">
        <v>100</v>
      </c>
      <c r="N152" s="256">
        <f>T_PR[[#This Row],[CENA ZA POJ. SZTUKĘ PO RABACIE]]*T_PR[[#This Row],[LICZBA SZT. W OPAKOWANIU]]</f>
        <v>22.546700000000001</v>
      </c>
      <c r="O152" s="253" t="str">
        <f>IF(T_PR[[#This Row],[CENA ZA OPAKOWANIE PO RABACIE]]*D152=0,"",D152*N152)</f>
        <v/>
      </c>
      <c r="P152" s="52" t="s">
        <v>404</v>
      </c>
      <c r="Q152" s="52" t="s">
        <v>405</v>
      </c>
      <c r="R152" s="31" t="s">
        <v>189</v>
      </c>
      <c r="S152" s="31" t="s">
        <v>333</v>
      </c>
      <c r="T152" s="160">
        <v>1</v>
      </c>
    </row>
    <row r="153" spans="1:20">
      <c r="A153" s="333"/>
      <c r="B153" s="328"/>
      <c r="C153" s="119" t="s">
        <v>3533</v>
      </c>
      <c r="D153" s="29"/>
      <c r="E153" s="38" t="s">
        <v>406</v>
      </c>
      <c r="F153" s="225" t="s">
        <v>407</v>
      </c>
      <c r="G153" s="54">
        <v>100</v>
      </c>
      <c r="H153" s="28">
        <v>44.434200000000004</v>
      </c>
      <c r="I153" s="199">
        <f>T_PR[[#This Row],[CENA KATALOG NETTO ZA JEDNOSTKĘ MIARY]]/G153</f>
        <v>0.44434200000000001</v>
      </c>
      <c r="J153" s="94">
        <f>T153*(T_PR[[#This Row],[CENA KATALOG NETTO ZA JEDNOSTKĘ MIARY]]-T_PR[[#This Row],[CENA KATALOG NETTO ZA JEDNOSTKĘ MIARY]]*T_PR[[#This Row],[RABAT %]])/100</f>
        <v>0.44434200000000001</v>
      </c>
      <c r="K153" s="141">
        <f t="shared" si="2"/>
        <v>44.434200000000004</v>
      </c>
      <c r="L153" s="261">
        <f t="shared" si="4"/>
        <v>0</v>
      </c>
      <c r="M153" s="32">
        <v>100</v>
      </c>
      <c r="N153" s="256">
        <f>T_PR[[#This Row],[CENA ZA POJ. SZTUKĘ PO RABACIE]]*T_PR[[#This Row],[LICZBA SZT. W OPAKOWANIU]]</f>
        <v>44.434200000000004</v>
      </c>
      <c r="O153" s="253" t="str">
        <f>IF(T_PR[[#This Row],[CENA ZA OPAKOWANIE PO RABACIE]]*D153=0,"",D153*N153)</f>
        <v/>
      </c>
      <c r="P153" s="52" t="s">
        <v>408</v>
      </c>
      <c r="Q153" s="52" t="s">
        <v>409</v>
      </c>
      <c r="R153" s="31" t="s">
        <v>189</v>
      </c>
      <c r="S153" s="31" t="s">
        <v>333</v>
      </c>
      <c r="T153" s="160">
        <v>1</v>
      </c>
    </row>
    <row r="154" spans="1:20">
      <c r="A154" s="333"/>
      <c r="B154" s="328"/>
      <c r="C154" s="119" t="s">
        <v>3533</v>
      </c>
      <c r="D154" s="29"/>
      <c r="E154" s="38" t="s">
        <v>410</v>
      </c>
      <c r="F154" s="225" t="s">
        <v>411</v>
      </c>
      <c r="G154" s="54">
        <v>100</v>
      </c>
      <c r="H154" s="28">
        <v>37.821599999999997</v>
      </c>
      <c r="I154" s="199">
        <f>T_PR[[#This Row],[CENA KATALOG NETTO ZA JEDNOSTKĘ MIARY]]/G154</f>
        <v>0.37821599999999994</v>
      </c>
      <c r="J154" s="94">
        <f>T154*(T_PR[[#This Row],[CENA KATALOG NETTO ZA JEDNOSTKĘ MIARY]]-T_PR[[#This Row],[CENA KATALOG NETTO ZA JEDNOSTKĘ MIARY]]*T_PR[[#This Row],[RABAT %]])/100</f>
        <v>0.37821599999999994</v>
      </c>
      <c r="K154" s="141">
        <f t="shared" si="2"/>
        <v>37.821599999999997</v>
      </c>
      <c r="L154" s="261">
        <f t="shared" si="4"/>
        <v>0</v>
      </c>
      <c r="M154" s="32">
        <v>100</v>
      </c>
      <c r="N154" s="256">
        <f>T_PR[[#This Row],[CENA ZA POJ. SZTUKĘ PO RABACIE]]*T_PR[[#This Row],[LICZBA SZT. W OPAKOWANIU]]</f>
        <v>37.821599999999997</v>
      </c>
      <c r="O154" s="253" t="str">
        <f>IF(T_PR[[#This Row],[CENA ZA OPAKOWANIE PO RABACIE]]*D154=0,"",D154*N154)</f>
        <v/>
      </c>
      <c r="P154" s="52" t="s">
        <v>412</v>
      </c>
      <c r="Q154" s="52" t="s">
        <v>413</v>
      </c>
      <c r="R154" s="31" t="s">
        <v>189</v>
      </c>
      <c r="S154" s="31" t="s">
        <v>333</v>
      </c>
      <c r="T154" s="160">
        <v>1</v>
      </c>
    </row>
    <row r="155" spans="1:20">
      <c r="A155" s="333"/>
      <c r="B155" s="328"/>
      <c r="C155" s="119" t="s">
        <v>3533</v>
      </c>
      <c r="D155" s="29"/>
      <c r="E155" s="38" t="s">
        <v>414</v>
      </c>
      <c r="F155" s="225" t="s">
        <v>415</v>
      </c>
      <c r="G155" s="54">
        <v>100</v>
      </c>
      <c r="H155" s="28">
        <v>134.72400000000002</v>
      </c>
      <c r="I155" s="199">
        <f>T_PR[[#This Row],[CENA KATALOG NETTO ZA JEDNOSTKĘ MIARY]]/G155</f>
        <v>1.3472400000000002</v>
      </c>
      <c r="J155" s="94">
        <f>T155*(T_PR[[#This Row],[CENA KATALOG NETTO ZA JEDNOSTKĘ MIARY]]-T_PR[[#This Row],[CENA KATALOG NETTO ZA JEDNOSTKĘ MIARY]]*T_PR[[#This Row],[RABAT %]])/100</f>
        <v>1.3472400000000002</v>
      </c>
      <c r="K155" s="141">
        <f t="shared" si="2"/>
        <v>134.72400000000002</v>
      </c>
      <c r="L155" s="261">
        <f t="shared" si="4"/>
        <v>0</v>
      </c>
      <c r="M155" s="32">
        <v>100</v>
      </c>
      <c r="N155" s="256">
        <f>T_PR[[#This Row],[CENA ZA POJ. SZTUKĘ PO RABACIE]]*T_PR[[#This Row],[LICZBA SZT. W OPAKOWANIU]]</f>
        <v>134.72400000000002</v>
      </c>
      <c r="O155" s="253" t="str">
        <f>IF(T_PR[[#This Row],[CENA ZA OPAKOWANIE PO RABACIE]]*D155=0,"",D155*N155)</f>
        <v/>
      </c>
      <c r="P155" s="52" t="s">
        <v>416</v>
      </c>
      <c r="Q155" s="52" t="s">
        <v>417</v>
      </c>
      <c r="R155" s="31" t="s">
        <v>189</v>
      </c>
      <c r="S155" s="31" t="s">
        <v>333</v>
      </c>
      <c r="T155" s="160">
        <v>1</v>
      </c>
    </row>
    <row r="156" spans="1:20">
      <c r="A156" s="333"/>
      <c r="B156" s="328"/>
      <c r="C156" s="119" t="s">
        <v>3533</v>
      </c>
      <c r="D156" s="29"/>
      <c r="E156" s="38" t="s">
        <v>418</v>
      </c>
      <c r="F156" s="225" t="s">
        <v>419</v>
      </c>
      <c r="G156" s="54">
        <v>100</v>
      </c>
      <c r="H156" s="28">
        <v>24.3492</v>
      </c>
      <c r="I156" s="199">
        <f>T_PR[[#This Row],[CENA KATALOG NETTO ZA JEDNOSTKĘ MIARY]]/G156</f>
        <v>0.24349199999999999</v>
      </c>
      <c r="J156" s="94">
        <f>T156*(T_PR[[#This Row],[CENA KATALOG NETTO ZA JEDNOSTKĘ MIARY]]-T_PR[[#This Row],[CENA KATALOG NETTO ZA JEDNOSTKĘ MIARY]]*T_PR[[#This Row],[RABAT %]])/100</f>
        <v>0.24349199999999999</v>
      </c>
      <c r="K156" s="141">
        <f t="shared" si="2"/>
        <v>24.3492</v>
      </c>
      <c r="L156" s="261">
        <f t="shared" si="4"/>
        <v>0</v>
      </c>
      <c r="M156" s="32">
        <v>100</v>
      </c>
      <c r="N156" s="256">
        <f>T_PR[[#This Row],[CENA ZA POJ. SZTUKĘ PO RABACIE]]*T_PR[[#This Row],[LICZBA SZT. W OPAKOWANIU]]</f>
        <v>24.3492</v>
      </c>
      <c r="O156" s="253" t="str">
        <f>IF(T_PR[[#This Row],[CENA ZA OPAKOWANIE PO RABACIE]]*D156=0,"",D156*N156)</f>
        <v/>
      </c>
      <c r="P156" s="52" t="s">
        <v>420</v>
      </c>
      <c r="Q156" s="52" t="s">
        <v>421</v>
      </c>
      <c r="R156" s="31" t="s">
        <v>189</v>
      </c>
      <c r="S156" s="31" t="s">
        <v>333</v>
      </c>
      <c r="T156" s="160">
        <v>1</v>
      </c>
    </row>
    <row r="157" spans="1:20">
      <c r="A157" s="333"/>
      <c r="B157" s="328"/>
      <c r="C157" s="119" t="s">
        <v>3533</v>
      </c>
      <c r="D157" s="29"/>
      <c r="E157" s="38" t="s">
        <v>422</v>
      </c>
      <c r="F157" s="225" t="s">
        <v>423</v>
      </c>
      <c r="G157" s="54">
        <v>100</v>
      </c>
      <c r="H157" s="28">
        <v>26.234099999999998</v>
      </c>
      <c r="I157" s="199">
        <f>T_PR[[#This Row],[CENA KATALOG NETTO ZA JEDNOSTKĘ MIARY]]/G157</f>
        <v>0.26234099999999999</v>
      </c>
      <c r="J157" s="94">
        <f>T157*(T_PR[[#This Row],[CENA KATALOG NETTO ZA JEDNOSTKĘ MIARY]]-T_PR[[#This Row],[CENA KATALOG NETTO ZA JEDNOSTKĘ MIARY]]*T_PR[[#This Row],[RABAT %]])/100</f>
        <v>0.26234099999999999</v>
      </c>
      <c r="K157" s="141">
        <f t="shared" si="2"/>
        <v>26.234099999999998</v>
      </c>
      <c r="L157" s="261">
        <f t="shared" si="4"/>
        <v>0</v>
      </c>
      <c r="M157" s="32">
        <v>100</v>
      </c>
      <c r="N157" s="256">
        <f>T_PR[[#This Row],[CENA ZA POJ. SZTUKĘ PO RABACIE]]*T_PR[[#This Row],[LICZBA SZT. W OPAKOWANIU]]</f>
        <v>26.234099999999998</v>
      </c>
      <c r="O157" s="253" t="str">
        <f>IF(T_PR[[#This Row],[CENA ZA OPAKOWANIE PO RABACIE]]*D157=0,"",D157*N157)</f>
        <v/>
      </c>
      <c r="P157" s="52" t="s">
        <v>424</v>
      </c>
      <c r="Q157" s="52" t="s">
        <v>425</v>
      </c>
      <c r="R157" s="31" t="s">
        <v>189</v>
      </c>
      <c r="S157" s="31" t="s">
        <v>333</v>
      </c>
      <c r="T157" s="160">
        <v>1</v>
      </c>
    </row>
    <row r="158" spans="1:20">
      <c r="A158" s="333"/>
      <c r="B158" s="328"/>
      <c r="C158" s="119" t="s">
        <v>3533</v>
      </c>
      <c r="D158" s="29"/>
      <c r="E158" s="38" t="s">
        <v>426</v>
      </c>
      <c r="F158" s="225" t="s">
        <v>427</v>
      </c>
      <c r="G158" s="54">
        <v>100</v>
      </c>
      <c r="H158" s="28">
        <v>25.2041</v>
      </c>
      <c r="I158" s="199">
        <f>T_PR[[#This Row],[CENA KATALOG NETTO ZA JEDNOSTKĘ MIARY]]/G158</f>
        <v>0.25204100000000002</v>
      </c>
      <c r="J158" s="94">
        <f>T158*(T_PR[[#This Row],[CENA KATALOG NETTO ZA JEDNOSTKĘ MIARY]]-T_PR[[#This Row],[CENA KATALOG NETTO ZA JEDNOSTKĘ MIARY]]*T_PR[[#This Row],[RABAT %]])/100</f>
        <v>0.25204100000000002</v>
      </c>
      <c r="K158" s="141">
        <f t="shared" si="2"/>
        <v>25.2041</v>
      </c>
      <c r="L158" s="261">
        <f t="shared" si="4"/>
        <v>0</v>
      </c>
      <c r="M158" s="32">
        <v>300</v>
      </c>
      <c r="N158" s="256">
        <f>T_PR[[#This Row],[CENA ZA POJ. SZTUKĘ PO RABACIE]]*T_PR[[#This Row],[LICZBA SZT. W OPAKOWANIU]]</f>
        <v>75.612300000000005</v>
      </c>
      <c r="O158" s="253" t="str">
        <f>IF(T_PR[[#This Row],[CENA ZA OPAKOWANIE PO RABACIE]]*D158=0,"",D158*N158)</f>
        <v/>
      </c>
      <c r="P158" s="52" t="s">
        <v>428</v>
      </c>
      <c r="Q158" s="52" t="s">
        <v>429</v>
      </c>
      <c r="R158" s="31" t="s">
        <v>189</v>
      </c>
      <c r="S158" s="31" t="s">
        <v>333</v>
      </c>
      <c r="T158" s="160">
        <v>1</v>
      </c>
    </row>
    <row r="159" spans="1:20">
      <c r="A159" s="333"/>
      <c r="B159" s="328"/>
      <c r="C159" s="119" t="s">
        <v>3533</v>
      </c>
      <c r="D159" s="29"/>
      <c r="E159" s="38" t="s">
        <v>430</v>
      </c>
      <c r="F159" s="225" t="s">
        <v>431</v>
      </c>
      <c r="G159" s="54">
        <v>100</v>
      </c>
      <c r="H159" s="28">
        <v>59.3795</v>
      </c>
      <c r="I159" s="199">
        <f>T_PR[[#This Row],[CENA KATALOG NETTO ZA JEDNOSTKĘ MIARY]]/G159</f>
        <v>0.59379499999999996</v>
      </c>
      <c r="J159" s="94">
        <f>T159*(T_PR[[#This Row],[CENA KATALOG NETTO ZA JEDNOSTKĘ MIARY]]-T_PR[[#This Row],[CENA KATALOG NETTO ZA JEDNOSTKĘ MIARY]]*T_PR[[#This Row],[RABAT %]])/100</f>
        <v>0.59379499999999996</v>
      </c>
      <c r="K159" s="141">
        <f t="shared" si="2"/>
        <v>59.3795</v>
      </c>
      <c r="L159" s="261">
        <f t="shared" si="4"/>
        <v>0</v>
      </c>
      <c r="M159" s="32">
        <v>100</v>
      </c>
      <c r="N159" s="256">
        <f>T_PR[[#This Row],[CENA ZA POJ. SZTUKĘ PO RABACIE]]*T_PR[[#This Row],[LICZBA SZT. W OPAKOWANIU]]</f>
        <v>59.379499999999993</v>
      </c>
      <c r="O159" s="253" t="str">
        <f>IF(T_PR[[#This Row],[CENA ZA OPAKOWANIE PO RABACIE]]*D159=0,"",D159*N159)</f>
        <v/>
      </c>
      <c r="P159" s="52" t="s">
        <v>432</v>
      </c>
      <c r="Q159" s="52" t="s">
        <v>433</v>
      </c>
      <c r="R159" s="31" t="s">
        <v>189</v>
      </c>
      <c r="S159" s="31" t="s">
        <v>333</v>
      </c>
      <c r="T159" s="160">
        <v>1</v>
      </c>
    </row>
    <row r="160" spans="1:20">
      <c r="A160" s="333"/>
      <c r="B160" s="328"/>
      <c r="C160" s="119" t="s">
        <v>3533</v>
      </c>
      <c r="D160" s="29"/>
      <c r="E160" s="38" t="s">
        <v>434</v>
      </c>
      <c r="F160" s="225" t="s">
        <v>435</v>
      </c>
      <c r="G160" s="54">
        <v>100</v>
      </c>
      <c r="H160" s="28">
        <v>31.5489</v>
      </c>
      <c r="I160" s="199">
        <f>T_PR[[#This Row],[CENA KATALOG NETTO ZA JEDNOSTKĘ MIARY]]/G160</f>
        <v>0.31548900000000002</v>
      </c>
      <c r="J160" s="94">
        <f>T160*(T_PR[[#This Row],[CENA KATALOG NETTO ZA JEDNOSTKĘ MIARY]]-T_PR[[#This Row],[CENA KATALOG NETTO ZA JEDNOSTKĘ MIARY]]*T_PR[[#This Row],[RABAT %]])/100</f>
        <v>0.31548900000000002</v>
      </c>
      <c r="K160" s="141">
        <f t="shared" si="2"/>
        <v>31.5489</v>
      </c>
      <c r="L160" s="261">
        <f t="shared" si="4"/>
        <v>0</v>
      </c>
      <c r="M160" s="32">
        <v>50</v>
      </c>
      <c r="N160" s="256">
        <f>T_PR[[#This Row],[CENA ZA POJ. SZTUKĘ PO RABACIE]]*T_PR[[#This Row],[LICZBA SZT. W OPAKOWANIU]]</f>
        <v>15.774450000000002</v>
      </c>
      <c r="O160" s="253" t="str">
        <f>IF(T_PR[[#This Row],[CENA ZA OPAKOWANIE PO RABACIE]]*D160=0,"",D160*N160)</f>
        <v/>
      </c>
      <c r="P160" s="52" t="s">
        <v>436</v>
      </c>
      <c r="Q160" s="52" t="s">
        <v>437</v>
      </c>
      <c r="R160" s="31" t="s">
        <v>189</v>
      </c>
      <c r="S160" s="31" t="s">
        <v>333</v>
      </c>
      <c r="T160" s="160">
        <v>1</v>
      </c>
    </row>
    <row r="161" spans="1:20">
      <c r="A161" s="333"/>
      <c r="B161" s="328"/>
      <c r="C161" s="119" t="s">
        <v>3533</v>
      </c>
      <c r="D161" s="29"/>
      <c r="E161" s="38" t="s">
        <v>438</v>
      </c>
      <c r="F161" s="225" t="s">
        <v>439</v>
      </c>
      <c r="G161" s="54">
        <v>100</v>
      </c>
      <c r="H161" s="28">
        <v>36.122100000000003</v>
      </c>
      <c r="I161" s="199">
        <f>T_PR[[#This Row],[CENA KATALOG NETTO ZA JEDNOSTKĘ MIARY]]/G161</f>
        <v>0.36122100000000001</v>
      </c>
      <c r="J161" s="94">
        <f>T161*(T_PR[[#This Row],[CENA KATALOG NETTO ZA JEDNOSTKĘ MIARY]]-T_PR[[#This Row],[CENA KATALOG NETTO ZA JEDNOSTKĘ MIARY]]*T_PR[[#This Row],[RABAT %]])/100</f>
        <v>0.36122100000000001</v>
      </c>
      <c r="K161" s="141">
        <f t="shared" si="2"/>
        <v>36.122100000000003</v>
      </c>
      <c r="L161" s="261">
        <f t="shared" si="4"/>
        <v>0</v>
      </c>
      <c r="M161" s="32">
        <v>50</v>
      </c>
      <c r="N161" s="256">
        <f>T_PR[[#This Row],[CENA ZA POJ. SZTUKĘ PO RABACIE]]*T_PR[[#This Row],[LICZBA SZT. W OPAKOWANIU]]</f>
        <v>18.061050000000002</v>
      </c>
      <c r="O161" s="253" t="str">
        <f>IF(T_PR[[#This Row],[CENA ZA OPAKOWANIE PO RABACIE]]*D161=0,"",D161*N161)</f>
        <v/>
      </c>
      <c r="P161" s="52" t="s">
        <v>440</v>
      </c>
      <c r="Q161" s="52" t="s">
        <v>441</v>
      </c>
      <c r="R161" s="31" t="s">
        <v>189</v>
      </c>
      <c r="S161" s="31" t="s">
        <v>333</v>
      </c>
      <c r="T161" s="160">
        <v>1</v>
      </c>
    </row>
    <row r="162" spans="1:20">
      <c r="A162" s="333"/>
      <c r="B162" s="328"/>
      <c r="C162" s="119" t="s">
        <v>3533</v>
      </c>
      <c r="D162" s="29"/>
      <c r="E162" s="38" t="s">
        <v>442</v>
      </c>
      <c r="F162" s="225" t="s">
        <v>443</v>
      </c>
      <c r="G162" s="54">
        <v>100</v>
      </c>
      <c r="H162" s="28">
        <v>34.659500000000001</v>
      </c>
      <c r="I162" s="199">
        <f>T_PR[[#This Row],[CENA KATALOG NETTO ZA JEDNOSTKĘ MIARY]]/G162</f>
        <v>0.34659499999999999</v>
      </c>
      <c r="J162" s="94">
        <f>T162*(T_PR[[#This Row],[CENA KATALOG NETTO ZA JEDNOSTKĘ MIARY]]-T_PR[[#This Row],[CENA KATALOG NETTO ZA JEDNOSTKĘ MIARY]]*T_PR[[#This Row],[RABAT %]])/100</f>
        <v>0.34659499999999999</v>
      </c>
      <c r="K162" s="141">
        <f t="shared" si="2"/>
        <v>34.659500000000001</v>
      </c>
      <c r="L162" s="261">
        <f t="shared" si="4"/>
        <v>0</v>
      </c>
      <c r="M162" s="32">
        <v>250</v>
      </c>
      <c r="N162" s="256">
        <f>T_PR[[#This Row],[CENA ZA POJ. SZTUKĘ PO RABACIE]]*T_PR[[#This Row],[LICZBA SZT. W OPAKOWANIU]]</f>
        <v>86.648749999999993</v>
      </c>
      <c r="O162" s="253" t="str">
        <f>IF(T_PR[[#This Row],[CENA ZA OPAKOWANIE PO RABACIE]]*D162=0,"",D162*N162)</f>
        <v/>
      </c>
      <c r="P162" s="52" t="s">
        <v>444</v>
      </c>
      <c r="Q162" s="52" t="s">
        <v>445</v>
      </c>
      <c r="R162" s="31" t="s">
        <v>189</v>
      </c>
      <c r="S162" s="31" t="s">
        <v>333</v>
      </c>
      <c r="T162" s="160">
        <v>1</v>
      </c>
    </row>
    <row r="163" spans="1:20">
      <c r="A163" s="333"/>
      <c r="B163" s="328"/>
      <c r="C163" s="119" t="s">
        <v>3533</v>
      </c>
      <c r="D163" s="29"/>
      <c r="E163" s="38" t="s">
        <v>446</v>
      </c>
      <c r="F163" s="225" t="s">
        <v>447</v>
      </c>
      <c r="G163" s="54">
        <v>100</v>
      </c>
      <c r="H163" s="28">
        <v>147.60930000000002</v>
      </c>
      <c r="I163" s="199">
        <f>T_PR[[#This Row],[CENA KATALOG NETTO ZA JEDNOSTKĘ MIARY]]/G163</f>
        <v>1.4760930000000001</v>
      </c>
      <c r="J163" s="94">
        <f>T163*(T_PR[[#This Row],[CENA KATALOG NETTO ZA JEDNOSTKĘ MIARY]]-T_PR[[#This Row],[CENA KATALOG NETTO ZA JEDNOSTKĘ MIARY]]*T_PR[[#This Row],[RABAT %]])/100</f>
        <v>1.4760930000000001</v>
      </c>
      <c r="K163" s="95">
        <f t="shared" si="2"/>
        <v>147.60930000000002</v>
      </c>
      <c r="L163" s="261">
        <f t="shared" si="4"/>
        <v>0</v>
      </c>
      <c r="M163" s="32">
        <v>50</v>
      </c>
      <c r="N163" s="256">
        <f>T_PR[[#This Row],[CENA ZA POJ. SZTUKĘ PO RABACIE]]*T_PR[[#This Row],[LICZBA SZT. W OPAKOWANIU]]</f>
        <v>73.804650000000009</v>
      </c>
      <c r="O163" s="253" t="str">
        <f>IF(T_PR[[#This Row],[CENA ZA OPAKOWANIE PO RABACIE]]*D163=0,"",D163*N163)</f>
        <v/>
      </c>
      <c r="P163" s="52" t="s">
        <v>448</v>
      </c>
      <c r="Q163" s="52" t="s">
        <v>449</v>
      </c>
      <c r="R163" s="31" t="s">
        <v>189</v>
      </c>
      <c r="S163" s="31" t="s">
        <v>333</v>
      </c>
      <c r="T163" s="160">
        <v>1</v>
      </c>
    </row>
    <row r="164" spans="1:20">
      <c r="A164" s="333"/>
      <c r="B164" s="328"/>
      <c r="C164" s="119" t="s">
        <v>3533</v>
      </c>
      <c r="D164" s="29"/>
      <c r="E164" s="38" t="s">
        <v>450</v>
      </c>
      <c r="F164" s="225" t="s">
        <v>451</v>
      </c>
      <c r="G164" s="54">
        <v>100</v>
      </c>
      <c r="H164" s="28">
        <v>51.850200000000008</v>
      </c>
      <c r="I164" s="199">
        <f>T_PR[[#This Row],[CENA KATALOG NETTO ZA JEDNOSTKĘ MIARY]]/G164</f>
        <v>0.51850200000000013</v>
      </c>
      <c r="J164" s="94">
        <f>T164*(T_PR[[#This Row],[CENA KATALOG NETTO ZA JEDNOSTKĘ MIARY]]-T_PR[[#This Row],[CENA KATALOG NETTO ZA JEDNOSTKĘ MIARY]]*T_PR[[#This Row],[RABAT %]])/100</f>
        <v>0.51850200000000013</v>
      </c>
      <c r="K164" s="95">
        <f t="shared" si="2"/>
        <v>51.850200000000008</v>
      </c>
      <c r="L164" s="261">
        <f t="shared" si="4"/>
        <v>0</v>
      </c>
      <c r="M164" s="32">
        <v>50</v>
      </c>
      <c r="N164" s="256">
        <f>T_PR[[#This Row],[CENA ZA POJ. SZTUKĘ PO RABACIE]]*T_PR[[#This Row],[LICZBA SZT. W OPAKOWANIU]]</f>
        <v>25.925100000000008</v>
      </c>
      <c r="O164" s="253" t="str">
        <f>IF(T_PR[[#This Row],[CENA ZA OPAKOWANIE PO RABACIE]]*D164=0,"",D164*N164)</f>
        <v/>
      </c>
      <c r="P164" s="52" t="s">
        <v>452</v>
      </c>
      <c r="Q164" s="52" t="s">
        <v>453</v>
      </c>
      <c r="R164" s="31" t="s">
        <v>189</v>
      </c>
      <c r="S164" s="31" t="s">
        <v>333</v>
      </c>
      <c r="T164" s="160">
        <v>1</v>
      </c>
    </row>
    <row r="165" spans="1:20">
      <c r="A165" s="333"/>
      <c r="B165" s="328"/>
      <c r="C165" s="119" t="s">
        <v>3533</v>
      </c>
      <c r="D165" s="29"/>
      <c r="E165" s="38" t="s">
        <v>454</v>
      </c>
      <c r="F165" s="225" t="s">
        <v>455</v>
      </c>
      <c r="G165" s="54">
        <v>100</v>
      </c>
      <c r="H165" s="28">
        <v>46.556000000000004</v>
      </c>
      <c r="I165" s="199">
        <f>T_PR[[#This Row],[CENA KATALOG NETTO ZA JEDNOSTKĘ MIARY]]/G165</f>
        <v>0.46556000000000003</v>
      </c>
      <c r="J165" s="94">
        <f>T165*(T_PR[[#This Row],[CENA KATALOG NETTO ZA JEDNOSTKĘ MIARY]]-T_PR[[#This Row],[CENA KATALOG NETTO ZA JEDNOSTKĘ MIARY]]*T_PR[[#This Row],[RABAT %]])/100</f>
        <v>0.46556000000000003</v>
      </c>
      <c r="K165" s="95">
        <f t="shared" si="2"/>
        <v>46.556000000000004</v>
      </c>
      <c r="L165" s="261">
        <f t="shared" si="4"/>
        <v>0</v>
      </c>
      <c r="M165" s="32">
        <v>50</v>
      </c>
      <c r="N165" s="256">
        <f>T_PR[[#This Row],[CENA ZA POJ. SZTUKĘ PO RABACIE]]*T_PR[[#This Row],[LICZBA SZT. W OPAKOWANIU]]</f>
        <v>23.278000000000002</v>
      </c>
      <c r="O165" s="253" t="str">
        <f>IF(T_PR[[#This Row],[CENA ZA OPAKOWANIE PO RABACIE]]*D165=0,"",D165*N165)</f>
        <v/>
      </c>
      <c r="P165" s="52" t="s">
        <v>456</v>
      </c>
      <c r="Q165" s="52" t="s">
        <v>457</v>
      </c>
      <c r="R165" s="31" t="s">
        <v>189</v>
      </c>
      <c r="S165" s="31" t="s">
        <v>333</v>
      </c>
      <c r="T165" s="160">
        <v>1</v>
      </c>
    </row>
    <row r="166" spans="1:20">
      <c r="A166" s="334"/>
      <c r="B166" s="329"/>
      <c r="C166" s="119" t="s">
        <v>3533</v>
      </c>
      <c r="D166" s="29"/>
      <c r="E166" s="38" t="s">
        <v>458</v>
      </c>
      <c r="F166" s="225" t="s">
        <v>459</v>
      </c>
      <c r="G166" s="54">
        <v>100</v>
      </c>
      <c r="H166" s="28">
        <v>45.299399999999999</v>
      </c>
      <c r="I166" s="199">
        <f>T_PR[[#This Row],[CENA KATALOG NETTO ZA JEDNOSTKĘ MIARY]]/G166</f>
        <v>0.45299400000000001</v>
      </c>
      <c r="J166" s="94">
        <f>T166*(T_PR[[#This Row],[CENA KATALOG NETTO ZA JEDNOSTKĘ MIARY]]-T_PR[[#This Row],[CENA KATALOG NETTO ZA JEDNOSTKĘ MIARY]]*T_PR[[#This Row],[RABAT %]])/100</f>
        <v>0.45299400000000001</v>
      </c>
      <c r="K166" s="95">
        <f t="shared" si="2"/>
        <v>45.299399999999999</v>
      </c>
      <c r="L166" s="261">
        <f t="shared" si="4"/>
        <v>0</v>
      </c>
      <c r="M166" s="32">
        <v>200</v>
      </c>
      <c r="N166" s="256">
        <f>T_PR[[#This Row],[CENA ZA POJ. SZTUKĘ PO RABACIE]]*T_PR[[#This Row],[LICZBA SZT. W OPAKOWANIU]]</f>
        <v>90.598799999999997</v>
      </c>
      <c r="O166" s="253" t="str">
        <f>IF(T_PR[[#This Row],[CENA ZA OPAKOWANIE PO RABACIE]]*D166=0,"",D166*N166)</f>
        <v/>
      </c>
      <c r="P166" s="52" t="s">
        <v>460</v>
      </c>
      <c r="Q166" s="52" t="s">
        <v>461</v>
      </c>
      <c r="R166" s="31" t="s">
        <v>189</v>
      </c>
      <c r="S166" s="31" t="s">
        <v>333</v>
      </c>
      <c r="T166" s="160">
        <v>1</v>
      </c>
    </row>
    <row r="167" spans="1:20" ht="49.2" customHeight="1">
      <c r="A167" s="332"/>
      <c r="B167" s="327"/>
      <c r="C167" s="116" t="s">
        <v>3541</v>
      </c>
      <c r="D167" s="29"/>
      <c r="E167" s="38" t="s">
        <v>462</v>
      </c>
      <c r="F167" s="225" t="s">
        <v>4038</v>
      </c>
      <c r="G167" s="54">
        <v>100</v>
      </c>
      <c r="H167" s="208">
        <v>327.93599999999998</v>
      </c>
      <c r="I167" s="199">
        <f>T_PR[[#This Row],[CENA KATALOG NETTO ZA JEDNOSTKĘ MIARY]]/G167</f>
        <v>3.2793599999999996</v>
      </c>
      <c r="J167" s="94">
        <f>T167*(T_PR[[#This Row],[CENA KATALOG NETTO ZA JEDNOSTKĘ MIARY]]-T_PR[[#This Row],[CENA KATALOG NETTO ZA JEDNOSTKĘ MIARY]]*T_PR[[#This Row],[RABAT %]])/100</f>
        <v>3.2793599999999996</v>
      </c>
      <c r="K167" s="95">
        <f t="shared" si="2"/>
        <v>327.93599999999998</v>
      </c>
      <c r="L167" s="261">
        <f t="shared" si="4"/>
        <v>0</v>
      </c>
      <c r="M167" s="32">
        <v>25</v>
      </c>
      <c r="N167" s="256">
        <f>T_PR[[#This Row],[CENA ZA POJ. SZTUKĘ PO RABACIE]]*T_PR[[#This Row],[LICZBA SZT. W OPAKOWANIU]]</f>
        <v>81.983999999999995</v>
      </c>
      <c r="O167" s="253" t="str">
        <f>IF(T_PR[[#This Row],[CENA ZA OPAKOWANIE PO RABACIE]]*D167=0,"",D167*N167)</f>
        <v/>
      </c>
      <c r="P167" s="52" t="s">
        <v>463</v>
      </c>
      <c r="Q167" s="52" t="s">
        <v>464</v>
      </c>
      <c r="R167" s="31" t="s">
        <v>189</v>
      </c>
      <c r="S167" s="31" t="s">
        <v>465</v>
      </c>
      <c r="T167" s="160">
        <v>1</v>
      </c>
    </row>
    <row r="168" spans="1:20" ht="49.2" customHeight="1">
      <c r="A168" s="333"/>
      <c r="B168" s="328"/>
      <c r="C168" s="116" t="s">
        <v>3542</v>
      </c>
      <c r="D168" s="29"/>
      <c r="E168" s="41">
        <v>9880571</v>
      </c>
      <c r="F168" s="225" t="s">
        <v>466</v>
      </c>
      <c r="G168" s="54">
        <v>100</v>
      </c>
      <c r="H168" s="208">
        <v>113.66250000000001</v>
      </c>
      <c r="I168" s="199">
        <f>T_PR[[#This Row],[CENA KATALOG NETTO ZA JEDNOSTKĘ MIARY]]/G168</f>
        <v>1.136625</v>
      </c>
      <c r="J168" s="94">
        <f>T168*(T_PR[[#This Row],[CENA KATALOG NETTO ZA JEDNOSTKĘ MIARY]]-T_PR[[#This Row],[CENA KATALOG NETTO ZA JEDNOSTKĘ MIARY]]*T_PR[[#This Row],[RABAT %]])/100</f>
        <v>1.136625</v>
      </c>
      <c r="K168" s="95">
        <f t="shared" si="2"/>
        <v>113.66250000000001</v>
      </c>
      <c r="L168" s="261">
        <f t="shared" si="4"/>
        <v>0</v>
      </c>
      <c r="M168" s="32">
        <v>100</v>
      </c>
      <c r="N168" s="256">
        <f>T_PR[[#This Row],[CENA ZA POJ. SZTUKĘ PO RABACIE]]*T_PR[[#This Row],[LICZBA SZT. W OPAKOWANIU]]</f>
        <v>113.66249999999999</v>
      </c>
      <c r="O168" s="253" t="str">
        <f>IF(T_PR[[#This Row],[CENA ZA OPAKOWANIE PO RABACIE]]*D168=0,"",D168*N168)</f>
        <v/>
      </c>
      <c r="P168" s="52">
        <v>8425586420639</v>
      </c>
      <c r="Q168" s="52">
        <v>8425586542713</v>
      </c>
      <c r="R168" s="31"/>
      <c r="S168" s="31"/>
      <c r="T168" s="160">
        <v>1</v>
      </c>
    </row>
    <row r="169" spans="1:20" ht="49.2" customHeight="1">
      <c r="A169" s="333"/>
      <c r="B169" s="328"/>
      <c r="C169" s="116" t="s">
        <v>3541</v>
      </c>
      <c r="D169" s="29"/>
      <c r="E169" s="38" t="s">
        <v>467</v>
      </c>
      <c r="F169" s="225" t="s">
        <v>4037</v>
      </c>
      <c r="G169" s="54">
        <v>100</v>
      </c>
      <c r="H169" s="208">
        <v>158.50800000000001</v>
      </c>
      <c r="I169" s="199">
        <f>T_PR[[#This Row],[CENA KATALOG NETTO ZA JEDNOSTKĘ MIARY]]/G169</f>
        <v>1.58508</v>
      </c>
      <c r="J169" s="94">
        <f>T169*(T_PR[[#This Row],[CENA KATALOG NETTO ZA JEDNOSTKĘ MIARY]]-T_PR[[#This Row],[CENA KATALOG NETTO ZA JEDNOSTKĘ MIARY]]*T_PR[[#This Row],[RABAT %]])/100</f>
        <v>1.58508</v>
      </c>
      <c r="K169" s="95">
        <f t="shared" si="2"/>
        <v>158.50800000000001</v>
      </c>
      <c r="L169" s="261">
        <f t="shared" si="4"/>
        <v>0</v>
      </c>
      <c r="M169" s="32">
        <v>25</v>
      </c>
      <c r="N169" s="256">
        <f>T_PR[[#This Row],[CENA ZA POJ. SZTUKĘ PO RABACIE]]*T_PR[[#This Row],[LICZBA SZT. W OPAKOWANIU]]</f>
        <v>39.627000000000002</v>
      </c>
      <c r="O169" s="253" t="str">
        <f>IF(T_PR[[#This Row],[CENA ZA OPAKOWANIE PO RABACIE]]*D169=0,"",D169*N169)</f>
        <v/>
      </c>
      <c r="P169" s="52" t="s">
        <v>468</v>
      </c>
      <c r="Q169" s="52" t="s">
        <v>469</v>
      </c>
      <c r="R169" s="31" t="s">
        <v>189</v>
      </c>
      <c r="S169" s="31" t="s">
        <v>465</v>
      </c>
      <c r="T169" s="160">
        <v>1</v>
      </c>
    </row>
    <row r="170" spans="1:20" ht="49.2" customHeight="1">
      <c r="A170" s="334"/>
      <c r="B170" s="328"/>
      <c r="C170" s="116" t="s">
        <v>3541</v>
      </c>
      <c r="D170" s="29"/>
      <c r="E170" s="38" t="s">
        <v>4035</v>
      </c>
      <c r="F170" s="225" t="s">
        <v>4036</v>
      </c>
      <c r="G170" s="54">
        <v>100</v>
      </c>
      <c r="H170" s="208">
        <v>223.54500000000002</v>
      </c>
      <c r="I170" s="199">
        <f>T_PR[[#This Row],[CENA KATALOG NETTO ZA JEDNOSTKĘ MIARY]]/G170</f>
        <v>2.2354500000000002</v>
      </c>
      <c r="J170" s="28">
        <f>T170*(T_PR[[#This Row],[CENA KATALOG NETTO ZA JEDNOSTKĘ MIARY]]-T_PR[[#This Row],[CENA KATALOG NETTO ZA JEDNOSTKĘ MIARY]]*T_PR[[#This Row],[RABAT %]])/100</f>
        <v>2.2354500000000002</v>
      </c>
      <c r="K170" s="95">
        <f>SUM(H170)*(1-L171)</f>
        <v>223.54500000000002</v>
      </c>
      <c r="L170" s="261">
        <f t="shared" si="4"/>
        <v>0</v>
      </c>
      <c r="M170" s="25">
        <v>25</v>
      </c>
      <c r="N170" s="256">
        <f>T_PR[[#This Row],[CENA ZA POJ. SZTUKĘ PO RABACIE]]*T_PR[[#This Row],[LICZBA SZT. W OPAKOWANIU]]</f>
        <v>55.886250000000004</v>
      </c>
      <c r="O170" s="253" t="str">
        <f>IF(T_PR[[#This Row],[CENA ZA OPAKOWANIE PO RABACIE]]*D170=0,"",D170*N170)</f>
        <v/>
      </c>
      <c r="P170" s="52">
        <v>4250438945664</v>
      </c>
      <c r="Q170" s="52">
        <v>4250438945688</v>
      </c>
      <c r="R170" s="31" t="s">
        <v>189</v>
      </c>
      <c r="S170" s="31" t="s">
        <v>465</v>
      </c>
      <c r="T170" s="160">
        <v>1</v>
      </c>
    </row>
    <row r="171" spans="1:20" ht="49.2" customHeight="1">
      <c r="A171" s="73"/>
      <c r="B171" s="328"/>
      <c r="C171" s="116" t="s">
        <v>3542</v>
      </c>
      <c r="D171" s="29"/>
      <c r="E171" s="38" t="s">
        <v>470</v>
      </c>
      <c r="F171" s="225" t="s">
        <v>4238</v>
      </c>
      <c r="G171" s="54">
        <v>100</v>
      </c>
      <c r="H171" s="28">
        <v>16.93</v>
      </c>
      <c r="I171" s="199">
        <f>T_PR[[#This Row],[CENA KATALOG NETTO ZA JEDNOSTKĘ MIARY]]/G171</f>
        <v>0.16930000000000001</v>
      </c>
      <c r="J171" s="94">
        <f>T171*(T_PR[[#This Row],[CENA KATALOG NETTO ZA JEDNOSTKĘ MIARY]]-T_PR[[#This Row],[CENA KATALOG NETTO ZA JEDNOSTKĘ MIARY]]*T_PR[[#This Row],[RABAT %]])/100</f>
        <v>0.16930000000000001</v>
      </c>
      <c r="K171" s="95">
        <f t="shared" si="2"/>
        <v>16.93</v>
      </c>
      <c r="L171" s="261">
        <f t="shared" si="4"/>
        <v>0</v>
      </c>
      <c r="M171" s="32">
        <v>200</v>
      </c>
      <c r="N171" s="256">
        <f>T_PR[[#This Row],[CENA ZA POJ. SZTUKĘ PO RABACIE]]*T_PR[[#This Row],[LICZBA SZT. W OPAKOWANIU]]</f>
        <v>33.86</v>
      </c>
      <c r="O171" s="253" t="str">
        <f>IF(T_PR[[#This Row],[CENA ZA OPAKOWANIE PO RABACIE]]*D171=0,"",D171*N171)</f>
        <v/>
      </c>
      <c r="P171" s="52">
        <v>9425586493374</v>
      </c>
      <c r="Q171" s="52">
        <v>8425586504636</v>
      </c>
      <c r="R171" s="31" t="s">
        <v>22</v>
      </c>
      <c r="S171" s="31" t="s">
        <v>471</v>
      </c>
      <c r="T171" s="160">
        <v>1</v>
      </c>
    </row>
    <row r="172" spans="1:20" ht="49.2" customHeight="1">
      <c r="A172" s="74"/>
      <c r="B172" s="329"/>
      <c r="C172" s="116">
        <v>809</v>
      </c>
      <c r="D172" s="29"/>
      <c r="E172" s="38" t="s">
        <v>472</v>
      </c>
      <c r="F172" s="225" t="s">
        <v>4237</v>
      </c>
      <c r="G172" s="54">
        <v>100</v>
      </c>
      <c r="H172" s="28">
        <v>16.93</v>
      </c>
      <c r="I172" s="199">
        <f>T_PR[[#This Row],[CENA KATALOG NETTO ZA JEDNOSTKĘ MIARY]]/G172</f>
        <v>0.16930000000000001</v>
      </c>
      <c r="J172" s="94">
        <f>T172*(T_PR[[#This Row],[CENA KATALOG NETTO ZA JEDNOSTKĘ MIARY]]-T_PR[[#This Row],[CENA KATALOG NETTO ZA JEDNOSTKĘ MIARY]]*T_PR[[#This Row],[RABAT %]])/100</f>
        <v>0.16930000000000001</v>
      </c>
      <c r="K172" s="95">
        <f t="shared" si="2"/>
        <v>16.93</v>
      </c>
      <c r="L172" s="262">
        <f t="shared" si="4"/>
        <v>0</v>
      </c>
      <c r="M172" s="32">
        <v>200</v>
      </c>
      <c r="N172" s="256">
        <f>T_PR[[#This Row],[CENA ZA POJ. SZTUKĘ PO RABACIE]]*T_PR[[#This Row],[LICZBA SZT. W OPAKOWANIU]]</f>
        <v>33.86</v>
      </c>
      <c r="O172" s="253" t="str">
        <f>IF(T_PR[[#This Row],[CENA ZA OPAKOWANIE PO RABACIE]]*D172=0,"",D172*N172)</f>
        <v/>
      </c>
      <c r="P172" s="52">
        <v>8425586499406</v>
      </c>
      <c r="Q172" s="52">
        <v>8425586514116</v>
      </c>
      <c r="R172" s="31" t="s">
        <v>22</v>
      </c>
      <c r="S172" s="31" t="s">
        <v>471</v>
      </c>
      <c r="T172" s="160">
        <v>1</v>
      </c>
    </row>
    <row r="173" spans="1:20" ht="20.6">
      <c r="A173" s="85"/>
      <c r="B173" s="81"/>
      <c r="C173" s="30"/>
      <c r="D173" s="84"/>
      <c r="E173" s="40"/>
      <c r="F173" s="230"/>
      <c r="G173" s="86"/>
      <c r="H173" s="28"/>
      <c r="I173" s="246"/>
      <c r="J173" s="247"/>
      <c r="K173" s="248"/>
      <c r="L173" s="241">
        <v>0.59</v>
      </c>
      <c r="M173" s="249"/>
      <c r="N173" s="245"/>
      <c r="O173" s="245" t="str">
        <f>IF(T_PR[[#This Row],[CENA ZA OPAKOWANIE PO RABACIE]]*D173=0,"",D173*N173)</f>
        <v/>
      </c>
      <c r="P173" s="52"/>
      <c r="Q173" s="52"/>
      <c r="R173" s="31"/>
      <c r="S173" s="31"/>
      <c r="T173" s="160">
        <v>1</v>
      </c>
    </row>
    <row r="174" spans="1:20" ht="29.15">
      <c r="A174" s="335" t="e" vm="6">
        <v>#VALUE!</v>
      </c>
      <c r="B174" s="338"/>
      <c r="C174" s="117" t="s">
        <v>3543</v>
      </c>
      <c r="D174" s="29"/>
      <c r="E174" s="38" t="s">
        <v>4372</v>
      </c>
      <c r="F174" s="225" t="s">
        <v>4254</v>
      </c>
      <c r="G174" s="54">
        <v>100</v>
      </c>
      <c r="H174" s="208">
        <v>58.455000000000005</v>
      </c>
      <c r="I174" s="199">
        <f>T_PR[[#This Row],[CENA KATALOG NETTO ZA JEDNOSTKĘ MIARY]]/G174</f>
        <v>0.58455000000000001</v>
      </c>
      <c r="J174" s="28">
        <f>T174*(T_PR[[#This Row],[CENA KATALOG NETTO ZA JEDNOSTKĘ MIARY]]-T_PR[[#This Row],[CENA KATALOG NETTO ZA JEDNOSTKĘ MIARY]]*T_PR[[#This Row],[RABAT %]])/100</f>
        <v>0.23966550000000006</v>
      </c>
      <c r="K174" s="195">
        <f>SUM(H174)*(1-L174)</f>
        <v>23.966550000000005</v>
      </c>
      <c r="L174" s="261">
        <f t="shared" ref="L174:L179" si="5">$L$173</f>
        <v>0.59</v>
      </c>
      <c r="M174" s="25">
        <v>1000</v>
      </c>
      <c r="N174" s="256">
        <f>T_PR[[#This Row],[CENA ZA POJ. SZTUKĘ PO RABACIE]]*T_PR[[#This Row],[LICZBA SZT. W OPAKOWANIU]]</f>
        <v>239.66550000000007</v>
      </c>
      <c r="O174" s="253" t="str">
        <f>IF(T_PR[[#This Row],[CENA ZA OPAKOWANIE PO RABACIE]]*D174=0,"",D174*N174)</f>
        <v/>
      </c>
      <c r="P174" s="105"/>
      <c r="Q174" s="105"/>
      <c r="R174" s="100"/>
      <c r="S174" s="101"/>
      <c r="T174" s="160">
        <v>1</v>
      </c>
    </row>
    <row r="175" spans="1:20">
      <c r="A175" s="336"/>
      <c r="B175" s="339"/>
      <c r="C175" s="117" t="s">
        <v>3543</v>
      </c>
      <c r="D175" s="29"/>
      <c r="E175" s="38" t="s">
        <v>4373</v>
      </c>
      <c r="F175" s="225" t="s">
        <v>4251</v>
      </c>
      <c r="G175" s="54">
        <v>100</v>
      </c>
      <c r="H175" s="208">
        <v>57.69</v>
      </c>
      <c r="I175" s="199">
        <f>T_PR[[#This Row],[CENA KATALOG NETTO ZA JEDNOSTKĘ MIARY]]/G175</f>
        <v>0.57689999999999997</v>
      </c>
      <c r="J175" s="28">
        <f>T175*(T_PR[[#This Row],[CENA KATALOG NETTO ZA JEDNOSTKĘ MIARY]]-T_PR[[#This Row],[CENA KATALOG NETTO ZA JEDNOSTKĘ MIARY]]*T_PR[[#This Row],[RABAT %]])/100</f>
        <v>0.23652900000000002</v>
      </c>
      <c r="K175" s="195">
        <f>SUM(H175)*(1-L177)</f>
        <v>23.652900000000002</v>
      </c>
      <c r="L175" s="261">
        <f t="shared" si="5"/>
        <v>0.59</v>
      </c>
      <c r="M175" s="25">
        <v>1000</v>
      </c>
      <c r="N175" s="256">
        <f>T_PR[[#This Row],[CENA ZA POJ. SZTUKĘ PO RABACIE]]*T_PR[[#This Row],[LICZBA SZT. W OPAKOWANIU]]</f>
        <v>236.52900000000002</v>
      </c>
      <c r="O175" s="253" t="str">
        <f>IF(T_PR[[#This Row],[CENA ZA OPAKOWANIE PO RABACIE]]*D175=0,"",D175*N175)</f>
        <v/>
      </c>
      <c r="P175" s="105"/>
      <c r="Q175" s="105"/>
      <c r="R175" s="100"/>
      <c r="S175" s="101"/>
      <c r="T175" s="160">
        <v>1</v>
      </c>
    </row>
    <row r="176" spans="1:20">
      <c r="A176" s="336"/>
      <c r="B176" s="339"/>
      <c r="C176" s="117" t="s">
        <v>3543</v>
      </c>
      <c r="D176" s="29"/>
      <c r="E176" s="38" t="s">
        <v>4371</v>
      </c>
      <c r="F176" s="225" t="s">
        <v>4252</v>
      </c>
      <c r="G176" s="54">
        <v>100</v>
      </c>
      <c r="H176" s="208">
        <v>56.898000000000003</v>
      </c>
      <c r="I176" s="199">
        <f>T_PR[[#This Row],[CENA KATALOG NETTO ZA JEDNOSTKĘ MIARY]]/G176</f>
        <v>0.56898000000000004</v>
      </c>
      <c r="J176" s="28">
        <f>T176*(T_PR[[#This Row],[CENA KATALOG NETTO ZA JEDNOSTKĘ MIARY]]-T_PR[[#This Row],[CENA KATALOG NETTO ZA JEDNOSTKĘ MIARY]]*T_PR[[#This Row],[RABAT %]])/100</f>
        <v>0.23328180000000004</v>
      </c>
      <c r="K176" s="195">
        <f>SUM(H176)*(1-L177)</f>
        <v>23.328180000000003</v>
      </c>
      <c r="L176" s="261">
        <f t="shared" si="5"/>
        <v>0.59</v>
      </c>
      <c r="M176" s="25">
        <v>1000</v>
      </c>
      <c r="N176" s="256">
        <f>T_PR[[#This Row],[CENA ZA POJ. SZTUKĘ PO RABACIE]]*T_PR[[#This Row],[LICZBA SZT. W OPAKOWANIU]]</f>
        <v>233.28180000000003</v>
      </c>
      <c r="O176" s="253" t="str">
        <f>IF(T_PR[[#This Row],[CENA ZA OPAKOWANIE PO RABACIE]]*D176=0,"",D176*N176)</f>
        <v/>
      </c>
      <c r="P176" s="105"/>
      <c r="Q176" s="105"/>
      <c r="R176" s="100"/>
      <c r="S176" s="101"/>
      <c r="T176" s="160">
        <v>1</v>
      </c>
    </row>
    <row r="177" spans="1:20" ht="29.15">
      <c r="A177" s="336"/>
      <c r="B177" s="339"/>
      <c r="C177" s="117" t="s">
        <v>3543</v>
      </c>
      <c r="D177" s="29"/>
      <c r="E177" s="38" t="s">
        <v>4374</v>
      </c>
      <c r="F177" s="225" t="s">
        <v>4253</v>
      </c>
      <c r="G177" s="54">
        <v>100</v>
      </c>
      <c r="H177" s="208">
        <v>59.85</v>
      </c>
      <c r="I177" s="199">
        <f>T_PR[[#This Row],[CENA KATALOG NETTO ZA JEDNOSTKĘ MIARY]]/G177</f>
        <v>0.59850000000000003</v>
      </c>
      <c r="J177" s="28">
        <f>T177*(T_PR[[#This Row],[CENA KATALOG NETTO ZA JEDNOSTKĘ MIARY]]-T_PR[[#This Row],[CENA KATALOG NETTO ZA JEDNOSTKĘ MIARY]]*T_PR[[#This Row],[RABAT %]])/100</f>
        <v>0.24538499999999999</v>
      </c>
      <c r="K177" s="195">
        <f>SUM(H177)*(1-L178)</f>
        <v>24.538500000000003</v>
      </c>
      <c r="L177" s="261">
        <f t="shared" si="5"/>
        <v>0.59</v>
      </c>
      <c r="M177" s="25">
        <v>1000</v>
      </c>
      <c r="N177" s="256">
        <f>T_PR[[#This Row],[CENA ZA POJ. SZTUKĘ PO RABACIE]]*T_PR[[#This Row],[LICZBA SZT. W OPAKOWANIU]]</f>
        <v>245.38499999999999</v>
      </c>
      <c r="O177" s="253" t="str">
        <f>IF(T_PR[[#This Row],[CENA ZA OPAKOWANIE PO RABACIE]]*D177=0,"",D177*N177)</f>
        <v/>
      </c>
      <c r="P177" s="105"/>
      <c r="Q177" s="105"/>
      <c r="R177" s="100"/>
      <c r="S177" s="101"/>
      <c r="T177" s="160">
        <v>1</v>
      </c>
    </row>
    <row r="178" spans="1:20">
      <c r="A178" s="336"/>
      <c r="B178" s="339"/>
      <c r="C178" s="117" t="s">
        <v>3543</v>
      </c>
      <c r="D178" s="29"/>
      <c r="E178" s="38" t="s">
        <v>4375</v>
      </c>
      <c r="F178" s="225" t="s">
        <v>4377</v>
      </c>
      <c r="G178" s="54">
        <v>100</v>
      </c>
      <c r="H178" s="208">
        <v>56.898000000000003</v>
      </c>
      <c r="I178" s="199">
        <f>T_PR[[#This Row],[CENA KATALOG NETTO ZA JEDNOSTKĘ MIARY]]/G178</f>
        <v>0.56898000000000004</v>
      </c>
      <c r="J178" s="28">
        <f>T178*(T_PR[[#This Row],[CENA KATALOG NETTO ZA JEDNOSTKĘ MIARY]]-T_PR[[#This Row],[CENA KATALOG NETTO ZA JEDNOSTKĘ MIARY]]*T_PR[[#This Row],[RABAT %]])/100</f>
        <v>0.23328180000000004</v>
      </c>
      <c r="K178" s="195">
        <f>SUM(H178)*(1-L179)</f>
        <v>23.328180000000003</v>
      </c>
      <c r="L178" s="261">
        <f t="shared" si="5"/>
        <v>0.59</v>
      </c>
      <c r="M178" s="25">
        <v>1000</v>
      </c>
      <c r="N178" s="256">
        <f>T_PR[[#This Row],[CENA ZA POJ. SZTUKĘ PO RABACIE]]*T_PR[[#This Row],[LICZBA SZT. W OPAKOWANIU]]</f>
        <v>233.28180000000003</v>
      </c>
      <c r="O178" s="253" t="str">
        <f>IF(T_PR[[#This Row],[CENA ZA OPAKOWANIE PO RABACIE]]*D178=0,"",D178*N178)</f>
        <v/>
      </c>
      <c r="P178" s="105"/>
      <c r="Q178" s="105"/>
      <c r="R178" s="100"/>
      <c r="S178" s="101"/>
      <c r="T178" s="160">
        <v>1</v>
      </c>
    </row>
    <row r="179" spans="1:20">
      <c r="A179" s="337"/>
      <c r="B179" s="339"/>
      <c r="C179" s="117" t="s">
        <v>3543</v>
      </c>
      <c r="D179" s="29"/>
      <c r="E179" s="38" t="s">
        <v>4376</v>
      </c>
      <c r="F179" s="225" t="s">
        <v>4378</v>
      </c>
      <c r="G179" s="54">
        <v>100</v>
      </c>
      <c r="H179" s="208">
        <v>59.85</v>
      </c>
      <c r="I179" s="199">
        <f>T_PR[[#This Row],[CENA KATALOG NETTO ZA JEDNOSTKĘ MIARY]]/G179</f>
        <v>0.59850000000000003</v>
      </c>
      <c r="J179" s="28">
        <f>T179*(T_PR[[#This Row],[CENA KATALOG NETTO ZA JEDNOSTKĘ MIARY]]-T_PR[[#This Row],[CENA KATALOG NETTO ZA JEDNOSTKĘ MIARY]]*T_PR[[#This Row],[RABAT %]])/100</f>
        <v>0.24538499999999999</v>
      </c>
      <c r="K179" s="195">
        <f>SUM(H179)*(1-L180)</f>
        <v>24.538500000000003</v>
      </c>
      <c r="L179" s="261">
        <f t="shared" si="5"/>
        <v>0.59</v>
      </c>
      <c r="M179" s="25">
        <v>1000</v>
      </c>
      <c r="N179" s="256">
        <f>T_PR[[#This Row],[CENA ZA POJ. SZTUKĘ PO RABACIE]]*T_PR[[#This Row],[LICZBA SZT. W OPAKOWANIU]]</f>
        <v>245.38499999999999</v>
      </c>
      <c r="O179" s="253" t="str">
        <f>IF(T_PR[[#This Row],[CENA ZA OPAKOWANIE PO RABACIE]]*D179=0,"",D179*N179)</f>
        <v/>
      </c>
      <c r="P179" s="105"/>
      <c r="Q179" s="105"/>
      <c r="R179" s="100"/>
      <c r="S179" s="101"/>
      <c r="T179" s="160">
        <v>1</v>
      </c>
    </row>
    <row r="180" spans="1:20">
      <c r="A180" s="335" t="e" vm="6">
        <v>#VALUE!</v>
      </c>
      <c r="B180" s="339"/>
      <c r="C180" s="117" t="s">
        <v>3543</v>
      </c>
      <c r="D180" s="53"/>
      <c r="E180" s="38" t="s">
        <v>473</v>
      </c>
      <c r="F180" s="225" t="s">
        <v>4250</v>
      </c>
      <c r="G180" s="54">
        <v>100</v>
      </c>
      <c r="H180" s="208">
        <v>77.921999999999997</v>
      </c>
      <c r="I180" s="199">
        <f>T_PR[[#This Row],[CENA KATALOG NETTO ZA JEDNOSTKĘ MIARY]]/G180</f>
        <v>0.77922000000000002</v>
      </c>
      <c r="J180" s="94">
        <f>T180*(T_PR[[#This Row],[CENA KATALOG NETTO ZA JEDNOSTKĘ MIARY]]-T_PR[[#This Row],[CENA KATALOG NETTO ZA JEDNOSTKĘ MIARY]]*T_PR[[#This Row],[RABAT %]])/100</f>
        <v>0.31948019999999999</v>
      </c>
      <c r="K180" s="95">
        <f t="shared" si="2"/>
        <v>31.94802</v>
      </c>
      <c r="L180" s="262">
        <f t="shared" ref="L180:L221" si="6">$L$173</f>
        <v>0.59</v>
      </c>
      <c r="M180" s="32">
        <v>1000</v>
      </c>
      <c r="N180" s="256">
        <f>T_PR[[#This Row],[CENA ZA POJ. SZTUKĘ PO RABACIE]]*T_PR[[#This Row],[LICZBA SZT. W OPAKOWANIU]]</f>
        <v>319.48019999999997</v>
      </c>
      <c r="O180" s="253" t="str">
        <f>IF(T_PR[[#This Row],[CENA ZA OPAKOWANIE PO RABACIE]]*D180=0,"",D180*N180)</f>
        <v/>
      </c>
      <c r="P180" s="52" t="s">
        <v>474</v>
      </c>
      <c r="Q180" s="52" t="s">
        <v>475</v>
      </c>
      <c r="R180" s="31" t="s">
        <v>476</v>
      </c>
      <c r="S180" s="31" t="s">
        <v>477</v>
      </c>
      <c r="T180" s="160">
        <v>1</v>
      </c>
    </row>
    <row r="181" spans="1:20">
      <c r="A181" s="336"/>
      <c r="B181" s="339"/>
      <c r="C181" s="117" t="s">
        <v>3543</v>
      </c>
      <c r="D181" s="53"/>
      <c r="E181" s="38" t="s">
        <v>478</v>
      </c>
      <c r="F181" s="225" t="s">
        <v>4249</v>
      </c>
      <c r="G181" s="54">
        <v>100</v>
      </c>
      <c r="H181" s="208">
        <v>76.896000000000001</v>
      </c>
      <c r="I181" s="199">
        <f>T_PR[[#This Row],[CENA KATALOG NETTO ZA JEDNOSTKĘ MIARY]]/G181</f>
        <v>0.76895999999999998</v>
      </c>
      <c r="J181" s="94">
        <f>T181*(T_PR[[#This Row],[CENA KATALOG NETTO ZA JEDNOSTKĘ MIARY]]-T_PR[[#This Row],[CENA KATALOG NETTO ZA JEDNOSTKĘ MIARY]]*T_PR[[#This Row],[RABAT %]])/100</f>
        <v>0.31527360000000004</v>
      </c>
      <c r="K181" s="95">
        <f t="shared" ref="K181:K258" si="7">SUM(H181)*(1-L181)</f>
        <v>31.527360000000002</v>
      </c>
      <c r="L181" s="262">
        <f t="shared" si="6"/>
        <v>0.59</v>
      </c>
      <c r="M181" s="32">
        <v>1000</v>
      </c>
      <c r="N181" s="256">
        <f>T_PR[[#This Row],[CENA ZA POJ. SZTUKĘ PO RABACIE]]*T_PR[[#This Row],[LICZBA SZT. W OPAKOWANIU]]</f>
        <v>315.27360000000004</v>
      </c>
      <c r="O181" s="253" t="str">
        <f>IF(T_PR[[#This Row],[CENA ZA OPAKOWANIE PO RABACIE]]*D181=0,"",D181*N181)</f>
        <v/>
      </c>
      <c r="P181" s="52" t="s">
        <v>479</v>
      </c>
      <c r="Q181" s="52" t="s">
        <v>480</v>
      </c>
      <c r="R181" s="31" t="s">
        <v>476</v>
      </c>
      <c r="S181" s="31" t="s">
        <v>477</v>
      </c>
      <c r="T181" s="160">
        <v>1</v>
      </c>
    </row>
    <row r="182" spans="1:20">
      <c r="A182" s="336"/>
      <c r="B182" s="339"/>
      <c r="C182" s="117" t="s">
        <v>3543</v>
      </c>
      <c r="D182" s="53"/>
      <c r="E182" s="38" t="s">
        <v>481</v>
      </c>
      <c r="F182" s="225" t="s">
        <v>4248</v>
      </c>
      <c r="G182" s="54">
        <v>100</v>
      </c>
      <c r="H182" s="208">
        <v>75.87</v>
      </c>
      <c r="I182" s="199">
        <f>T_PR[[#This Row],[CENA KATALOG NETTO ZA JEDNOSTKĘ MIARY]]/G182</f>
        <v>0.75870000000000004</v>
      </c>
      <c r="J182" s="94">
        <f>T182*(T_PR[[#This Row],[CENA KATALOG NETTO ZA JEDNOSTKĘ MIARY]]-T_PR[[#This Row],[CENA KATALOG NETTO ZA JEDNOSTKĘ MIARY]]*T_PR[[#This Row],[RABAT %]])/100</f>
        <v>0.31106700000000004</v>
      </c>
      <c r="K182" s="95">
        <f t="shared" si="7"/>
        <v>31.106700000000004</v>
      </c>
      <c r="L182" s="262">
        <f t="shared" si="6"/>
        <v>0.59</v>
      </c>
      <c r="M182" s="32">
        <v>1000</v>
      </c>
      <c r="N182" s="256">
        <f>T_PR[[#This Row],[CENA ZA POJ. SZTUKĘ PO RABACIE]]*T_PR[[#This Row],[LICZBA SZT. W OPAKOWANIU]]</f>
        <v>311.06700000000006</v>
      </c>
      <c r="O182" s="253" t="str">
        <f>IF(T_PR[[#This Row],[CENA ZA OPAKOWANIE PO RABACIE]]*D182=0,"",D182*N182)</f>
        <v/>
      </c>
      <c r="P182" s="52" t="s">
        <v>482</v>
      </c>
      <c r="Q182" s="52" t="s">
        <v>483</v>
      </c>
      <c r="R182" s="31" t="s">
        <v>476</v>
      </c>
      <c r="S182" s="31" t="s">
        <v>477</v>
      </c>
      <c r="T182" s="160">
        <v>1</v>
      </c>
    </row>
    <row r="183" spans="1:20">
      <c r="A183" s="336"/>
      <c r="B183" s="339"/>
      <c r="C183" s="117" t="s">
        <v>3543</v>
      </c>
      <c r="D183" s="53"/>
      <c r="E183" s="38" t="s">
        <v>484</v>
      </c>
      <c r="F183" s="225" t="s">
        <v>4247</v>
      </c>
      <c r="G183" s="54">
        <v>100</v>
      </c>
      <c r="H183" s="208">
        <v>79.802999999999997</v>
      </c>
      <c r="I183" s="199">
        <f>T_PR[[#This Row],[CENA KATALOG NETTO ZA JEDNOSTKĘ MIARY]]/G183</f>
        <v>0.79803000000000002</v>
      </c>
      <c r="J183" s="94">
        <f>T183*(T_PR[[#This Row],[CENA KATALOG NETTO ZA JEDNOSTKĘ MIARY]]-T_PR[[#This Row],[CENA KATALOG NETTO ZA JEDNOSTKĘ MIARY]]*T_PR[[#This Row],[RABAT %]])/100</f>
        <v>0.32719230000000005</v>
      </c>
      <c r="K183" s="95">
        <f t="shared" si="7"/>
        <v>32.719230000000003</v>
      </c>
      <c r="L183" s="262">
        <f t="shared" si="6"/>
        <v>0.59</v>
      </c>
      <c r="M183" s="32">
        <v>1000</v>
      </c>
      <c r="N183" s="256">
        <f>T_PR[[#This Row],[CENA ZA POJ. SZTUKĘ PO RABACIE]]*T_PR[[#This Row],[LICZBA SZT. W OPAKOWANIU]]</f>
        <v>327.19230000000005</v>
      </c>
      <c r="O183" s="253" t="str">
        <f>IF(T_PR[[#This Row],[CENA ZA OPAKOWANIE PO RABACIE]]*D183=0,"",D183*N183)</f>
        <v/>
      </c>
      <c r="P183" s="52" t="s">
        <v>485</v>
      </c>
      <c r="Q183" s="52" t="s">
        <v>486</v>
      </c>
      <c r="R183" s="31" t="s">
        <v>476</v>
      </c>
      <c r="S183" s="31" t="s">
        <v>477</v>
      </c>
      <c r="T183" s="160">
        <v>1</v>
      </c>
    </row>
    <row r="184" spans="1:20">
      <c r="A184" s="336"/>
      <c r="B184" s="339"/>
      <c r="C184" s="117" t="s">
        <v>3543</v>
      </c>
      <c r="D184" s="53"/>
      <c r="E184" s="38" t="s">
        <v>487</v>
      </c>
      <c r="F184" s="225" t="s">
        <v>4246</v>
      </c>
      <c r="G184" s="54">
        <v>100</v>
      </c>
      <c r="H184" s="208">
        <v>75.87</v>
      </c>
      <c r="I184" s="199">
        <f>T_PR[[#This Row],[CENA KATALOG NETTO ZA JEDNOSTKĘ MIARY]]/G184</f>
        <v>0.75870000000000004</v>
      </c>
      <c r="J184" s="94">
        <f>T184*(T_PR[[#This Row],[CENA KATALOG NETTO ZA JEDNOSTKĘ MIARY]]-T_PR[[#This Row],[CENA KATALOG NETTO ZA JEDNOSTKĘ MIARY]]*T_PR[[#This Row],[RABAT %]])/100</f>
        <v>0.31106700000000004</v>
      </c>
      <c r="K184" s="95">
        <f t="shared" si="7"/>
        <v>31.106700000000004</v>
      </c>
      <c r="L184" s="262">
        <f t="shared" si="6"/>
        <v>0.59</v>
      </c>
      <c r="M184" s="32">
        <v>1000</v>
      </c>
      <c r="N184" s="256">
        <f>T_PR[[#This Row],[CENA ZA POJ. SZTUKĘ PO RABACIE]]*T_PR[[#This Row],[LICZBA SZT. W OPAKOWANIU]]</f>
        <v>311.06700000000006</v>
      </c>
      <c r="O184" s="253" t="str">
        <f>IF(T_PR[[#This Row],[CENA ZA OPAKOWANIE PO RABACIE]]*D184=0,"",D184*N184)</f>
        <v/>
      </c>
      <c r="P184" s="52" t="s">
        <v>488</v>
      </c>
      <c r="Q184" s="52" t="s">
        <v>489</v>
      </c>
      <c r="R184" s="31" t="s">
        <v>476</v>
      </c>
      <c r="S184" s="31" t="s">
        <v>477</v>
      </c>
      <c r="T184" s="160">
        <v>1</v>
      </c>
    </row>
    <row r="185" spans="1:20">
      <c r="A185" s="336"/>
      <c r="B185" s="339"/>
      <c r="C185" s="117" t="s">
        <v>3543</v>
      </c>
      <c r="D185" s="53"/>
      <c r="E185" s="38" t="s">
        <v>490</v>
      </c>
      <c r="F185" s="225" t="s">
        <v>4245</v>
      </c>
      <c r="G185" s="54">
        <v>100</v>
      </c>
      <c r="H185" s="208">
        <v>79.805430000000001</v>
      </c>
      <c r="I185" s="199">
        <f>T_PR[[#This Row],[CENA KATALOG NETTO ZA JEDNOSTKĘ MIARY]]/G185</f>
        <v>0.79805429999999999</v>
      </c>
      <c r="J185" s="94">
        <f>T185*(T_PR[[#This Row],[CENA KATALOG NETTO ZA JEDNOSTKĘ MIARY]]-T_PR[[#This Row],[CENA KATALOG NETTO ZA JEDNOSTKĘ MIARY]]*T_PR[[#This Row],[RABAT %]])/100</f>
        <v>0.32720226299999999</v>
      </c>
      <c r="K185" s="95">
        <f t="shared" si="7"/>
        <v>32.7202263</v>
      </c>
      <c r="L185" s="262">
        <f t="shared" si="6"/>
        <v>0.59</v>
      </c>
      <c r="M185" s="32">
        <v>1000</v>
      </c>
      <c r="N185" s="256">
        <f>T_PR[[#This Row],[CENA ZA POJ. SZTUKĘ PO RABACIE]]*T_PR[[#This Row],[LICZBA SZT. W OPAKOWANIU]]</f>
        <v>327.20226300000002</v>
      </c>
      <c r="O185" s="253" t="str">
        <f>IF(T_PR[[#This Row],[CENA ZA OPAKOWANIE PO RABACIE]]*D185=0,"",D185*N185)</f>
        <v/>
      </c>
      <c r="P185" s="52" t="s">
        <v>491</v>
      </c>
      <c r="Q185" s="52" t="s">
        <v>492</v>
      </c>
      <c r="R185" s="31" t="s">
        <v>476</v>
      </c>
      <c r="S185" s="31" t="s">
        <v>477</v>
      </c>
      <c r="T185" s="160">
        <v>1</v>
      </c>
    </row>
    <row r="186" spans="1:20">
      <c r="A186" s="336"/>
      <c r="B186" s="339"/>
      <c r="C186" s="117" t="s">
        <v>3543</v>
      </c>
      <c r="D186" s="53"/>
      <c r="E186" s="38" t="s">
        <v>493</v>
      </c>
      <c r="F186" s="231" t="s">
        <v>4239</v>
      </c>
      <c r="G186" s="54">
        <v>1</v>
      </c>
      <c r="H186" s="208">
        <v>0.68598000000000003</v>
      </c>
      <c r="I186" s="199">
        <f>T_PR[[#This Row],[CENA KATALOG NETTO ZA JEDNOSTKĘ MIARY]]/G186</f>
        <v>0.68598000000000003</v>
      </c>
      <c r="J186" s="94">
        <f>T186*(T_PR[[#This Row],[CENA KATALOG NETTO ZA JEDNOSTKĘ MIARY]]-T_PR[[#This Row],[CENA KATALOG NETTO ZA JEDNOSTKĘ MIARY]]*T_PR[[#This Row],[RABAT %]])</f>
        <v>0.28125180000000005</v>
      </c>
      <c r="K186" s="96">
        <f t="shared" si="7"/>
        <v>0.28125180000000005</v>
      </c>
      <c r="L186" s="262">
        <f t="shared" si="6"/>
        <v>0.59</v>
      </c>
      <c r="M186" s="32">
        <v>5000</v>
      </c>
      <c r="N186" s="256">
        <f>T_PR[[#This Row],[CENA ZA POJ. SZTUKĘ PO RABACIE]]*T_PR[[#This Row],[LICZBA SZT. W OPAKOWANIU]]</f>
        <v>1406.2590000000002</v>
      </c>
      <c r="O186" s="253" t="str">
        <f>IF(T_PR[[#This Row],[CENA ZA OPAKOWANIE PO RABACIE]]*D186=0,"",D186*N186)</f>
        <v/>
      </c>
      <c r="P186" s="52" t="s">
        <v>494</v>
      </c>
      <c r="Q186" s="52" t="s">
        <v>495</v>
      </c>
      <c r="R186" s="31" t="s">
        <v>476</v>
      </c>
      <c r="S186" s="31" t="s">
        <v>63</v>
      </c>
      <c r="T186" s="160">
        <v>1</v>
      </c>
    </row>
    <row r="187" spans="1:20">
      <c r="A187" s="336"/>
      <c r="B187" s="339"/>
      <c r="C187" s="117" t="s">
        <v>3543</v>
      </c>
      <c r="D187" s="53"/>
      <c r="E187" s="38" t="s">
        <v>496</v>
      </c>
      <c r="F187" s="231" t="s">
        <v>4240</v>
      </c>
      <c r="G187" s="54">
        <v>1</v>
      </c>
      <c r="H187" s="208">
        <v>0.68598000000000003</v>
      </c>
      <c r="I187" s="199">
        <f>T_PR[[#This Row],[CENA KATALOG NETTO ZA JEDNOSTKĘ MIARY]]/G187</f>
        <v>0.68598000000000003</v>
      </c>
      <c r="J187" s="94">
        <f>T187*(T_PR[[#This Row],[CENA KATALOG NETTO ZA JEDNOSTKĘ MIARY]]-T_PR[[#This Row],[CENA KATALOG NETTO ZA JEDNOSTKĘ MIARY]]*T_PR[[#This Row],[RABAT %]])</f>
        <v>0.28125180000000005</v>
      </c>
      <c r="K187" s="96">
        <f t="shared" si="7"/>
        <v>0.28125180000000005</v>
      </c>
      <c r="L187" s="262">
        <f t="shared" si="6"/>
        <v>0.59</v>
      </c>
      <c r="M187" s="32">
        <v>5000</v>
      </c>
      <c r="N187" s="256">
        <f>T_PR[[#This Row],[CENA ZA POJ. SZTUKĘ PO RABACIE]]*T_PR[[#This Row],[LICZBA SZT. W OPAKOWANIU]]</f>
        <v>1406.2590000000002</v>
      </c>
      <c r="O187" s="253" t="str">
        <f>IF(T_PR[[#This Row],[CENA ZA OPAKOWANIE PO RABACIE]]*D187=0,"",D187*N187)</f>
        <v/>
      </c>
      <c r="P187" s="52" t="s">
        <v>497</v>
      </c>
      <c r="Q187" s="52"/>
      <c r="R187" s="31" t="s">
        <v>476</v>
      </c>
      <c r="S187" s="31" t="s">
        <v>63</v>
      </c>
      <c r="T187" s="160">
        <v>1</v>
      </c>
    </row>
    <row r="188" spans="1:20">
      <c r="A188" s="336"/>
      <c r="B188" s="339"/>
      <c r="C188" s="117" t="s">
        <v>3543</v>
      </c>
      <c r="D188" s="53"/>
      <c r="E188" s="38" t="s">
        <v>498</v>
      </c>
      <c r="F188" s="231" t="s">
        <v>4241</v>
      </c>
      <c r="G188" s="54">
        <v>1</v>
      </c>
      <c r="H188" s="208">
        <v>0.69525000000000003</v>
      </c>
      <c r="I188" s="199">
        <f>T_PR[[#This Row],[CENA KATALOG NETTO ZA JEDNOSTKĘ MIARY]]/G188</f>
        <v>0.69525000000000003</v>
      </c>
      <c r="J188" s="94">
        <f>T188*(T_PR[[#This Row],[CENA KATALOG NETTO ZA JEDNOSTKĘ MIARY]]-T_PR[[#This Row],[CENA KATALOG NETTO ZA JEDNOSTKĘ MIARY]]*T_PR[[#This Row],[RABAT %]])</f>
        <v>0.28505250000000004</v>
      </c>
      <c r="K188" s="96">
        <f t="shared" si="7"/>
        <v>0.28505250000000004</v>
      </c>
      <c r="L188" s="262">
        <f t="shared" si="6"/>
        <v>0.59</v>
      </c>
      <c r="M188" s="32">
        <v>5000</v>
      </c>
      <c r="N188" s="256">
        <f>T_PR[[#This Row],[CENA ZA POJ. SZTUKĘ PO RABACIE]]*T_PR[[#This Row],[LICZBA SZT. W OPAKOWANIU]]</f>
        <v>1425.2625000000003</v>
      </c>
      <c r="O188" s="253" t="str">
        <f>IF(T_PR[[#This Row],[CENA ZA OPAKOWANIE PO RABACIE]]*D188=0,"",D188*N188)</f>
        <v/>
      </c>
      <c r="P188" s="52" t="s">
        <v>499</v>
      </c>
      <c r="Q188" s="52" t="s">
        <v>500</v>
      </c>
      <c r="R188" s="31" t="s">
        <v>476</v>
      </c>
      <c r="S188" s="31" t="s">
        <v>63</v>
      </c>
      <c r="T188" s="160">
        <v>1</v>
      </c>
    </row>
    <row r="189" spans="1:20">
      <c r="A189" s="336"/>
      <c r="B189" s="339"/>
      <c r="C189" s="117" t="s">
        <v>3543</v>
      </c>
      <c r="D189" s="53"/>
      <c r="E189" s="38" t="s">
        <v>501</v>
      </c>
      <c r="F189" s="231" t="s">
        <v>4242</v>
      </c>
      <c r="G189" s="54">
        <v>1</v>
      </c>
      <c r="H189" s="208">
        <v>0.70452000000000004</v>
      </c>
      <c r="I189" s="199">
        <f>T_PR[[#This Row],[CENA KATALOG NETTO ZA JEDNOSTKĘ MIARY]]/G189</f>
        <v>0.70452000000000004</v>
      </c>
      <c r="J189" s="94">
        <f>T189*(T_PR[[#This Row],[CENA KATALOG NETTO ZA JEDNOSTKĘ MIARY]]-T_PR[[#This Row],[CENA KATALOG NETTO ZA JEDNOSTKĘ MIARY]]*T_PR[[#This Row],[RABAT %]])</f>
        <v>0.28885320000000003</v>
      </c>
      <c r="K189" s="96">
        <f t="shared" si="7"/>
        <v>0.28885320000000003</v>
      </c>
      <c r="L189" s="262">
        <f t="shared" si="6"/>
        <v>0.59</v>
      </c>
      <c r="M189" s="32">
        <v>5000</v>
      </c>
      <c r="N189" s="256">
        <f>T_PR[[#This Row],[CENA ZA POJ. SZTUKĘ PO RABACIE]]*T_PR[[#This Row],[LICZBA SZT. W OPAKOWANIU]]</f>
        <v>1444.2660000000001</v>
      </c>
      <c r="O189" s="253" t="str">
        <f>IF(T_PR[[#This Row],[CENA ZA OPAKOWANIE PO RABACIE]]*D189=0,"",D189*N189)</f>
        <v/>
      </c>
      <c r="P189" s="52" t="s">
        <v>502</v>
      </c>
      <c r="Q189" s="52" t="s">
        <v>503</v>
      </c>
      <c r="R189" s="31" t="s">
        <v>476</v>
      </c>
      <c r="S189" s="31" t="s">
        <v>63</v>
      </c>
      <c r="T189" s="160">
        <v>1</v>
      </c>
    </row>
    <row r="190" spans="1:20">
      <c r="A190" s="336"/>
      <c r="B190" s="339"/>
      <c r="C190" s="117" t="s">
        <v>3543</v>
      </c>
      <c r="D190" s="53"/>
      <c r="E190" s="38" t="s">
        <v>504</v>
      </c>
      <c r="F190" s="231" t="s">
        <v>4243</v>
      </c>
      <c r="G190" s="54">
        <v>1</v>
      </c>
      <c r="H190" s="208">
        <v>0.71379000000000004</v>
      </c>
      <c r="I190" s="199">
        <f>T_PR[[#This Row],[CENA KATALOG NETTO ZA JEDNOSTKĘ MIARY]]/G190</f>
        <v>0.71379000000000004</v>
      </c>
      <c r="J190" s="94">
        <f>T190*(T_PR[[#This Row],[CENA KATALOG NETTO ZA JEDNOSTKĘ MIARY]]-T_PR[[#This Row],[CENA KATALOG NETTO ZA JEDNOSTKĘ MIARY]]*T_PR[[#This Row],[RABAT %]])</f>
        <v>0.29265390000000002</v>
      </c>
      <c r="K190" s="96">
        <f t="shared" si="7"/>
        <v>0.29265390000000002</v>
      </c>
      <c r="L190" s="262">
        <f t="shared" si="6"/>
        <v>0.59</v>
      </c>
      <c r="M190" s="32">
        <v>5000</v>
      </c>
      <c r="N190" s="256">
        <f>T_PR[[#This Row],[CENA ZA POJ. SZTUKĘ PO RABACIE]]*T_PR[[#This Row],[LICZBA SZT. W OPAKOWANIU]]</f>
        <v>1463.2695000000001</v>
      </c>
      <c r="O190" s="253" t="str">
        <f>IF(T_PR[[#This Row],[CENA ZA OPAKOWANIE PO RABACIE]]*D190=0,"",D190*N190)</f>
        <v/>
      </c>
      <c r="P190" s="52" t="s">
        <v>505</v>
      </c>
      <c r="Q190" s="52" t="s">
        <v>506</v>
      </c>
      <c r="R190" s="31" t="s">
        <v>476</v>
      </c>
      <c r="S190" s="31" t="s">
        <v>63</v>
      </c>
      <c r="T190" s="160">
        <v>1</v>
      </c>
    </row>
    <row r="191" spans="1:20">
      <c r="A191" s="337"/>
      <c r="B191" s="340"/>
      <c r="C191" s="117" t="s">
        <v>3543</v>
      </c>
      <c r="D191" s="53"/>
      <c r="E191" s="38" t="s">
        <v>507</v>
      </c>
      <c r="F191" s="231" t="s">
        <v>4244</v>
      </c>
      <c r="G191" s="54">
        <v>1</v>
      </c>
      <c r="H191" s="208">
        <v>0.71379000000000004</v>
      </c>
      <c r="I191" s="199">
        <f>T_PR[[#This Row],[CENA KATALOG NETTO ZA JEDNOSTKĘ MIARY]]/G191</f>
        <v>0.71379000000000004</v>
      </c>
      <c r="J191" s="94">
        <f>T191*(T_PR[[#This Row],[CENA KATALOG NETTO ZA JEDNOSTKĘ MIARY]]-T_PR[[#This Row],[CENA KATALOG NETTO ZA JEDNOSTKĘ MIARY]]*T_PR[[#This Row],[RABAT %]])</f>
        <v>0.29265390000000002</v>
      </c>
      <c r="K191" s="96">
        <f t="shared" si="7"/>
        <v>0.29265390000000002</v>
      </c>
      <c r="L191" s="262">
        <f t="shared" si="6"/>
        <v>0.59</v>
      </c>
      <c r="M191" s="32">
        <v>5000</v>
      </c>
      <c r="N191" s="256">
        <f>T_PR[[#This Row],[CENA ZA POJ. SZTUKĘ PO RABACIE]]*T_PR[[#This Row],[LICZBA SZT. W OPAKOWANIU]]</f>
        <v>1463.2695000000001</v>
      </c>
      <c r="O191" s="253" t="str">
        <f>IF(T_PR[[#This Row],[CENA ZA OPAKOWANIE PO RABACIE]]*D191=0,"",D191*N191)</f>
        <v/>
      </c>
      <c r="P191" s="52" t="s">
        <v>508</v>
      </c>
      <c r="Q191" s="52" t="s">
        <v>509</v>
      </c>
      <c r="R191" s="31" t="s">
        <v>476</v>
      </c>
      <c r="S191" s="31" t="s">
        <v>63</v>
      </c>
      <c r="T191" s="160">
        <v>1</v>
      </c>
    </row>
    <row r="192" spans="1:20" ht="29.15">
      <c r="A192" s="335"/>
      <c r="B192" s="186"/>
      <c r="C192" s="117"/>
      <c r="D192" s="53"/>
      <c r="E192" s="38" t="s">
        <v>4260</v>
      </c>
      <c r="F192" s="225" t="s">
        <v>4255</v>
      </c>
      <c r="G192" s="54">
        <v>100</v>
      </c>
      <c r="H192" s="208">
        <v>38.25</v>
      </c>
      <c r="I192" s="199">
        <f>T_PR[[#This Row],[CENA KATALOG NETTO ZA JEDNOSTKĘ MIARY]]/G192</f>
        <v>0.38250000000000001</v>
      </c>
      <c r="J192" s="28">
        <f>T192*(T_PR[[#This Row],[CENA KATALOG NETTO ZA JEDNOSTKĘ MIARY]]-T_PR[[#This Row],[CENA KATALOG NETTO ZA JEDNOSTKĘ MIARY]]*T_PR[[#This Row],[RABAT %]])/100</f>
        <v>0.15682500000000002</v>
      </c>
      <c r="K192" s="96">
        <f t="shared" si="7"/>
        <v>15.682500000000001</v>
      </c>
      <c r="L192" s="261">
        <f t="shared" si="6"/>
        <v>0.59</v>
      </c>
      <c r="M192" s="25">
        <v>1000</v>
      </c>
      <c r="N192" s="256">
        <f>T_PR[[#This Row],[CENA ZA POJ. SZTUKĘ PO RABACIE]]*T_PR[[#This Row],[LICZBA SZT. W OPAKOWANIU]]</f>
        <v>156.82500000000002</v>
      </c>
      <c r="O192" s="253" t="str">
        <f>IF(T_PR[[#This Row],[CENA ZA OPAKOWANIE PO RABACIE]]*D192=0,"",D192*N192)</f>
        <v/>
      </c>
      <c r="P192" s="105"/>
      <c r="Q192" s="105"/>
      <c r="R192" s="100"/>
      <c r="S192" s="101"/>
      <c r="T192" s="160">
        <v>1</v>
      </c>
    </row>
    <row r="193" spans="1:20" ht="29.15">
      <c r="A193" s="336"/>
      <c r="B193" s="186"/>
      <c r="C193" s="117"/>
      <c r="D193" s="53"/>
      <c r="E193" s="38" t="s">
        <v>4261</v>
      </c>
      <c r="F193" s="225" t="s">
        <v>4256</v>
      </c>
      <c r="G193" s="54">
        <v>100</v>
      </c>
      <c r="H193" s="208">
        <v>39.033000000000001</v>
      </c>
      <c r="I193" s="199">
        <f>T_PR[[#This Row],[CENA KATALOG NETTO ZA JEDNOSTKĘ MIARY]]/G193</f>
        <v>0.39033000000000001</v>
      </c>
      <c r="J193" s="28">
        <f>T193*(T_PR[[#This Row],[CENA KATALOG NETTO ZA JEDNOSTKĘ MIARY]]-T_PR[[#This Row],[CENA KATALOG NETTO ZA JEDNOSTKĘ MIARY]]*T_PR[[#This Row],[RABAT %]])/100</f>
        <v>0.16003530000000002</v>
      </c>
      <c r="K193" s="96">
        <f>SUM(H193)*(1-L194)</f>
        <v>16.003530000000001</v>
      </c>
      <c r="L193" s="261">
        <f t="shared" si="6"/>
        <v>0.59</v>
      </c>
      <c r="M193" s="25">
        <v>1000</v>
      </c>
      <c r="N193" s="256">
        <f>T_PR[[#This Row],[CENA ZA POJ. SZTUKĘ PO RABACIE]]*T_PR[[#This Row],[LICZBA SZT. W OPAKOWANIU]]</f>
        <v>160.03530000000001</v>
      </c>
      <c r="O193" s="253" t="str">
        <f>IF(T_PR[[#This Row],[CENA ZA OPAKOWANIE PO RABACIE]]*D193=0,"",D193*N193)</f>
        <v/>
      </c>
      <c r="P193" s="105"/>
      <c r="Q193" s="105"/>
      <c r="R193" s="100"/>
      <c r="S193" s="101"/>
      <c r="T193" s="160">
        <v>1</v>
      </c>
    </row>
    <row r="194" spans="1:20" ht="29.15">
      <c r="A194" s="336"/>
      <c r="B194" s="186"/>
      <c r="C194" s="117"/>
      <c r="D194" s="53"/>
      <c r="E194" s="38" t="s">
        <v>4262</v>
      </c>
      <c r="F194" s="225" t="s">
        <v>4257</v>
      </c>
      <c r="G194" s="54">
        <v>100</v>
      </c>
      <c r="H194" s="208">
        <v>45.918000000000006</v>
      </c>
      <c r="I194" s="199">
        <f>T_PR[[#This Row],[CENA KATALOG NETTO ZA JEDNOSTKĘ MIARY]]/G194</f>
        <v>0.45918000000000009</v>
      </c>
      <c r="J194" s="28">
        <f>T194*(T_PR[[#This Row],[CENA KATALOG NETTO ZA JEDNOSTKĘ MIARY]]-T_PR[[#This Row],[CENA KATALOG NETTO ZA JEDNOSTKĘ MIARY]]*T_PR[[#This Row],[RABAT %]])/100</f>
        <v>0.18826380000000004</v>
      </c>
      <c r="K194" s="96">
        <f>SUM(H194)*(1-L195)</f>
        <v>18.826380000000004</v>
      </c>
      <c r="L194" s="261">
        <f t="shared" si="6"/>
        <v>0.59</v>
      </c>
      <c r="M194" s="25">
        <v>1000</v>
      </c>
      <c r="N194" s="256">
        <f>T_PR[[#This Row],[CENA ZA POJ. SZTUKĘ PO RABACIE]]*T_PR[[#This Row],[LICZBA SZT. W OPAKOWANIU]]</f>
        <v>188.26380000000003</v>
      </c>
      <c r="O194" s="253" t="str">
        <f>IF(T_PR[[#This Row],[CENA ZA OPAKOWANIE PO RABACIE]]*D194=0,"",D194*N194)</f>
        <v/>
      </c>
      <c r="P194" s="105"/>
      <c r="Q194" s="105"/>
      <c r="R194" s="100"/>
      <c r="S194" s="101"/>
      <c r="T194" s="160">
        <v>1</v>
      </c>
    </row>
    <row r="195" spans="1:20" ht="29.15">
      <c r="A195" s="336"/>
      <c r="B195" s="186"/>
      <c r="C195" s="117"/>
      <c r="D195" s="53"/>
      <c r="E195" s="38" t="s">
        <v>4263</v>
      </c>
      <c r="F195" s="225" t="s">
        <v>4258</v>
      </c>
      <c r="G195" s="54">
        <v>100</v>
      </c>
      <c r="H195" s="208">
        <v>47.853000000000002</v>
      </c>
      <c r="I195" s="199">
        <f>T_PR[[#This Row],[CENA KATALOG NETTO ZA JEDNOSTKĘ MIARY]]/G195</f>
        <v>0.47853000000000001</v>
      </c>
      <c r="J195" s="28">
        <f>T195*(T_PR[[#This Row],[CENA KATALOG NETTO ZA JEDNOSTKĘ MIARY]]-T_PR[[#This Row],[CENA KATALOG NETTO ZA JEDNOSTKĘ MIARY]]*T_PR[[#This Row],[RABAT %]])/100</f>
        <v>0.19619730000000002</v>
      </c>
      <c r="K195" s="96">
        <f>SUM(H195)*(1-L196)</f>
        <v>19.619730000000001</v>
      </c>
      <c r="L195" s="261">
        <f t="shared" si="6"/>
        <v>0.59</v>
      </c>
      <c r="M195" s="25">
        <v>1000</v>
      </c>
      <c r="N195" s="256">
        <f>T_PR[[#This Row],[CENA ZA POJ. SZTUKĘ PO RABACIE]]*T_PR[[#This Row],[LICZBA SZT. W OPAKOWANIU]]</f>
        <v>196.19730000000001</v>
      </c>
      <c r="O195" s="253" t="str">
        <f>IF(T_PR[[#This Row],[CENA ZA OPAKOWANIE PO RABACIE]]*D195=0,"",D195*N195)</f>
        <v/>
      </c>
      <c r="P195" s="105"/>
      <c r="Q195" s="105"/>
      <c r="R195" s="100"/>
      <c r="S195" s="101"/>
      <c r="T195" s="160">
        <v>1</v>
      </c>
    </row>
    <row r="196" spans="1:20" ht="29.15">
      <c r="A196" s="337"/>
      <c r="B196" s="186"/>
      <c r="C196" s="117"/>
      <c r="D196" s="53"/>
      <c r="E196" s="38" t="s">
        <v>4264</v>
      </c>
      <c r="F196" s="225" t="s">
        <v>4259</v>
      </c>
      <c r="G196" s="54">
        <v>100</v>
      </c>
      <c r="H196" s="208">
        <v>50.031000000000006</v>
      </c>
      <c r="I196" s="199">
        <f>T_PR[[#This Row],[CENA KATALOG NETTO ZA JEDNOSTKĘ MIARY]]/G196</f>
        <v>0.50031000000000003</v>
      </c>
      <c r="J196" s="28">
        <f>T196*(T_PR[[#This Row],[CENA KATALOG NETTO ZA JEDNOSTKĘ MIARY]]-T_PR[[#This Row],[CENA KATALOG NETTO ZA JEDNOSTKĘ MIARY]]*T_PR[[#This Row],[RABAT %]])/100</f>
        <v>0.20512710000000006</v>
      </c>
      <c r="K196" s="96">
        <f>SUM(H196)*(1-L197)</f>
        <v>20.512710000000006</v>
      </c>
      <c r="L196" s="261">
        <f t="shared" si="6"/>
        <v>0.59</v>
      </c>
      <c r="M196" s="25">
        <v>1000</v>
      </c>
      <c r="N196" s="256">
        <f>T_PR[[#This Row],[CENA ZA POJ. SZTUKĘ PO RABACIE]]*T_PR[[#This Row],[LICZBA SZT. W OPAKOWANIU]]</f>
        <v>205.12710000000007</v>
      </c>
      <c r="O196" s="253" t="str">
        <f>IF(T_PR[[#This Row],[CENA ZA OPAKOWANIE PO RABACIE]]*D196=0,"",D196*N196)</f>
        <v/>
      </c>
      <c r="P196" s="105"/>
      <c r="Q196" s="105"/>
      <c r="R196" s="100"/>
      <c r="S196" s="101"/>
      <c r="T196" s="160">
        <v>1</v>
      </c>
    </row>
    <row r="197" spans="1:20">
      <c r="A197" s="332" t="e" vm="7">
        <v>#VALUE!</v>
      </c>
      <c r="B197" s="327"/>
      <c r="C197" s="117" t="s">
        <v>3543</v>
      </c>
      <c r="D197" s="53"/>
      <c r="E197" s="38" t="s">
        <v>510</v>
      </c>
      <c r="F197" s="225" t="s">
        <v>3565</v>
      </c>
      <c r="G197" s="54">
        <v>100</v>
      </c>
      <c r="H197" s="208">
        <v>51.003</v>
      </c>
      <c r="I197" s="199">
        <f>T_PR[[#This Row],[CENA KATALOG NETTO ZA JEDNOSTKĘ MIARY]]/G197</f>
        <v>0.51002999999999998</v>
      </c>
      <c r="J197" s="94">
        <f>T197*(T_PR[[#This Row],[CENA KATALOG NETTO ZA JEDNOSTKĘ MIARY]]-T_PR[[#This Row],[CENA KATALOG NETTO ZA JEDNOSTKĘ MIARY]]*T_PR[[#This Row],[RABAT %]])/100</f>
        <v>0.20911230000000003</v>
      </c>
      <c r="K197" s="95">
        <f t="shared" si="7"/>
        <v>20.911230000000003</v>
      </c>
      <c r="L197" s="262">
        <f t="shared" si="6"/>
        <v>0.59</v>
      </c>
      <c r="M197" s="32">
        <v>1000</v>
      </c>
      <c r="N197" s="256">
        <f>T_PR[[#This Row],[CENA ZA POJ. SZTUKĘ PO RABACIE]]*T_PR[[#This Row],[LICZBA SZT. W OPAKOWANIU]]</f>
        <v>209.11230000000003</v>
      </c>
      <c r="O197" s="253" t="str">
        <f>IF(T_PR[[#This Row],[CENA ZA OPAKOWANIE PO RABACIE]]*D197=0,"",D197*N197)</f>
        <v/>
      </c>
      <c r="P197" s="52" t="s">
        <v>511</v>
      </c>
      <c r="Q197" s="52" t="s">
        <v>512</v>
      </c>
      <c r="R197" s="31" t="s">
        <v>476</v>
      </c>
      <c r="S197" s="31" t="s">
        <v>477</v>
      </c>
      <c r="T197" s="160">
        <v>1</v>
      </c>
    </row>
    <row r="198" spans="1:20">
      <c r="A198" s="333"/>
      <c r="B198" s="328"/>
      <c r="C198" s="117" t="s">
        <v>3543</v>
      </c>
      <c r="D198" s="53"/>
      <c r="E198" s="38" t="s">
        <v>513</v>
      </c>
      <c r="F198" s="225" t="s">
        <v>3566</v>
      </c>
      <c r="G198" s="54">
        <v>100</v>
      </c>
      <c r="H198" s="208">
        <v>52.044097499999992</v>
      </c>
      <c r="I198" s="199">
        <f>T_PR[[#This Row],[CENA KATALOG NETTO ZA JEDNOSTKĘ MIARY]]/G198</f>
        <v>0.52044097499999997</v>
      </c>
      <c r="J198" s="94">
        <f>T198*(T_PR[[#This Row],[CENA KATALOG NETTO ZA JEDNOSTKĘ MIARY]]-T_PR[[#This Row],[CENA KATALOG NETTO ZA JEDNOSTKĘ MIARY]]*T_PR[[#This Row],[RABAT %]])/100</f>
        <v>0.21338079974999999</v>
      </c>
      <c r="K198" s="95">
        <f t="shared" si="7"/>
        <v>21.338079974999999</v>
      </c>
      <c r="L198" s="262">
        <f t="shared" si="6"/>
        <v>0.59</v>
      </c>
      <c r="M198" s="32">
        <v>1000</v>
      </c>
      <c r="N198" s="256">
        <f>T_PR[[#This Row],[CENA ZA POJ. SZTUKĘ PO RABACIE]]*T_PR[[#This Row],[LICZBA SZT. W OPAKOWANIU]]</f>
        <v>213.38079974999999</v>
      </c>
      <c r="O198" s="253" t="str">
        <f>IF(T_PR[[#This Row],[CENA ZA OPAKOWANIE PO RABACIE]]*D198=0,"",D198*N198)</f>
        <v/>
      </c>
      <c r="P198" s="52" t="s">
        <v>514</v>
      </c>
      <c r="Q198" s="52" t="s">
        <v>515</v>
      </c>
      <c r="R198" s="31" t="s">
        <v>476</v>
      </c>
      <c r="S198" s="31" t="s">
        <v>477</v>
      </c>
      <c r="T198" s="160">
        <v>1</v>
      </c>
    </row>
    <row r="199" spans="1:20">
      <c r="A199" s="333"/>
      <c r="B199" s="328"/>
      <c r="C199" s="117" t="s">
        <v>3543</v>
      </c>
      <c r="D199" s="53"/>
      <c r="E199" s="38" t="s">
        <v>516</v>
      </c>
      <c r="F199" s="225" t="s">
        <v>3567</v>
      </c>
      <c r="G199" s="54">
        <v>100</v>
      </c>
      <c r="H199" s="208">
        <v>61.228349999999999</v>
      </c>
      <c r="I199" s="199">
        <f>T_PR[[#This Row],[CENA KATALOG NETTO ZA JEDNOSTKĘ MIARY]]/G199</f>
        <v>0.61228349999999998</v>
      </c>
      <c r="J199" s="94">
        <f>T199*(T_PR[[#This Row],[CENA KATALOG NETTO ZA JEDNOSTKĘ MIARY]]-T_PR[[#This Row],[CENA KATALOG NETTO ZA JEDNOSTKĘ MIARY]]*T_PR[[#This Row],[RABAT %]])/100</f>
        <v>0.25103623500000005</v>
      </c>
      <c r="K199" s="95">
        <f t="shared" si="7"/>
        <v>25.103623500000001</v>
      </c>
      <c r="L199" s="262">
        <f t="shared" si="6"/>
        <v>0.59</v>
      </c>
      <c r="M199" s="32">
        <v>1000</v>
      </c>
      <c r="N199" s="256">
        <f>T_PR[[#This Row],[CENA ZA POJ. SZTUKĘ PO RABACIE]]*T_PR[[#This Row],[LICZBA SZT. W OPAKOWANIU]]</f>
        <v>251.03623500000006</v>
      </c>
      <c r="O199" s="253" t="str">
        <f>IF(T_PR[[#This Row],[CENA ZA OPAKOWANIE PO RABACIE]]*D199=0,"",D199*N199)</f>
        <v/>
      </c>
      <c r="P199" s="52" t="s">
        <v>517</v>
      </c>
      <c r="Q199" s="52" t="s">
        <v>518</v>
      </c>
      <c r="R199" s="31" t="s">
        <v>476</v>
      </c>
      <c r="S199" s="31" t="s">
        <v>477</v>
      </c>
      <c r="T199" s="160">
        <v>1</v>
      </c>
    </row>
    <row r="200" spans="1:20">
      <c r="A200" s="333"/>
      <c r="B200" s="328"/>
      <c r="C200" s="117" t="s">
        <v>3543</v>
      </c>
      <c r="D200" s="53"/>
      <c r="E200" s="38" t="s">
        <v>519</v>
      </c>
      <c r="F200" s="225" t="s">
        <v>3568</v>
      </c>
      <c r="G200" s="54">
        <v>100</v>
      </c>
      <c r="H200" s="208">
        <v>63.805410000000009</v>
      </c>
      <c r="I200" s="199">
        <f>T_PR[[#This Row],[CENA KATALOG NETTO ZA JEDNOSTKĘ MIARY]]/G200</f>
        <v>0.63805410000000007</v>
      </c>
      <c r="J200" s="94">
        <f>T200*(T_PR[[#This Row],[CENA KATALOG NETTO ZA JEDNOSTKĘ MIARY]]-T_PR[[#This Row],[CENA KATALOG NETTO ZA JEDNOSTKĘ MIARY]]*T_PR[[#This Row],[RABAT %]])/100</f>
        <v>0.2616021810000001</v>
      </c>
      <c r="K200" s="95">
        <f t="shared" si="7"/>
        <v>26.160218100000005</v>
      </c>
      <c r="L200" s="262">
        <f t="shared" si="6"/>
        <v>0.59</v>
      </c>
      <c r="M200" s="32">
        <v>1000</v>
      </c>
      <c r="N200" s="256">
        <f>T_PR[[#This Row],[CENA ZA POJ. SZTUKĘ PO RABACIE]]*T_PR[[#This Row],[LICZBA SZT. W OPAKOWANIU]]</f>
        <v>261.60218100000009</v>
      </c>
      <c r="O200" s="253" t="str">
        <f>IF(T_PR[[#This Row],[CENA ZA OPAKOWANIE PO RABACIE]]*D200=0,"",D200*N200)</f>
        <v/>
      </c>
      <c r="P200" s="52" t="s">
        <v>520</v>
      </c>
      <c r="Q200" s="52" t="s">
        <v>521</v>
      </c>
      <c r="R200" s="31" t="s">
        <v>476</v>
      </c>
      <c r="S200" s="31" t="s">
        <v>477</v>
      </c>
      <c r="T200" s="160">
        <v>1</v>
      </c>
    </row>
    <row r="201" spans="1:20">
      <c r="A201" s="333"/>
      <c r="B201" s="328"/>
      <c r="C201" s="117" t="s">
        <v>3543</v>
      </c>
      <c r="D201" s="53"/>
      <c r="E201" s="38" t="s">
        <v>522</v>
      </c>
      <c r="F201" s="225" t="s">
        <v>3569</v>
      </c>
      <c r="G201" s="54">
        <v>100</v>
      </c>
      <c r="H201" s="208">
        <v>66.706919999999997</v>
      </c>
      <c r="I201" s="199">
        <f>T_PR[[#This Row],[CENA KATALOG NETTO ZA JEDNOSTKĘ MIARY]]/G201</f>
        <v>0.66706919999999992</v>
      </c>
      <c r="J201" s="94">
        <f>T201*(T_PR[[#This Row],[CENA KATALOG NETTO ZA JEDNOSTKĘ MIARY]]-T_PR[[#This Row],[CENA KATALOG NETTO ZA JEDNOSTKĘ MIARY]]*T_PR[[#This Row],[RABAT %]])/100</f>
        <v>0.27349837200000005</v>
      </c>
      <c r="K201" s="95">
        <f t="shared" si="7"/>
        <v>27.3498372</v>
      </c>
      <c r="L201" s="262">
        <f t="shared" si="6"/>
        <v>0.59</v>
      </c>
      <c r="M201" s="32">
        <v>1000</v>
      </c>
      <c r="N201" s="256">
        <f>T_PR[[#This Row],[CENA ZA POJ. SZTUKĘ PO RABACIE]]*T_PR[[#This Row],[LICZBA SZT. W OPAKOWANIU]]</f>
        <v>273.49837200000002</v>
      </c>
      <c r="O201" s="253" t="str">
        <f>IF(T_PR[[#This Row],[CENA ZA OPAKOWANIE PO RABACIE]]*D201=0,"",D201*N201)</f>
        <v/>
      </c>
      <c r="P201" s="52" t="s">
        <v>523</v>
      </c>
      <c r="Q201" s="52" t="s">
        <v>524</v>
      </c>
      <c r="R201" s="31" t="s">
        <v>476</v>
      </c>
      <c r="S201" s="31" t="s">
        <v>477</v>
      </c>
      <c r="T201" s="160">
        <v>1</v>
      </c>
    </row>
    <row r="202" spans="1:20">
      <c r="A202" s="333"/>
      <c r="B202" s="328"/>
      <c r="C202" s="117" t="s">
        <v>3543</v>
      </c>
      <c r="D202" s="53"/>
      <c r="E202" s="38" t="s">
        <v>525</v>
      </c>
      <c r="F202" s="231" t="s">
        <v>3570</v>
      </c>
      <c r="G202" s="54">
        <v>1</v>
      </c>
      <c r="H202" s="209">
        <v>0.55620000000000003</v>
      </c>
      <c r="I202" s="199">
        <f>T_PR[[#This Row],[CENA KATALOG NETTO ZA JEDNOSTKĘ MIARY]]/G202</f>
        <v>0.55620000000000003</v>
      </c>
      <c r="J202" s="94">
        <f>T202*(T_PR[[#This Row],[CENA KATALOG NETTO ZA JEDNOSTKĘ MIARY]]-T_PR[[#This Row],[CENA KATALOG NETTO ZA JEDNOSTKĘ MIARY]]*T_PR[[#This Row],[RABAT %]])</f>
        <v>0.22804200000000002</v>
      </c>
      <c r="K202" s="140">
        <f t="shared" si="7"/>
        <v>0.22804200000000002</v>
      </c>
      <c r="L202" s="262">
        <f t="shared" si="6"/>
        <v>0.59</v>
      </c>
      <c r="M202" s="32">
        <v>5000</v>
      </c>
      <c r="N202" s="256">
        <f>T_PR[[#This Row],[CENA ZA POJ. SZTUKĘ PO RABACIE]]*T_PR[[#This Row],[LICZBA SZT. W OPAKOWANIU]]</f>
        <v>1140.21</v>
      </c>
      <c r="O202" s="253" t="str">
        <f>IF(T_PR[[#This Row],[CENA ZA OPAKOWANIE PO RABACIE]]*D202=0,"",D202*N202)</f>
        <v/>
      </c>
      <c r="P202" s="52" t="s">
        <v>526</v>
      </c>
      <c r="Q202" s="52" t="s">
        <v>527</v>
      </c>
      <c r="R202" s="31" t="s">
        <v>476</v>
      </c>
      <c r="S202" s="31" t="s">
        <v>63</v>
      </c>
      <c r="T202" s="160">
        <v>1</v>
      </c>
    </row>
    <row r="203" spans="1:20">
      <c r="A203" s="333"/>
      <c r="B203" s="328"/>
      <c r="C203" s="117" t="s">
        <v>3543</v>
      </c>
      <c r="D203" s="53"/>
      <c r="E203" s="38" t="s">
        <v>528</v>
      </c>
      <c r="F203" s="231" t="s">
        <v>3571</v>
      </c>
      <c r="G203" s="54">
        <v>1</v>
      </c>
      <c r="H203" s="209">
        <v>0.56547000000000003</v>
      </c>
      <c r="I203" s="199">
        <f>T_PR[[#This Row],[CENA KATALOG NETTO ZA JEDNOSTKĘ MIARY]]/G203</f>
        <v>0.56547000000000003</v>
      </c>
      <c r="J203" s="94">
        <f>T203*(T_PR[[#This Row],[CENA KATALOG NETTO ZA JEDNOSTKĘ MIARY]]-T_PR[[#This Row],[CENA KATALOG NETTO ZA JEDNOSTKĘ MIARY]]*T_PR[[#This Row],[RABAT %]])</f>
        <v>0.23184270000000001</v>
      </c>
      <c r="K203" s="140">
        <f t="shared" si="7"/>
        <v>0.23184270000000004</v>
      </c>
      <c r="L203" s="262">
        <f t="shared" si="6"/>
        <v>0.59</v>
      </c>
      <c r="M203" s="32">
        <v>5000</v>
      </c>
      <c r="N203" s="256">
        <f>T_PR[[#This Row],[CENA ZA POJ. SZTUKĘ PO RABACIE]]*T_PR[[#This Row],[LICZBA SZT. W OPAKOWANIU]]</f>
        <v>1159.2135000000001</v>
      </c>
      <c r="O203" s="253" t="str">
        <f>IF(T_PR[[#This Row],[CENA ZA OPAKOWANIE PO RABACIE]]*D203=0,"",D203*N203)</f>
        <v/>
      </c>
      <c r="P203" s="52" t="s">
        <v>529</v>
      </c>
      <c r="Q203" s="52" t="s">
        <v>530</v>
      </c>
      <c r="R203" s="31" t="s">
        <v>476</v>
      </c>
      <c r="S203" s="31" t="s">
        <v>63</v>
      </c>
      <c r="T203" s="160">
        <v>1</v>
      </c>
    </row>
    <row r="204" spans="1:20">
      <c r="A204" s="333"/>
      <c r="B204" s="328"/>
      <c r="C204" s="117" t="s">
        <v>3543</v>
      </c>
      <c r="D204" s="53"/>
      <c r="E204" s="38" t="s">
        <v>531</v>
      </c>
      <c r="F204" s="231" t="s">
        <v>3572</v>
      </c>
      <c r="G204" s="54">
        <v>1</v>
      </c>
      <c r="H204" s="209">
        <v>0.56547000000000003</v>
      </c>
      <c r="I204" s="199">
        <f>T_PR[[#This Row],[CENA KATALOG NETTO ZA JEDNOSTKĘ MIARY]]/G204</f>
        <v>0.56547000000000003</v>
      </c>
      <c r="J204" s="94">
        <f>T204*(T_PR[[#This Row],[CENA KATALOG NETTO ZA JEDNOSTKĘ MIARY]]-T_PR[[#This Row],[CENA KATALOG NETTO ZA JEDNOSTKĘ MIARY]]*T_PR[[#This Row],[RABAT %]])</f>
        <v>0.23184270000000001</v>
      </c>
      <c r="K204" s="140">
        <f t="shared" si="7"/>
        <v>0.23184270000000004</v>
      </c>
      <c r="L204" s="262">
        <f t="shared" si="6"/>
        <v>0.59</v>
      </c>
      <c r="M204" s="32">
        <v>5000</v>
      </c>
      <c r="N204" s="256">
        <f>T_PR[[#This Row],[CENA ZA POJ. SZTUKĘ PO RABACIE]]*T_PR[[#This Row],[LICZBA SZT. W OPAKOWANIU]]</f>
        <v>1159.2135000000001</v>
      </c>
      <c r="O204" s="253" t="str">
        <f>IF(T_PR[[#This Row],[CENA ZA OPAKOWANIE PO RABACIE]]*D204=0,"",D204*N204)</f>
        <v/>
      </c>
      <c r="P204" s="52" t="s">
        <v>532</v>
      </c>
      <c r="Q204" s="52" t="s">
        <v>533</v>
      </c>
      <c r="R204" s="31" t="s">
        <v>476</v>
      </c>
      <c r="S204" s="31" t="s">
        <v>63</v>
      </c>
      <c r="T204" s="160">
        <v>1</v>
      </c>
    </row>
    <row r="205" spans="1:20">
      <c r="A205" s="333"/>
      <c r="B205" s="328"/>
      <c r="C205" s="117" t="s">
        <v>3543</v>
      </c>
      <c r="D205" s="53"/>
      <c r="E205" s="38" t="s">
        <v>534</v>
      </c>
      <c r="F205" s="231" t="s">
        <v>3573</v>
      </c>
      <c r="G205" s="54">
        <v>1</v>
      </c>
      <c r="H205" s="209">
        <v>0.58401000000000003</v>
      </c>
      <c r="I205" s="199">
        <f>T_PR[[#This Row],[CENA KATALOG NETTO ZA JEDNOSTKĘ MIARY]]/G205</f>
        <v>0.58401000000000003</v>
      </c>
      <c r="J205" s="94">
        <f>T205*(T_PR[[#This Row],[CENA KATALOG NETTO ZA JEDNOSTKĘ MIARY]]-T_PR[[#This Row],[CENA KATALOG NETTO ZA JEDNOSTKĘ MIARY]]*T_PR[[#This Row],[RABAT %]])</f>
        <v>0.23944410000000005</v>
      </c>
      <c r="K205" s="140">
        <f t="shared" si="7"/>
        <v>0.23944410000000002</v>
      </c>
      <c r="L205" s="262">
        <f t="shared" si="6"/>
        <v>0.59</v>
      </c>
      <c r="M205" s="32">
        <v>5000</v>
      </c>
      <c r="N205" s="256">
        <f>T_PR[[#This Row],[CENA ZA POJ. SZTUKĘ PO RABACIE]]*T_PR[[#This Row],[LICZBA SZT. W OPAKOWANIU]]</f>
        <v>1197.2205000000004</v>
      </c>
      <c r="O205" s="253" t="str">
        <f>IF(T_PR[[#This Row],[CENA ZA OPAKOWANIE PO RABACIE]]*D205=0,"",D205*N205)</f>
        <v/>
      </c>
      <c r="P205" s="52" t="s">
        <v>535</v>
      </c>
      <c r="Q205" s="52" t="s">
        <v>536</v>
      </c>
      <c r="R205" s="31" t="s">
        <v>476</v>
      </c>
      <c r="S205" s="31" t="s">
        <v>63</v>
      </c>
      <c r="T205" s="160">
        <v>1</v>
      </c>
    </row>
    <row r="206" spans="1:20">
      <c r="A206" s="334"/>
      <c r="B206" s="329"/>
      <c r="C206" s="117" t="s">
        <v>3543</v>
      </c>
      <c r="D206" s="53"/>
      <c r="E206" s="38" t="s">
        <v>537</v>
      </c>
      <c r="F206" s="231" t="s">
        <v>3574</v>
      </c>
      <c r="G206" s="54">
        <v>1</v>
      </c>
      <c r="H206" s="209">
        <v>0.61182000000000003</v>
      </c>
      <c r="I206" s="199">
        <f>T_PR[[#This Row],[CENA KATALOG NETTO ZA JEDNOSTKĘ MIARY]]/G206</f>
        <v>0.61182000000000003</v>
      </c>
      <c r="J206" s="94">
        <f>T206*(T_PR[[#This Row],[CENA KATALOG NETTO ZA JEDNOSTKĘ MIARY]]-T_PR[[#This Row],[CENA KATALOG NETTO ZA JEDNOSTKĘ MIARY]]*T_PR[[#This Row],[RABAT %]])</f>
        <v>0.25084620000000002</v>
      </c>
      <c r="K206" s="140">
        <f t="shared" si="7"/>
        <v>0.25084620000000002</v>
      </c>
      <c r="L206" s="262">
        <f t="shared" si="6"/>
        <v>0.59</v>
      </c>
      <c r="M206" s="32">
        <v>5000</v>
      </c>
      <c r="N206" s="256">
        <f>T_PR[[#This Row],[CENA ZA POJ. SZTUKĘ PO RABACIE]]*T_PR[[#This Row],[LICZBA SZT. W OPAKOWANIU]]</f>
        <v>1254.231</v>
      </c>
      <c r="O206" s="253" t="str">
        <f>IF(T_PR[[#This Row],[CENA ZA OPAKOWANIE PO RABACIE]]*D206=0,"",D206*N206)</f>
        <v/>
      </c>
      <c r="P206" s="52" t="s">
        <v>538</v>
      </c>
      <c r="Q206" s="52" t="s">
        <v>539</v>
      </c>
      <c r="R206" s="31" t="s">
        <v>476</v>
      </c>
      <c r="S206" s="31" t="s">
        <v>63</v>
      </c>
      <c r="T206" s="160">
        <v>1</v>
      </c>
    </row>
    <row r="207" spans="1:20" ht="29.15">
      <c r="A207" s="332"/>
      <c r="B207" s="123"/>
      <c r="C207" s="117" t="s">
        <v>3543</v>
      </c>
      <c r="D207" s="53"/>
      <c r="E207" s="38" t="s">
        <v>4379</v>
      </c>
      <c r="F207" s="225" t="s">
        <v>4385</v>
      </c>
      <c r="G207" s="54">
        <v>100</v>
      </c>
      <c r="H207" s="208">
        <v>58.455000000000005</v>
      </c>
      <c r="I207" s="199">
        <f>T_PR[[#This Row],[CENA KATALOG NETTO ZA JEDNOSTKĘ MIARY]]/G207</f>
        <v>0.58455000000000001</v>
      </c>
      <c r="J207" s="28">
        <f>T207*(T_PR[[#This Row],[CENA KATALOG NETTO ZA JEDNOSTKĘ MIARY]]-T_PR[[#This Row],[CENA KATALOG NETTO ZA JEDNOSTKĘ MIARY]]*T_PR[[#This Row],[RABAT %]])/100</f>
        <v>0.23966550000000006</v>
      </c>
      <c r="K207" s="96">
        <f>SUM(H207)*(1-L207)</f>
        <v>23.966550000000005</v>
      </c>
      <c r="L207" s="261">
        <f t="shared" si="6"/>
        <v>0.59</v>
      </c>
      <c r="M207" s="25">
        <v>800</v>
      </c>
      <c r="N207" s="256">
        <f>T_PR[[#This Row],[CENA ZA POJ. SZTUKĘ PO RABACIE]]*T_PR[[#This Row],[LICZBA SZT. W OPAKOWANIU]]</f>
        <v>191.73240000000004</v>
      </c>
      <c r="O207" s="253" t="str">
        <f>IF(T_PR[[#This Row],[CENA ZA OPAKOWANIE PO RABACIE]]*D207=0,"",D207*N207)</f>
        <v/>
      </c>
      <c r="P207" s="105"/>
      <c r="Q207" s="105"/>
      <c r="R207" s="100"/>
      <c r="S207" s="101"/>
      <c r="T207" s="160">
        <v>1</v>
      </c>
    </row>
    <row r="208" spans="1:20">
      <c r="A208" s="333"/>
      <c r="B208" s="123"/>
      <c r="C208" s="117" t="s">
        <v>3543</v>
      </c>
      <c r="D208" s="53"/>
      <c r="E208" s="38" t="s">
        <v>4380</v>
      </c>
      <c r="F208" s="225" t="s">
        <v>4386</v>
      </c>
      <c r="G208" s="54">
        <v>100</v>
      </c>
      <c r="H208" s="208">
        <v>57.69</v>
      </c>
      <c r="I208" s="199">
        <f>T_PR[[#This Row],[CENA KATALOG NETTO ZA JEDNOSTKĘ MIARY]]/G208</f>
        <v>0.57689999999999997</v>
      </c>
      <c r="J208" s="28">
        <f>T208*(T_PR[[#This Row],[CENA KATALOG NETTO ZA JEDNOSTKĘ MIARY]]-T_PR[[#This Row],[CENA KATALOG NETTO ZA JEDNOSTKĘ MIARY]]*T_PR[[#This Row],[RABAT %]])/100</f>
        <v>0.23652900000000002</v>
      </c>
      <c r="K208" s="96">
        <f t="shared" ref="K208:K212" si="8">SUM(H208)*(1-L208)</f>
        <v>23.652900000000002</v>
      </c>
      <c r="L208" s="261">
        <f t="shared" si="6"/>
        <v>0.59</v>
      </c>
      <c r="M208" s="25">
        <v>800</v>
      </c>
      <c r="N208" s="256">
        <f>T_PR[[#This Row],[CENA ZA POJ. SZTUKĘ PO RABACIE]]*T_PR[[#This Row],[LICZBA SZT. W OPAKOWANIU]]</f>
        <v>189.22320000000002</v>
      </c>
      <c r="O208" s="253" t="str">
        <f>IF(T_PR[[#This Row],[CENA ZA OPAKOWANIE PO RABACIE]]*D208=0,"",D208*N208)</f>
        <v/>
      </c>
      <c r="P208" s="105"/>
      <c r="Q208" s="105"/>
      <c r="R208" s="100"/>
      <c r="S208" s="101"/>
      <c r="T208" s="160">
        <v>1</v>
      </c>
    </row>
    <row r="209" spans="1:20">
      <c r="A209" s="333"/>
      <c r="B209" s="123"/>
      <c r="C209" s="117" t="s">
        <v>3543</v>
      </c>
      <c r="D209" s="53"/>
      <c r="E209" s="38" t="s">
        <v>4381</v>
      </c>
      <c r="F209" s="225" t="s">
        <v>4387</v>
      </c>
      <c r="G209" s="54">
        <v>100</v>
      </c>
      <c r="H209" s="208">
        <v>56.898000000000003</v>
      </c>
      <c r="I209" s="199">
        <f>T_PR[[#This Row],[CENA KATALOG NETTO ZA JEDNOSTKĘ MIARY]]/G209</f>
        <v>0.56898000000000004</v>
      </c>
      <c r="J209" s="28">
        <f>T209*(T_PR[[#This Row],[CENA KATALOG NETTO ZA JEDNOSTKĘ MIARY]]-T_PR[[#This Row],[CENA KATALOG NETTO ZA JEDNOSTKĘ MIARY]]*T_PR[[#This Row],[RABAT %]])/100</f>
        <v>0.23328180000000004</v>
      </c>
      <c r="K209" s="96">
        <f t="shared" si="8"/>
        <v>23.328180000000003</v>
      </c>
      <c r="L209" s="261">
        <f t="shared" si="6"/>
        <v>0.59</v>
      </c>
      <c r="M209" s="25">
        <v>800</v>
      </c>
      <c r="N209" s="256">
        <f>T_PR[[#This Row],[CENA ZA POJ. SZTUKĘ PO RABACIE]]*T_PR[[#This Row],[LICZBA SZT. W OPAKOWANIU]]</f>
        <v>186.62544000000003</v>
      </c>
      <c r="O209" s="253" t="str">
        <f>IF(T_PR[[#This Row],[CENA ZA OPAKOWANIE PO RABACIE]]*D209=0,"",D209*N209)</f>
        <v/>
      </c>
      <c r="P209" s="105"/>
      <c r="Q209" s="105"/>
      <c r="R209" s="100"/>
      <c r="S209" s="101"/>
      <c r="T209" s="160">
        <v>1</v>
      </c>
    </row>
    <row r="210" spans="1:20" ht="29.15">
      <c r="A210" s="333"/>
      <c r="B210" s="123"/>
      <c r="C210" s="117" t="s">
        <v>3543</v>
      </c>
      <c r="D210" s="53"/>
      <c r="E210" s="38" t="s">
        <v>4382</v>
      </c>
      <c r="F210" s="225" t="s">
        <v>4388</v>
      </c>
      <c r="G210" s="54">
        <v>100</v>
      </c>
      <c r="H210" s="208">
        <v>59.85</v>
      </c>
      <c r="I210" s="199">
        <f>T_PR[[#This Row],[CENA KATALOG NETTO ZA JEDNOSTKĘ MIARY]]/G210</f>
        <v>0.59850000000000003</v>
      </c>
      <c r="J210" s="28">
        <f>T210*(T_PR[[#This Row],[CENA KATALOG NETTO ZA JEDNOSTKĘ MIARY]]-T_PR[[#This Row],[CENA KATALOG NETTO ZA JEDNOSTKĘ MIARY]]*T_PR[[#This Row],[RABAT %]])/100</f>
        <v>0.24538499999999999</v>
      </c>
      <c r="K210" s="96">
        <f t="shared" si="8"/>
        <v>24.538500000000003</v>
      </c>
      <c r="L210" s="261">
        <f t="shared" si="6"/>
        <v>0.59</v>
      </c>
      <c r="M210" s="25">
        <v>800</v>
      </c>
      <c r="N210" s="256">
        <f>T_PR[[#This Row],[CENA ZA POJ. SZTUKĘ PO RABACIE]]*T_PR[[#This Row],[LICZBA SZT. W OPAKOWANIU]]</f>
        <v>196.30799999999999</v>
      </c>
      <c r="O210" s="253" t="str">
        <f>IF(T_PR[[#This Row],[CENA ZA OPAKOWANIE PO RABACIE]]*D210=0,"",D210*N210)</f>
        <v/>
      </c>
      <c r="P210" s="105"/>
      <c r="Q210" s="105"/>
      <c r="R210" s="100"/>
      <c r="S210" s="101"/>
      <c r="T210" s="160">
        <v>1</v>
      </c>
    </row>
    <row r="211" spans="1:20">
      <c r="A211" s="333"/>
      <c r="B211" s="123"/>
      <c r="C211" s="117" t="s">
        <v>3543</v>
      </c>
      <c r="D211" s="53"/>
      <c r="E211" s="38" t="s">
        <v>4383</v>
      </c>
      <c r="F211" s="225" t="s">
        <v>4389</v>
      </c>
      <c r="G211" s="54">
        <v>100</v>
      </c>
      <c r="H211" s="208">
        <v>56.898000000000003</v>
      </c>
      <c r="I211" s="199">
        <f>T_PR[[#This Row],[CENA KATALOG NETTO ZA JEDNOSTKĘ MIARY]]/G211</f>
        <v>0.56898000000000004</v>
      </c>
      <c r="J211" s="28">
        <f>T211*(T_PR[[#This Row],[CENA KATALOG NETTO ZA JEDNOSTKĘ MIARY]]-T_PR[[#This Row],[CENA KATALOG NETTO ZA JEDNOSTKĘ MIARY]]*T_PR[[#This Row],[RABAT %]])/100</f>
        <v>0.23328180000000004</v>
      </c>
      <c r="K211" s="96">
        <f t="shared" si="8"/>
        <v>23.328180000000003</v>
      </c>
      <c r="L211" s="261">
        <f t="shared" si="6"/>
        <v>0.59</v>
      </c>
      <c r="M211" s="25">
        <v>800</v>
      </c>
      <c r="N211" s="256">
        <f>T_PR[[#This Row],[CENA ZA POJ. SZTUKĘ PO RABACIE]]*T_PR[[#This Row],[LICZBA SZT. W OPAKOWANIU]]</f>
        <v>186.62544000000003</v>
      </c>
      <c r="O211" s="253" t="str">
        <f>IF(T_PR[[#This Row],[CENA ZA OPAKOWANIE PO RABACIE]]*D211=0,"",D211*N211)</f>
        <v/>
      </c>
      <c r="P211" s="105"/>
      <c r="Q211" s="105"/>
      <c r="R211" s="100"/>
      <c r="S211" s="101"/>
      <c r="T211" s="160">
        <v>1</v>
      </c>
    </row>
    <row r="212" spans="1:20">
      <c r="A212" s="333"/>
      <c r="B212" s="123"/>
      <c r="C212" s="117" t="s">
        <v>3543</v>
      </c>
      <c r="D212" s="53"/>
      <c r="E212" s="38" t="s">
        <v>4384</v>
      </c>
      <c r="F212" s="225" t="s">
        <v>4390</v>
      </c>
      <c r="G212" s="54">
        <v>100</v>
      </c>
      <c r="H212" s="208">
        <v>59.85</v>
      </c>
      <c r="I212" s="199">
        <f>T_PR[[#This Row],[CENA KATALOG NETTO ZA JEDNOSTKĘ MIARY]]/G212</f>
        <v>0.59850000000000003</v>
      </c>
      <c r="J212" s="28">
        <f>T212*(T_PR[[#This Row],[CENA KATALOG NETTO ZA JEDNOSTKĘ MIARY]]-T_PR[[#This Row],[CENA KATALOG NETTO ZA JEDNOSTKĘ MIARY]]*T_PR[[#This Row],[RABAT %]])/100</f>
        <v>0.24538499999999999</v>
      </c>
      <c r="K212" s="96">
        <f t="shared" si="8"/>
        <v>24.538500000000003</v>
      </c>
      <c r="L212" s="261">
        <f t="shared" si="6"/>
        <v>0.59</v>
      </c>
      <c r="M212" s="25">
        <v>800</v>
      </c>
      <c r="N212" s="256">
        <f>T_PR[[#This Row],[CENA ZA POJ. SZTUKĘ PO RABACIE]]*T_PR[[#This Row],[LICZBA SZT. W OPAKOWANIU]]</f>
        <v>196.30799999999999</v>
      </c>
      <c r="O212" s="253" t="str">
        <f>IF(T_PR[[#This Row],[CENA ZA OPAKOWANIE PO RABACIE]]*D212=0,"",D212*N212)</f>
        <v/>
      </c>
      <c r="P212" s="105"/>
      <c r="Q212" s="105"/>
      <c r="R212" s="100"/>
      <c r="S212" s="101"/>
      <c r="T212" s="160">
        <v>1</v>
      </c>
    </row>
    <row r="213" spans="1:20">
      <c r="A213" s="332" t="e" vm="8">
        <v>#VALUE!</v>
      </c>
      <c r="B213" s="327"/>
      <c r="C213" s="117" t="s">
        <v>3543</v>
      </c>
      <c r="D213" s="53"/>
      <c r="E213" s="38" t="s">
        <v>540</v>
      </c>
      <c r="F213" s="225" t="s">
        <v>3575</v>
      </c>
      <c r="G213" s="54">
        <v>100</v>
      </c>
      <c r="H213" s="208">
        <v>76.227209999999999</v>
      </c>
      <c r="I213" s="199">
        <f>T_PR[[#This Row],[CENA KATALOG NETTO ZA JEDNOSTKĘ MIARY]]/G213</f>
        <v>0.76227210000000001</v>
      </c>
      <c r="J213" s="94">
        <f>T213*(T_PR[[#This Row],[CENA KATALOG NETTO ZA JEDNOSTKĘ MIARY]]-T_PR[[#This Row],[CENA KATALOG NETTO ZA JEDNOSTKĘ MIARY]]*T_PR[[#This Row],[RABAT %]])/100</f>
        <v>0.31253156100000007</v>
      </c>
      <c r="K213" s="95">
        <f t="shared" si="7"/>
        <v>31.253156100000002</v>
      </c>
      <c r="L213" s="262">
        <f t="shared" si="6"/>
        <v>0.59</v>
      </c>
      <c r="M213" s="32">
        <v>800</v>
      </c>
      <c r="N213" s="256">
        <f>T_PR[[#This Row],[CENA ZA POJ. SZTUKĘ PO RABACIE]]*T_PR[[#This Row],[LICZBA SZT. W OPAKOWANIU]]</f>
        <v>250.02524880000004</v>
      </c>
      <c r="O213" s="253" t="str">
        <f>IF(T_PR[[#This Row],[CENA ZA OPAKOWANIE PO RABACIE]]*D213=0,"",D213*N213)</f>
        <v/>
      </c>
      <c r="P213" s="52" t="s">
        <v>541</v>
      </c>
      <c r="Q213" s="52" t="s">
        <v>542</v>
      </c>
      <c r="R213" s="31" t="s">
        <v>476</v>
      </c>
      <c r="S213" s="31" t="s">
        <v>477</v>
      </c>
      <c r="T213" s="160">
        <v>1</v>
      </c>
    </row>
    <row r="214" spans="1:20">
      <c r="A214" s="333"/>
      <c r="B214" s="328"/>
      <c r="C214" s="117" t="s">
        <v>3543</v>
      </c>
      <c r="D214" s="53"/>
      <c r="E214" s="38" t="s">
        <v>543</v>
      </c>
      <c r="F214" s="225" t="s">
        <v>3576</v>
      </c>
      <c r="G214" s="54">
        <v>100</v>
      </c>
      <c r="H214" s="208">
        <v>76.848300000000009</v>
      </c>
      <c r="I214" s="199">
        <f>T_PR[[#This Row],[CENA KATALOG NETTO ZA JEDNOSTKĘ MIARY]]/G214</f>
        <v>0.76848300000000014</v>
      </c>
      <c r="J214" s="94">
        <f>T214*(T_PR[[#This Row],[CENA KATALOG NETTO ZA JEDNOSTKĘ MIARY]]-T_PR[[#This Row],[CENA KATALOG NETTO ZA JEDNOSTKĘ MIARY]]*T_PR[[#This Row],[RABAT %]])/100</f>
        <v>0.31507803000000001</v>
      </c>
      <c r="K214" s="95">
        <f t="shared" si="7"/>
        <v>31.507803000000006</v>
      </c>
      <c r="L214" s="262">
        <f t="shared" si="6"/>
        <v>0.59</v>
      </c>
      <c r="M214" s="32">
        <v>800</v>
      </c>
      <c r="N214" s="256">
        <f>T_PR[[#This Row],[CENA ZA POJ. SZTUKĘ PO RABACIE]]*T_PR[[#This Row],[LICZBA SZT. W OPAKOWANIU]]</f>
        <v>252.06242400000002</v>
      </c>
      <c r="O214" s="253" t="str">
        <f>IF(T_PR[[#This Row],[CENA ZA OPAKOWANIE PO RABACIE]]*D214=0,"",D214*N214)</f>
        <v/>
      </c>
      <c r="P214" s="52" t="s">
        <v>544</v>
      </c>
      <c r="Q214" s="52" t="s">
        <v>545</v>
      </c>
      <c r="R214" s="31" t="s">
        <v>476</v>
      </c>
      <c r="S214" s="31" t="s">
        <v>477</v>
      </c>
      <c r="T214" s="160">
        <v>1</v>
      </c>
    </row>
    <row r="215" spans="1:20">
      <c r="A215" s="333"/>
      <c r="B215" s="328"/>
      <c r="C215" s="117" t="s">
        <v>3543</v>
      </c>
      <c r="D215" s="53"/>
      <c r="E215" s="38" t="s">
        <v>546</v>
      </c>
      <c r="F215" s="225" t="s">
        <v>3577</v>
      </c>
      <c r="G215" s="54">
        <v>100</v>
      </c>
      <c r="H215" s="208">
        <v>78.016319999999993</v>
      </c>
      <c r="I215" s="199">
        <f>T_PR[[#This Row],[CENA KATALOG NETTO ZA JEDNOSTKĘ MIARY]]/G215</f>
        <v>0.78016319999999995</v>
      </c>
      <c r="J215" s="94">
        <f>T215*(T_PR[[#This Row],[CENA KATALOG NETTO ZA JEDNOSTKĘ MIARY]]-T_PR[[#This Row],[CENA KATALOG NETTO ZA JEDNOSTKĘ MIARY]]*T_PR[[#This Row],[RABAT %]])/100</f>
        <v>0.319866912</v>
      </c>
      <c r="K215" s="95">
        <f t="shared" si="7"/>
        <v>31.986691199999999</v>
      </c>
      <c r="L215" s="262">
        <f t="shared" si="6"/>
        <v>0.59</v>
      </c>
      <c r="M215" s="32">
        <v>800</v>
      </c>
      <c r="N215" s="256">
        <f>T_PR[[#This Row],[CENA ZA POJ. SZTUKĘ PO RABACIE]]*T_PR[[#This Row],[LICZBA SZT. W OPAKOWANIU]]</f>
        <v>255.89352959999999</v>
      </c>
      <c r="O215" s="253" t="str">
        <f>IF(T_PR[[#This Row],[CENA ZA OPAKOWANIE PO RABACIE]]*D215=0,"",D215*N215)</f>
        <v/>
      </c>
      <c r="P215" s="52" t="s">
        <v>547</v>
      </c>
      <c r="Q215" s="52" t="s">
        <v>548</v>
      </c>
      <c r="R215" s="31" t="s">
        <v>476</v>
      </c>
      <c r="S215" s="31" t="s">
        <v>477</v>
      </c>
      <c r="T215" s="160">
        <v>1</v>
      </c>
    </row>
    <row r="216" spans="1:20">
      <c r="A216" s="333"/>
      <c r="B216" s="328"/>
      <c r="C216" s="117" t="s">
        <v>3543</v>
      </c>
      <c r="D216" s="53"/>
      <c r="E216" s="38" t="s">
        <v>549</v>
      </c>
      <c r="F216" s="225" t="s">
        <v>3578</v>
      </c>
      <c r="G216" s="54">
        <v>100</v>
      </c>
      <c r="H216" s="208">
        <v>76.227209999999999</v>
      </c>
      <c r="I216" s="199">
        <f>T_PR[[#This Row],[CENA KATALOG NETTO ZA JEDNOSTKĘ MIARY]]/G216</f>
        <v>0.76227210000000001</v>
      </c>
      <c r="J216" s="94">
        <f>T216*(T_PR[[#This Row],[CENA KATALOG NETTO ZA JEDNOSTKĘ MIARY]]-T_PR[[#This Row],[CENA KATALOG NETTO ZA JEDNOSTKĘ MIARY]]*T_PR[[#This Row],[RABAT %]])/100</f>
        <v>0.31253156100000007</v>
      </c>
      <c r="K216" s="95">
        <f t="shared" si="7"/>
        <v>31.253156100000002</v>
      </c>
      <c r="L216" s="262">
        <f t="shared" si="6"/>
        <v>0.59</v>
      </c>
      <c r="M216" s="32">
        <v>800</v>
      </c>
      <c r="N216" s="256">
        <f>T_PR[[#This Row],[CENA ZA POJ. SZTUKĘ PO RABACIE]]*T_PR[[#This Row],[LICZBA SZT. W OPAKOWANIU]]</f>
        <v>250.02524880000004</v>
      </c>
      <c r="O216" s="253" t="str">
        <f>IF(T_PR[[#This Row],[CENA ZA OPAKOWANIE PO RABACIE]]*D216=0,"",D216*N216)</f>
        <v/>
      </c>
      <c r="P216" s="52" t="s">
        <v>550</v>
      </c>
      <c r="Q216" s="52" t="s">
        <v>551</v>
      </c>
      <c r="R216" s="31" t="s">
        <v>476</v>
      </c>
      <c r="S216" s="31" t="s">
        <v>477</v>
      </c>
      <c r="T216" s="160">
        <v>1</v>
      </c>
    </row>
    <row r="217" spans="1:20">
      <c r="A217" s="333"/>
      <c r="B217" s="328"/>
      <c r="C217" s="117" t="s">
        <v>3543</v>
      </c>
      <c r="D217" s="53"/>
      <c r="E217" s="38" t="s">
        <v>552</v>
      </c>
      <c r="F217" s="225" t="s">
        <v>3579</v>
      </c>
      <c r="G217" s="54">
        <v>100</v>
      </c>
      <c r="H217" s="208">
        <v>79.972290000000001</v>
      </c>
      <c r="I217" s="199">
        <f>T_PR[[#This Row],[CENA KATALOG NETTO ZA JEDNOSTKĘ MIARY]]/G217</f>
        <v>0.79972290000000001</v>
      </c>
      <c r="J217" s="199">
        <f>T217*(T_PR[[#This Row],[CENA KATALOG NETTO ZA JEDNOSTKĘ MIARY]]-T_PR[[#This Row],[CENA KATALOG NETTO ZA JEDNOSTKĘ MIARY]]*T_PR[[#This Row],[RABAT %]])/100</f>
        <v>0.327886389</v>
      </c>
      <c r="K217" s="95">
        <f t="shared" si="7"/>
        <v>32.788638900000002</v>
      </c>
      <c r="L217" s="262">
        <f t="shared" si="6"/>
        <v>0.59</v>
      </c>
      <c r="M217" s="32">
        <v>800</v>
      </c>
      <c r="N217" s="256">
        <f>T_PR[[#This Row],[CENA ZA POJ. SZTUKĘ PO RABACIE]]*T_PR[[#This Row],[LICZBA SZT. W OPAKOWANIU]]</f>
        <v>262.30911120000002</v>
      </c>
      <c r="O217" s="253" t="str">
        <f>IF(T_PR[[#This Row],[CENA ZA OPAKOWANIE PO RABACIE]]*D217=0,"",D217*N217)</f>
        <v/>
      </c>
      <c r="P217" s="52" t="s">
        <v>553</v>
      </c>
      <c r="Q217" s="52" t="s">
        <v>554</v>
      </c>
      <c r="R217" s="31" t="s">
        <v>476</v>
      </c>
      <c r="S217" s="31" t="s">
        <v>477</v>
      </c>
      <c r="T217" s="160">
        <v>1</v>
      </c>
    </row>
    <row r="218" spans="1:20">
      <c r="A218" s="333"/>
      <c r="B218" s="328"/>
      <c r="C218" s="117" t="s">
        <v>3543</v>
      </c>
      <c r="D218" s="53"/>
      <c r="E218" s="38" t="s">
        <v>555</v>
      </c>
      <c r="F218" s="225" t="s">
        <v>3580</v>
      </c>
      <c r="G218" s="54">
        <v>100</v>
      </c>
      <c r="H218" s="208">
        <v>79.972290000000001</v>
      </c>
      <c r="I218" s="199">
        <f>T_PR[[#This Row],[CENA KATALOG NETTO ZA JEDNOSTKĘ MIARY]]/G218</f>
        <v>0.79972290000000001</v>
      </c>
      <c r="J218" s="94">
        <f>T218*(T_PR[[#This Row],[CENA KATALOG NETTO ZA JEDNOSTKĘ MIARY]]-T_PR[[#This Row],[CENA KATALOG NETTO ZA JEDNOSTKĘ MIARY]]*T_PR[[#This Row],[RABAT %]])/100</f>
        <v>0.327886389</v>
      </c>
      <c r="K218" s="95">
        <f t="shared" si="7"/>
        <v>32.788638900000002</v>
      </c>
      <c r="L218" s="262">
        <f t="shared" si="6"/>
        <v>0.59</v>
      </c>
      <c r="M218" s="32">
        <v>800</v>
      </c>
      <c r="N218" s="256">
        <f>T_PR[[#This Row],[CENA ZA POJ. SZTUKĘ PO RABACIE]]*T_PR[[#This Row],[LICZBA SZT. W OPAKOWANIU]]</f>
        <v>262.30911120000002</v>
      </c>
      <c r="O218" s="253" t="str">
        <f>IF(T_PR[[#This Row],[CENA ZA OPAKOWANIE PO RABACIE]]*D218=0,"",D218*N218)</f>
        <v/>
      </c>
      <c r="P218" s="52" t="s">
        <v>556</v>
      </c>
      <c r="Q218" s="52" t="s">
        <v>557</v>
      </c>
      <c r="R218" s="31" t="s">
        <v>476</v>
      </c>
      <c r="S218" s="31" t="s">
        <v>477</v>
      </c>
      <c r="T218" s="160">
        <v>1</v>
      </c>
    </row>
    <row r="219" spans="1:20">
      <c r="A219" s="333"/>
      <c r="B219" s="328"/>
      <c r="C219" s="117" t="s">
        <v>3543</v>
      </c>
      <c r="D219" s="53"/>
      <c r="E219" s="38" t="s">
        <v>558</v>
      </c>
      <c r="F219" s="231" t="s">
        <v>3581</v>
      </c>
      <c r="G219" s="54">
        <v>1</v>
      </c>
      <c r="H219" s="209">
        <v>0.68669999999999998</v>
      </c>
      <c r="I219" s="199">
        <f>T_PR[[#This Row],[CENA KATALOG NETTO ZA JEDNOSTKĘ MIARY]]/G219</f>
        <v>0.68669999999999998</v>
      </c>
      <c r="J219" s="94">
        <f>T219*(T_PR[[#This Row],[CENA KATALOG NETTO ZA JEDNOSTKĘ MIARY]]-T_PR[[#This Row],[CENA KATALOG NETTO ZA JEDNOSTKĘ MIARY]]*T_PR[[#This Row],[RABAT %]])</f>
        <v>0.28154699999999999</v>
      </c>
      <c r="K219" s="140">
        <f t="shared" si="7"/>
        <v>0.28154699999999999</v>
      </c>
      <c r="L219" s="262">
        <f t="shared" si="6"/>
        <v>0.59</v>
      </c>
      <c r="M219" s="32">
        <v>4000</v>
      </c>
      <c r="N219" s="256">
        <f>T_PR[[#This Row],[CENA ZA POJ. SZTUKĘ PO RABACIE]]*T_PR[[#This Row],[LICZBA SZT. W OPAKOWANIU]]</f>
        <v>1126.1879999999999</v>
      </c>
      <c r="O219" s="253" t="str">
        <f>IF(T_PR[[#This Row],[CENA ZA OPAKOWANIE PO RABACIE]]*D219=0,"",D219*N219)</f>
        <v/>
      </c>
      <c r="P219" s="52" t="s">
        <v>551</v>
      </c>
      <c r="Q219" s="52" t="s">
        <v>559</v>
      </c>
      <c r="R219" s="31" t="s">
        <v>476</v>
      </c>
      <c r="S219" s="31" t="s">
        <v>63</v>
      </c>
      <c r="T219" s="160">
        <v>1</v>
      </c>
    </row>
    <row r="220" spans="1:20">
      <c r="A220" s="333"/>
      <c r="B220" s="328"/>
      <c r="C220" s="117" t="s">
        <v>3543</v>
      </c>
      <c r="D220" s="53"/>
      <c r="E220" s="38" t="s">
        <v>560</v>
      </c>
      <c r="F220" s="231" t="s">
        <v>3582</v>
      </c>
      <c r="G220" s="54">
        <v>1</v>
      </c>
      <c r="H220" s="209">
        <v>0.68598000000000003</v>
      </c>
      <c r="I220" s="199">
        <f>T_PR[[#This Row],[CENA KATALOG NETTO ZA JEDNOSTKĘ MIARY]]/G220</f>
        <v>0.68598000000000003</v>
      </c>
      <c r="J220" s="94">
        <f>T220*(T_PR[[#This Row],[CENA KATALOG NETTO ZA JEDNOSTKĘ MIARY]]-T_PR[[#This Row],[CENA KATALOG NETTO ZA JEDNOSTKĘ MIARY]]*T_PR[[#This Row],[RABAT %]])</f>
        <v>0.28125180000000005</v>
      </c>
      <c r="K220" s="140">
        <f t="shared" si="7"/>
        <v>0.28125180000000005</v>
      </c>
      <c r="L220" s="262">
        <f t="shared" si="6"/>
        <v>0.59</v>
      </c>
      <c r="M220" s="32">
        <v>4000</v>
      </c>
      <c r="N220" s="256">
        <f>T_PR[[#This Row],[CENA ZA POJ. SZTUKĘ PO RABACIE]]*T_PR[[#This Row],[LICZBA SZT. W OPAKOWANIU]]</f>
        <v>1125.0072000000002</v>
      </c>
      <c r="O220" s="253" t="str">
        <f>IF(T_PR[[#This Row],[CENA ZA OPAKOWANIE PO RABACIE]]*D220=0,"",D220*N220)</f>
        <v/>
      </c>
      <c r="P220" s="52" t="s">
        <v>561</v>
      </c>
      <c r="Q220" s="52" t="s">
        <v>562</v>
      </c>
      <c r="R220" s="31" t="s">
        <v>476</v>
      </c>
      <c r="S220" s="31" t="s">
        <v>63</v>
      </c>
      <c r="T220" s="160">
        <v>1</v>
      </c>
    </row>
    <row r="221" spans="1:20">
      <c r="A221" s="333"/>
      <c r="B221" s="328"/>
      <c r="C221" s="117" t="s">
        <v>3543</v>
      </c>
      <c r="D221" s="53"/>
      <c r="E221" s="38" t="s">
        <v>563</v>
      </c>
      <c r="F221" s="231" t="s">
        <v>3583</v>
      </c>
      <c r="G221" s="54">
        <v>1</v>
      </c>
      <c r="H221" s="209">
        <v>0.69525000000000003</v>
      </c>
      <c r="I221" s="199">
        <f>T_PR[[#This Row],[CENA KATALOG NETTO ZA JEDNOSTKĘ MIARY]]/G221</f>
        <v>0.69525000000000003</v>
      </c>
      <c r="J221" s="94">
        <f>T221*(T_PR[[#This Row],[CENA KATALOG NETTO ZA JEDNOSTKĘ MIARY]]-T_PR[[#This Row],[CENA KATALOG NETTO ZA JEDNOSTKĘ MIARY]]*T_PR[[#This Row],[RABAT %]])</f>
        <v>0.28505250000000004</v>
      </c>
      <c r="K221" s="140">
        <f t="shared" si="7"/>
        <v>0.28505250000000004</v>
      </c>
      <c r="L221" s="262">
        <f t="shared" si="6"/>
        <v>0.59</v>
      </c>
      <c r="M221" s="32">
        <v>4000</v>
      </c>
      <c r="N221" s="256">
        <f>T_PR[[#This Row],[CENA ZA POJ. SZTUKĘ PO RABACIE]]*T_PR[[#This Row],[LICZBA SZT. W OPAKOWANIU]]</f>
        <v>1140.2100000000003</v>
      </c>
      <c r="O221" s="253" t="str">
        <f>IF(T_PR[[#This Row],[CENA ZA OPAKOWANIE PO RABACIE]]*D221=0,"",D221*N221)</f>
        <v/>
      </c>
      <c r="P221" s="52" t="s">
        <v>545</v>
      </c>
      <c r="Q221" s="52" t="s">
        <v>564</v>
      </c>
      <c r="R221" s="31" t="s">
        <v>476</v>
      </c>
      <c r="S221" s="31" t="s">
        <v>63</v>
      </c>
      <c r="T221" s="160">
        <v>1</v>
      </c>
    </row>
    <row r="222" spans="1:20">
      <c r="A222" s="333"/>
      <c r="B222" s="328"/>
      <c r="C222" s="117" t="s">
        <v>3543</v>
      </c>
      <c r="D222" s="53"/>
      <c r="E222" s="38" t="s">
        <v>565</v>
      </c>
      <c r="F222" s="231" t="s">
        <v>3584</v>
      </c>
      <c r="G222" s="54">
        <v>1</v>
      </c>
      <c r="H222" s="209">
        <v>0.70452000000000004</v>
      </c>
      <c r="I222" s="199">
        <f>T_PR[[#This Row],[CENA KATALOG NETTO ZA JEDNOSTKĘ MIARY]]/G222</f>
        <v>0.70452000000000004</v>
      </c>
      <c r="J222" s="94">
        <f>T222*(T_PR[[#This Row],[CENA KATALOG NETTO ZA JEDNOSTKĘ MIARY]]-T_PR[[#This Row],[CENA KATALOG NETTO ZA JEDNOSTKĘ MIARY]]*T_PR[[#This Row],[RABAT %]])</f>
        <v>0.28885320000000003</v>
      </c>
      <c r="K222" s="140">
        <f t="shared" si="7"/>
        <v>0.28885320000000003</v>
      </c>
      <c r="L222" s="262">
        <f t="shared" ref="L222:L235" si="9">$L$173</f>
        <v>0.59</v>
      </c>
      <c r="M222" s="32">
        <v>4000</v>
      </c>
      <c r="N222" s="256">
        <f>T_PR[[#This Row],[CENA ZA POJ. SZTUKĘ PO RABACIE]]*T_PR[[#This Row],[LICZBA SZT. W OPAKOWANIU]]</f>
        <v>1155.4128000000001</v>
      </c>
      <c r="O222" s="253" t="str">
        <f>IF(T_PR[[#This Row],[CENA ZA OPAKOWANIE PO RABACIE]]*D222=0,"",D222*N222)</f>
        <v/>
      </c>
      <c r="P222" s="52" t="s">
        <v>548</v>
      </c>
      <c r="Q222" s="52" t="s">
        <v>566</v>
      </c>
      <c r="R222" s="31" t="s">
        <v>476</v>
      </c>
      <c r="S222" s="31" t="s">
        <v>63</v>
      </c>
      <c r="T222" s="160">
        <v>1</v>
      </c>
    </row>
    <row r="223" spans="1:20">
      <c r="A223" s="333"/>
      <c r="B223" s="328"/>
      <c r="C223" s="117" t="s">
        <v>3543</v>
      </c>
      <c r="D223" s="53"/>
      <c r="E223" s="38" t="s">
        <v>567</v>
      </c>
      <c r="F223" s="231" t="s">
        <v>3585</v>
      </c>
      <c r="G223" s="54">
        <v>1</v>
      </c>
      <c r="H223" s="209">
        <v>0.72306000000000004</v>
      </c>
      <c r="I223" s="199">
        <f>T_PR[[#This Row],[CENA KATALOG NETTO ZA JEDNOSTKĘ MIARY]]/G223</f>
        <v>0.72306000000000004</v>
      </c>
      <c r="J223" s="94">
        <f>T223*(T_PR[[#This Row],[CENA KATALOG NETTO ZA JEDNOSTKĘ MIARY]]-T_PR[[#This Row],[CENA KATALOG NETTO ZA JEDNOSTKĘ MIARY]]*T_PR[[#This Row],[RABAT %]])</f>
        <v>0.29645460000000001</v>
      </c>
      <c r="K223" s="140">
        <f t="shared" si="7"/>
        <v>0.29645460000000001</v>
      </c>
      <c r="L223" s="262">
        <f t="shared" si="9"/>
        <v>0.59</v>
      </c>
      <c r="M223" s="32">
        <v>4000</v>
      </c>
      <c r="N223" s="256">
        <f>T_PR[[#This Row],[CENA ZA POJ. SZTUKĘ PO RABACIE]]*T_PR[[#This Row],[LICZBA SZT. W OPAKOWANIU]]</f>
        <v>1185.8184000000001</v>
      </c>
      <c r="O223" s="253" t="str">
        <f>IF(T_PR[[#This Row],[CENA ZA OPAKOWANIE PO RABACIE]]*D223=0,"",D223*N223)</f>
        <v/>
      </c>
      <c r="P223" s="52" t="s">
        <v>554</v>
      </c>
      <c r="Q223" s="52" t="s">
        <v>568</v>
      </c>
      <c r="R223" s="31" t="s">
        <v>476</v>
      </c>
      <c r="S223" s="31" t="s">
        <v>63</v>
      </c>
      <c r="T223" s="160">
        <v>1</v>
      </c>
    </row>
    <row r="224" spans="1:20" ht="19.95" customHeight="1">
      <c r="A224" s="334"/>
      <c r="B224" s="329"/>
      <c r="C224" s="117" t="s">
        <v>3543</v>
      </c>
      <c r="D224" s="53"/>
      <c r="E224" s="38" t="s">
        <v>569</v>
      </c>
      <c r="F224" s="231" t="s">
        <v>3586</v>
      </c>
      <c r="G224" s="54">
        <v>1</v>
      </c>
      <c r="H224" s="209">
        <v>0.72306000000000004</v>
      </c>
      <c r="I224" s="199">
        <f>T_PR[[#This Row],[CENA KATALOG NETTO ZA JEDNOSTKĘ MIARY]]/G224</f>
        <v>0.72306000000000004</v>
      </c>
      <c r="J224" s="94">
        <f>T224*(T_PR[[#This Row],[CENA KATALOG NETTO ZA JEDNOSTKĘ MIARY]]-T_PR[[#This Row],[CENA KATALOG NETTO ZA JEDNOSTKĘ MIARY]]*T_PR[[#This Row],[RABAT %]])</f>
        <v>0.29645460000000001</v>
      </c>
      <c r="K224" s="140">
        <f t="shared" si="7"/>
        <v>0.29645460000000001</v>
      </c>
      <c r="L224" s="262">
        <f t="shared" si="9"/>
        <v>0.59</v>
      </c>
      <c r="M224" s="32">
        <v>4000</v>
      </c>
      <c r="N224" s="256">
        <f>T_PR[[#This Row],[CENA ZA POJ. SZTUKĘ PO RABACIE]]*T_PR[[#This Row],[LICZBA SZT. W OPAKOWANIU]]</f>
        <v>1185.8184000000001</v>
      </c>
      <c r="O224" s="253" t="str">
        <f>IF(T_PR[[#This Row],[CENA ZA OPAKOWANIE PO RABACIE]]*D224=0,"",D224*N224)</f>
        <v/>
      </c>
      <c r="P224" s="52" t="s">
        <v>557</v>
      </c>
      <c r="Q224" s="52" t="s">
        <v>570</v>
      </c>
      <c r="R224" s="31" t="s">
        <v>476</v>
      </c>
      <c r="S224" s="31" t="s">
        <v>63</v>
      </c>
      <c r="T224" s="160">
        <v>1</v>
      </c>
    </row>
    <row r="225" spans="1:20">
      <c r="A225" s="361" t="e" vm="9">
        <v>#VALUE!</v>
      </c>
      <c r="B225" s="327"/>
      <c r="C225" s="117" t="s">
        <v>3543</v>
      </c>
      <c r="D225" s="53"/>
      <c r="E225" s="38" t="s">
        <v>3914</v>
      </c>
      <c r="F225" s="225" t="s">
        <v>3915</v>
      </c>
      <c r="G225" s="54">
        <v>100</v>
      </c>
      <c r="H225" s="208">
        <v>60.00471000000001</v>
      </c>
      <c r="I225" s="199">
        <f>T_PR[[#This Row],[CENA KATALOG NETTO ZA JEDNOSTKĘ MIARY]]/G225</f>
        <v>0.60004710000000006</v>
      </c>
      <c r="J225" s="94">
        <f>T225*(T_PR[[#This Row],[CENA KATALOG NETTO ZA JEDNOSTKĘ MIARY]]-T_PR[[#This Row],[CENA KATALOG NETTO ZA JEDNOSTKĘ MIARY]]*T_PR[[#This Row],[RABAT %]])/100</f>
        <v>0.30002355000000003</v>
      </c>
      <c r="K225" s="141">
        <f>SUM(H225)*(1-L225)</f>
        <v>30.002355000000005</v>
      </c>
      <c r="L225" s="261">
        <v>0.5</v>
      </c>
      <c r="M225" s="25">
        <v>800</v>
      </c>
      <c r="N225" s="256">
        <f>T_PR[[#This Row],[CENA ZA POJ. SZTUKĘ PO RABACIE]]*T_PR[[#This Row],[LICZBA SZT. W OPAKOWANIU]]</f>
        <v>240.01884000000001</v>
      </c>
      <c r="O225" s="253" t="str">
        <f>IF(T_PR[[#This Row],[CENA ZA OPAKOWANIE PO RABACIE]]*D225=0,"",D225*N225)</f>
        <v/>
      </c>
      <c r="P225" s="52">
        <v>8421814615907</v>
      </c>
      <c r="Q225" s="52">
        <v>8421814615914</v>
      </c>
      <c r="R225" s="31" t="s">
        <v>476</v>
      </c>
      <c r="S225" s="31" t="s">
        <v>477</v>
      </c>
      <c r="T225" s="160">
        <v>1</v>
      </c>
    </row>
    <row r="226" spans="1:20" ht="19.2" customHeight="1">
      <c r="A226" s="362"/>
      <c r="B226" s="328"/>
      <c r="C226" s="117" t="s">
        <v>3543</v>
      </c>
      <c r="D226" s="53"/>
      <c r="E226" s="38" t="s">
        <v>571</v>
      </c>
      <c r="F226" s="225" t="s">
        <v>3587</v>
      </c>
      <c r="G226" s="54">
        <v>100</v>
      </c>
      <c r="H226" s="208">
        <v>61.182000000000002</v>
      </c>
      <c r="I226" s="199">
        <f>T_PR[[#This Row],[CENA KATALOG NETTO ZA JEDNOSTKĘ MIARY]]/G226</f>
        <v>0.61182000000000003</v>
      </c>
      <c r="J226" s="94">
        <f>T226*(T_PR[[#This Row],[CENA KATALOG NETTO ZA JEDNOSTKĘ MIARY]]-T_PR[[#This Row],[CENA KATALOG NETTO ZA JEDNOSTKĘ MIARY]]*T_PR[[#This Row],[RABAT %]])/100</f>
        <v>0.25084620000000002</v>
      </c>
      <c r="K226" s="95">
        <f t="shared" si="7"/>
        <v>25.084620000000001</v>
      </c>
      <c r="L226" s="262">
        <f t="shared" si="9"/>
        <v>0.59</v>
      </c>
      <c r="M226" s="32">
        <v>800</v>
      </c>
      <c r="N226" s="256">
        <f>T_PR[[#This Row],[CENA ZA POJ. SZTUKĘ PO RABACIE]]*T_PR[[#This Row],[LICZBA SZT. W OPAKOWANIU]]</f>
        <v>200.67696000000001</v>
      </c>
      <c r="O226" s="253" t="str">
        <f>IF(T_PR[[#This Row],[CENA ZA OPAKOWANIE PO RABACIE]]*D226=0,"",D226*N226)</f>
        <v/>
      </c>
      <c r="P226" s="52" t="s">
        <v>572</v>
      </c>
      <c r="Q226" s="52" t="s">
        <v>573</v>
      </c>
      <c r="R226" s="31" t="s">
        <v>476</v>
      </c>
      <c r="S226" s="31" t="s">
        <v>477</v>
      </c>
      <c r="T226" s="160">
        <v>1</v>
      </c>
    </row>
    <row r="227" spans="1:20" ht="18.649999999999999" customHeight="1">
      <c r="A227" s="362"/>
      <c r="B227" s="328"/>
      <c r="C227" s="117" t="s">
        <v>3543</v>
      </c>
      <c r="D227" s="53"/>
      <c r="E227" s="38" t="s">
        <v>574</v>
      </c>
      <c r="F227" s="225" t="s">
        <v>3588</v>
      </c>
      <c r="G227" s="54">
        <v>100</v>
      </c>
      <c r="H227" s="208">
        <v>61.182000000000002</v>
      </c>
      <c r="I227" s="199">
        <f>T_PR[[#This Row],[CENA KATALOG NETTO ZA JEDNOSTKĘ MIARY]]/G227</f>
        <v>0.61182000000000003</v>
      </c>
      <c r="J227" s="94">
        <f>T227*(T_PR[[#This Row],[CENA KATALOG NETTO ZA JEDNOSTKĘ MIARY]]-T_PR[[#This Row],[CENA KATALOG NETTO ZA JEDNOSTKĘ MIARY]]*T_PR[[#This Row],[RABAT %]])/100</f>
        <v>0.25084620000000002</v>
      </c>
      <c r="K227" s="95">
        <f t="shared" si="7"/>
        <v>25.084620000000001</v>
      </c>
      <c r="L227" s="262">
        <f t="shared" si="9"/>
        <v>0.59</v>
      </c>
      <c r="M227" s="32">
        <v>800</v>
      </c>
      <c r="N227" s="256">
        <f>T_PR[[#This Row],[CENA ZA POJ. SZTUKĘ PO RABACIE]]*T_PR[[#This Row],[LICZBA SZT. W OPAKOWANIU]]</f>
        <v>200.67696000000001</v>
      </c>
      <c r="O227" s="253" t="str">
        <f>IF(T_PR[[#This Row],[CENA ZA OPAKOWANIE PO RABACIE]]*D227=0,"",D227*N227)</f>
        <v/>
      </c>
      <c r="P227" s="52" t="s">
        <v>575</v>
      </c>
      <c r="Q227" s="52" t="s">
        <v>576</v>
      </c>
      <c r="R227" s="31" t="s">
        <v>476</v>
      </c>
      <c r="S227" s="31" t="s">
        <v>477</v>
      </c>
      <c r="T227" s="160">
        <v>1</v>
      </c>
    </row>
    <row r="228" spans="1:20" ht="19.2" customHeight="1">
      <c r="A228" s="362"/>
      <c r="B228" s="328"/>
      <c r="C228" s="117" t="s">
        <v>3543</v>
      </c>
      <c r="D228" s="53"/>
      <c r="E228" s="38" t="s">
        <v>3907</v>
      </c>
      <c r="F228" s="225" t="s">
        <v>3916</v>
      </c>
      <c r="G228" s="54">
        <v>100</v>
      </c>
      <c r="H228" s="208">
        <v>63.805410000000009</v>
      </c>
      <c r="I228" s="199">
        <f>T_PR[[#This Row],[CENA KATALOG NETTO ZA JEDNOSTKĘ MIARY]]/G228</f>
        <v>0.63805410000000007</v>
      </c>
      <c r="J228" s="94">
        <f>T228*(T_PR[[#This Row],[CENA KATALOG NETTO ZA JEDNOSTKĘ MIARY]]-T_PR[[#This Row],[CENA KATALOG NETTO ZA JEDNOSTKĘ MIARY]]*T_PR[[#This Row],[RABAT %]])/100</f>
        <v>0.2616021810000001</v>
      </c>
      <c r="K228" s="95">
        <f>SUM(H228)*(1-L229)</f>
        <v>26.160218100000005</v>
      </c>
      <c r="L228" s="261">
        <f t="shared" si="9"/>
        <v>0.59</v>
      </c>
      <c r="M228" s="25">
        <v>800</v>
      </c>
      <c r="N228" s="256">
        <f>T_PR[[#This Row],[CENA ZA POJ. SZTUKĘ PO RABACIE]]*T_PR[[#This Row],[LICZBA SZT. W OPAKOWANIU]]</f>
        <v>209.28174480000007</v>
      </c>
      <c r="O228" s="253" t="str">
        <f>IF(T_PR[[#This Row],[CENA ZA OPAKOWANIE PO RABACIE]]*D228=0,"",D228*N228)</f>
        <v/>
      </c>
      <c r="P228" s="52">
        <v>8421814615921</v>
      </c>
      <c r="Q228" s="52">
        <v>8421814615938</v>
      </c>
      <c r="R228" s="31" t="s">
        <v>476</v>
      </c>
      <c r="S228" s="31" t="s">
        <v>477</v>
      </c>
      <c r="T228" s="160">
        <v>1</v>
      </c>
    </row>
    <row r="229" spans="1:20" ht="16.95" customHeight="1">
      <c r="A229" s="362"/>
      <c r="B229" s="328"/>
      <c r="C229" s="117" t="s">
        <v>3543</v>
      </c>
      <c r="D229" s="53"/>
      <c r="E229" s="38" t="s">
        <v>3906</v>
      </c>
      <c r="F229" s="225" t="s">
        <v>3917</v>
      </c>
      <c r="G229" s="54">
        <v>100</v>
      </c>
      <c r="H229" s="208">
        <v>66.706919999999997</v>
      </c>
      <c r="I229" s="199">
        <f>T_PR[[#This Row],[CENA KATALOG NETTO ZA JEDNOSTKĘ MIARY]]/G229</f>
        <v>0.66706919999999992</v>
      </c>
      <c r="J229" s="94">
        <f>T229*(T_PR[[#This Row],[CENA KATALOG NETTO ZA JEDNOSTKĘ MIARY]]-T_PR[[#This Row],[CENA KATALOG NETTO ZA JEDNOSTKĘ MIARY]]*T_PR[[#This Row],[RABAT %]])/100</f>
        <v>0.27349837200000005</v>
      </c>
      <c r="K229" s="95">
        <f>SUM(H229)*(1-L231)</f>
        <v>27.3498372</v>
      </c>
      <c r="L229" s="261">
        <f t="shared" si="9"/>
        <v>0.59</v>
      </c>
      <c r="M229" s="25">
        <v>800</v>
      </c>
      <c r="N229" s="256">
        <f>T_PR[[#This Row],[CENA ZA POJ. SZTUKĘ PO RABACIE]]*T_PR[[#This Row],[LICZBA SZT. W OPAKOWANIU]]</f>
        <v>218.79869760000003</v>
      </c>
      <c r="O229" s="253" t="str">
        <f>IF(T_PR[[#This Row],[CENA ZA OPAKOWANIE PO RABACIE]]*D229=0,"",D229*N229)</f>
        <v/>
      </c>
      <c r="P229" s="52">
        <v>8421814615945</v>
      </c>
      <c r="Q229" s="52">
        <v>8421814615952</v>
      </c>
      <c r="R229" s="31" t="s">
        <v>476</v>
      </c>
      <c r="S229" s="31" t="s">
        <v>477</v>
      </c>
      <c r="T229" s="160">
        <v>1</v>
      </c>
    </row>
    <row r="230" spans="1:20" ht="18.649999999999999" customHeight="1">
      <c r="A230" s="362"/>
      <c r="B230" s="328"/>
      <c r="C230" s="117" t="s">
        <v>3543</v>
      </c>
      <c r="D230" s="53"/>
      <c r="E230" s="38" t="s">
        <v>3908</v>
      </c>
      <c r="F230" s="231" t="s">
        <v>3913</v>
      </c>
      <c r="G230" s="54">
        <v>1</v>
      </c>
      <c r="H230" s="209">
        <v>0.55620000000000003</v>
      </c>
      <c r="I230" s="199">
        <f>T_PR[[#This Row],[CENA KATALOG NETTO ZA JEDNOSTKĘ MIARY]]/G230</f>
        <v>0.55620000000000003</v>
      </c>
      <c r="J230" s="94">
        <f>T230*(T_PR[[#This Row],[CENA KATALOG NETTO ZA JEDNOSTKĘ MIARY]]-T_PR[[#This Row],[CENA KATALOG NETTO ZA JEDNOSTKĘ MIARY]]*T_PR[[#This Row],[RABAT %]])</f>
        <v>0.22804200000000002</v>
      </c>
      <c r="K230" s="140">
        <f>SUM(H230)*(1-L231)</f>
        <v>0.22804200000000002</v>
      </c>
      <c r="L230" s="261">
        <f t="shared" si="9"/>
        <v>0.59</v>
      </c>
      <c r="M230" s="25">
        <v>4000</v>
      </c>
      <c r="N230" s="256">
        <f>T_PR[[#This Row],[CENA ZA POJ. SZTUKĘ PO RABACIE]]*T_PR[[#This Row],[LICZBA SZT. W OPAKOWANIU]]</f>
        <v>912.16800000000012</v>
      </c>
      <c r="O230" s="253" t="str">
        <f>IF(T_PR[[#This Row],[CENA ZA OPAKOWANIE PO RABACIE]]*D230=0,"",D230*N230)</f>
        <v/>
      </c>
      <c r="P230" s="52">
        <v>8421814624817</v>
      </c>
      <c r="Q230" s="52">
        <v>8421814624824</v>
      </c>
      <c r="R230" s="31" t="s">
        <v>476</v>
      </c>
      <c r="S230" s="31" t="s">
        <v>477</v>
      </c>
      <c r="T230" s="160">
        <v>1</v>
      </c>
    </row>
    <row r="231" spans="1:20" ht="18.649999999999999" customHeight="1">
      <c r="A231" s="362"/>
      <c r="B231" s="328"/>
      <c r="C231" s="117" t="s">
        <v>3543</v>
      </c>
      <c r="D231" s="53"/>
      <c r="E231" s="38" t="s">
        <v>577</v>
      </c>
      <c r="F231" s="231" t="s">
        <v>3589</v>
      </c>
      <c r="G231" s="54">
        <v>1</v>
      </c>
      <c r="H231" s="209">
        <v>0.56520000000000004</v>
      </c>
      <c r="I231" s="199">
        <f>T_PR[[#This Row],[CENA KATALOG NETTO ZA JEDNOSTKĘ MIARY]]/G231</f>
        <v>0.56520000000000004</v>
      </c>
      <c r="J231" s="94">
        <f>T231*(T_PR[[#This Row],[CENA KATALOG NETTO ZA JEDNOSTKĘ MIARY]]-T_PR[[#This Row],[CENA KATALOG NETTO ZA JEDNOSTKĘ MIARY]]*T_PR[[#This Row],[RABAT %]])</f>
        <v>0.23173200000000005</v>
      </c>
      <c r="K231" s="140">
        <f t="shared" si="7"/>
        <v>0.23173200000000002</v>
      </c>
      <c r="L231" s="262">
        <f t="shared" si="9"/>
        <v>0.59</v>
      </c>
      <c r="M231" s="32">
        <v>4000</v>
      </c>
      <c r="N231" s="256">
        <f>T_PR[[#This Row],[CENA ZA POJ. SZTUKĘ PO RABACIE]]*T_PR[[#This Row],[LICZBA SZT. W OPAKOWANIU]]</f>
        <v>926.92800000000022</v>
      </c>
      <c r="O231" s="253" t="str">
        <f>IF(T_PR[[#This Row],[CENA ZA OPAKOWANIE PO RABACIE]]*D231=0,"",D231*N231)</f>
        <v/>
      </c>
      <c r="P231" s="52" t="s">
        <v>578</v>
      </c>
      <c r="Q231" s="52" t="s">
        <v>579</v>
      </c>
      <c r="R231" s="31" t="s">
        <v>476</v>
      </c>
      <c r="S231" s="31" t="s">
        <v>477</v>
      </c>
      <c r="T231" s="160">
        <v>1</v>
      </c>
    </row>
    <row r="232" spans="1:20" ht="18" customHeight="1">
      <c r="A232" s="362"/>
      <c r="B232" s="328"/>
      <c r="C232" s="117" t="s">
        <v>3543</v>
      </c>
      <c r="D232" s="53"/>
      <c r="E232" s="38" t="s">
        <v>580</v>
      </c>
      <c r="F232" s="231" t="s">
        <v>3590</v>
      </c>
      <c r="G232" s="54">
        <v>1</v>
      </c>
      <c r="H232" s="209">
        <v>0.56520000000000004</v>
      </c>
      <c r="I232" s="199">
        <f>T_PR[[#This Row],[CENA KATALOG NETTO ZA JEDNOSTKĘ MIARY]]/G232</f>
        <v>0.56520000000000004</v>
      </c>
      <c r="J232" s="94">
        <f>T232*(T_PR[[#This Row],[CENA KATALOG NETTO ZA JEDNOSTKĘ MIARY]]-T_PR[[#This Row],[CENA KATALOG NETTO ZA JEDNOSTKĘ MIARY]]*T_PR[[#This Row],[RABAT %]])</f>
        <v>0.23173200000000005</v>
      </c>
      <c r="K232" s="140">
        <f t="shared" si="7"/>
        <v>0.23173200000000002</v>
      </c>
      <c r="L232" s="262">
        <f t="shared" si="9"/>
        <v>0.59</v>
      </c>
      <c r="M232" s="32">
        <v>4000</v>
      </c>
      <c r="N232" s="256">
        <f>T_PR[[#This Row],[CENA ZA POJ. SZTUKĘ PO RABACIE]]*T_PR[[#This Row],[LICZBA SZT. W OPAKOWANIU]]</f>
        <v>926.92800000000022</v>
      </c>
      <c r="O232" s="253" t="str">
        <f>IF(T_PR[[#This Row],[CENA ZA OPAKOWANIE PO RABACIE]]*D232=0,"",D232*N232)</f>
        <v/>
      </c>
      <c r="P232" s="52" t="s">
        <v>581</v>
      </c>
      <c r="Q232" s="52" t="s">
        <v>582</v>
      </c>
      <c r="R232" s="31" t="s">
        <v>476</v>
      </c>
      <c r="S232" s="31" t="s">
        <v>477</v>
      </c>
      <c r="T232" s="160">
        <v>1</v>
      </c>
    </row>
    <row r="233" spans="1:20" ht="18.649999999999999" customHeight="1">
      <c r="A233" s="362"/>
      <c r="B233" s="328"/>
      <c r="C233" s="117" t="s">
        <v>3543</v>
      </c>
      <c r="D233" s="53"/>
      <c r="E233" s="38" t="s">
        <v>3909</v>
      </c>
      <c r="F233" s="231" t="s">
        <v>3911</v>
      </c>
      <c r="G233" s="54">
        <v>1</v>
      </c>
      <c r="H233" s="209">
        <v>0.58401000000000003</v>
      </c>
      <c r="I233" s="199">
        <f>T_PR[[#This Row],[CENA KATALOG NETTO ZA JEDNOSTKĘ MIARY]]/G233</f>
        <v>0.58401000000000003</v>
      </c>
      <c r="J233" s="94">
        <f>T233*(T_PR[[#This Row],[CENA KATALOG NETTO ZA JEDNOSTKĘ MIARY]]-T_PR[[#This Row],[CENA KATALOG NETTO ZA JEDNOSTKĘ MIARY]]*T_PR[[#This Row],[RABAT %]])</f>
        <v>0.23944410000000005</v>
      </c>
      <c r="K233" s="140">
        <f>SUM(H233)*(1-L234)</f>
        <v>0.23944410000000002</v>
      </c>
      <c r="L233" s="261">
        <f t="shared" si="9"/>
        <v>0.59</v>
      </c>
      <c r="M233" s="25">
        <v>4000</v>
      </c>
      <c r="N233" s="256">
        <f>T_PR[[#This Row],[CENA ZA POJ. SZTUKĘ PO RABACIE]]*T_PR[[#This Row],[LICZBA SZT. W OPAKOWANIU]]</f>
        <v>957.77640000000019</v>
      </c>
      <c r="O233" s="253" t="str">
        <f>IF(T_PR[[#This Row],[CENA ZA OPAKOWANIE PO RABACIE]]*D233=0,"",D233*N233)</f>
        <v/>
      </c>
      <c r="P233" s="52">
        <v>8421814624831</v>
      </c>
      <c r="Q233" s="52">
        <v>8421814624848</v>
      </c>
      <c r="R233" s="31" t="s">
        <v>476</v>
      </c>
      <c r="S233" s="31" t="s">
        <v>477</v>
      </c>
      <c r="T233" s="160">
        <v>1</v>
      </c>
    </row>
    <row r="234" spans="1:20" ht="19.2" customHeight="1">
      <c r="A234" s="363"/>
      <c r="B234" s="329"/>
      <c r="C234" s="117" t="s">
        <v>3543</v>
      </c>
      <c r="D234" s="53"/>
      <c r="E234" s="38" t="s">
        <v>3910</v>
      </c>
      <c r="F234" s="231" t="s">
        <v>3912</v>
      </c>
      <c r="G234" s="54">
        <v>1</v>
      </c>
      <c r="H234" s="209">
        <v>0.61182000000000003</v>
      </c>
      <c r="I234" s="199">
        <f>T_PR[[#This Row],[CENA KATALOG NETTO ZA JEDNOSTKĘ MIARY]]/G234</f>
        <v>0.61182000000000003</v>
      </c>
      <c r="J234" s="94">
        <f>T234*(T_PR[[#This Row],[CENA KATALOG NETTO ZA JEDNOSTKĘ MIARY]]-T_PR[[#This Row],[CENA KATALOG NETTO ZA JEDNOSTKĘ MIARY]]*T_PR[[#This Row],[RABAT %]])</f>
        <v>0.25084620000000002</v>
      </c>
      <c r="K234" s="140">
        <f>SUM(H234)*(1-L235)</f>
        <v>0.25084620000000002</v>
      </c>
      <c r="L234" s="261">
        <f t="shared" si="9"/>
        <v>0.59</v>
      </c>
      <c r="M234" s="25">
        <v>4000</v>
      </c>
      <c r="N234" s="256">
        <f>T_PR[[#This Row],[CENA ZA POJ. SZTUKĘ PO RABACIE]]*T_PR[[#This Row],[LICZBA SZT. W OPAKOWANIU]]</f>
        <v>1003.3848</v>
      </c>
      <c r="O234" s="253" t="str">
        <f>IF(T_PR[[#This Row],[CENA ZA OPAKOWANIE PO RABACIE]]*D234=0,"",D234*N234)</f>
        <v/>
      </c>
      <c r="P234" s="52">
        <v>8421814624855</v>
      </c>
      <c r="Q234" s="52">
        <v>8421814624862</v>
      </c>
      <c r="R234" s="31" t="s">
        <v>476</v>
      </c>
      <c r="S234" s="31" t="s">
        <v>477</v>
      </c>
      <c r="T234" s="160">
        <v>1</v>
      </c>
    </row>
    <row r="235" spans="1:20" ht="48.65" customHeight="1">
      <c r="A235" s="107"/>
      <c r="B235" s="77"/>
      <c r="C235" s="117" t="s">
        <v>3543</v>
      </c>
      <c r="D235" s="53"/>
      <c r="E235" s="38" t="s">
        <v>3773</v>
      </c>
      <c r="F235" s="225" t="s">
        <v>3774</v>
      </c>
      <c r="G235" s="54">
        <v>1</v>
      </c>
      <c r="H235" s="208">
        <v>280.02999999999997</v>
      </c>
      <c r="I235" s="199">
        <f>T_PR[[#This Row],[CENA KATALOG NETTO ZA JEDNOSTKĘ MIARY]]/G235</f>
        <v>280.02999999999997</v>
      </c>
      <c r="J235" s="94">
        <f>T235*(T_PR[[#This Row],[CENA KATALOG NETTO ZA JEDNOSTKĘ MIARY]]-T_PR[[#This Row],[CENA KATALOG NETTO ZA JEDNOSTKĘ MIARY]]*T_PR[[#This Row],[RABAT %]])</f>
        <v>114.81229999999999</v>
      </c>
      <c r="K235" s="139">
        <f>SUM(H235)*(1-L236)</f>
        <v>280.02999999999997</v>
      </c>
      <c r="L235" s="262">
        <f t="shared" si="9"/>
        <v>0.59</v>
      </c>
      <c r="M235" s="93">
        <v>1</v>
      </c>
      <c r="N235" s="256">
        <f>T_PR[[#This Row],[CENA ZA POJ. SZTUKĘ PO RABACIE]]*T_PR[[#This Row],[LICZBA SZT. W OPAKOWANIU]]</f>
        <v>114.81229999999999</v>
      </c>
      <c r="O235" s="253" t="str">
        <f>IF(T_PR[[#This Row],[CENA ZA OPAKOWANIE PO RABACIE]]*D235=0,"",D235*N235)</f>
        <v/>
      </c>
      <c r="P235" s="52">
        <v>8421814602297</v>
      </c>
      <c r="Q235" s="52">
        <v>8421814602303</v>
      </c>
      <c r="R235" s="100"/>
      <c r="S235" s="101"/>
      <c r="T235" s="160">
        <v>1</v>
      </c>
    </row>
    <row r="236" spans="1:20" ht="20.6">
      <c r="A236" s="82"/>
      <c r="B236" s="82"/>
      <c r="C236" s="36"/>
      <c r="D236" s="36"/>
      <c r="E236" s="42"/>
      <c r="F236" s="232"/>
      <c r="G236" s="87"/>
      <c r="H236" s="28"/>
      <c r="I236" s="250"/>
      <c r="J236" s="251"/>
      <c r="K236" s="88"/>
      <c r="L236" s="242">
        <f>L5</f>
        <v>0</v>
      </c>
      <c r="M236" s="252"/>
      <c r="N236" s="253"/>
      <c r="O236" s="253" t="str">
        <f>IF(T_PR[[#This Row],[CENA ZA OPAKOWANIE PO RABACIE]]*D236=0,"",D236*N236)</f>
        <v/>
      </c>
      <c r="P236" s="52"/>
      <c r="Q236" s="52"/>
      <c r="R236" s="31"/>
      <c r="S236" s="31"/>
      <c r="T236" s="160"/>
    </row>
    <row r="237" spans="1:20" ht="81" customHeight="1">
      <c r="A237" s="167"/>
      <c r="B237" s="79"/>
      <c r="C237" s="116" t="s">
        <v>3544</v>
      </c>
      <c r="D237" s="53"/>
      <c r="E237" s="38" t="s">
        <v>583</v>
      </c>
      <c r="F237" s="225" t="s">
        <v>584</v>
      </c>
      <c r="G237" s="54">
        <v>100</v>
      </c>
      <c r="H237" s="208">
        <v>633.21227549999992</v>
      </c>
      <c r="I237" s="199">
        <f>T_PR[[#This Row],[CENA KATALOG NETTO ZA JEDNOSTKĘ MIARY]]/G237</f>
        <v>6.3321227549999994</v>
      </c>
      <c r="J237" s="94">
        <f>T237*(T_PR[[#This Row],[CENA KATALOG NETTO ZA JEDNOSTKĘ MIARY]]-T_PR[[#This Row],[CENA KATALOG NETTO ZA JEDNOSTKĘ MIARY]]*T_PR[[#This Row],[RABAT %]])/100</f>
        <v>6.3321227549999994</v>
      </c>
      <c r="K237" s="95">
        <f t="shared" si="7"/>
        <v>633.21227549999992</v>
      </c>
      <c r="L237" s="262">
        <f>$L$236</f>
        <v>0</v>
      </c>
      <c r="M237" s="32">
        <v>100</v>
      </c>
      <c r="N237" s="256">
        <f>T_PR[[#This Row],[CENA ZA POJ. SZTUKĘ PO RABACIE]]*T_PR[[#This Row],[LICZBA SZT. W OPAKOWANIU]]</f>
        <v>633.21227549999992</v>
      </c>
      <c r="O237" s="253" t="str">
        <f>IF(T_PR[[#This Row],[CENA ZA OPAKOWANIE PO RABACIE]]*D237=0,"",D237*N237)</f>
        <v/>
      </c>
      <c r="P237" s="52" t="s">
        <v>585</v>
      </c>
      <c r="Q237" s="52"/>
      <c r="R237" s="31" t="s">
        <v>70</v>
      </c>
      <c r="S237" s="31" t="s">
        <v>71</v>
      </c>
      <c r="T237" s="160">
        <v>1</v>
      </c>
    </row>
    <row r="238" spans="1:20" ht="72.650000000000006" customHeight="1">
      <c r="A238" s="72"/>
      <c r="B238" s="79"/>
      <c r="C238" s="116" t="s">
        <v>3544</v>
      </c>
      <c r="D238" s="53"/>
      <c r="E238" s="38" t="s">
        <v>586</v>
      </c>
      <c r="F238" s="225" t="s">
        <v>587</v>
      </c>
      <c r="G238" s="54">
        <v>100</v>
      </c>
      <c r="H238" s="208">
        <v>808.09664984999995</v>
      </c>
      <c r="I238" s="199">
        <f>T_PR[[#This Row],[CENA KATALOG NETTO ZA JEDNOSTKĘ MIARY]]/G238</f>
        <v>8.0809664984999987</v>
      </c>
      <c r="J238" s="94">
        <f>T238*(T_PR[[#This Row],[CENA KATALOG NETTO ZA JEDNOSTKĘ MIARY]]-T_PR[[#This Row],[CENA KATALOG NETTO ZA JEDNOSTKĘ MIARY]]*T_PR[[#This Row],[RABAT %]])/100</f>
        <v>8.0809664984999987</v>
      </c>
      <c r="K238" s="95">
        <f t="shared" si="7"/>
        <v>808.09664984999995</v>
      </c>
      <c r="L238" s="262">
        <f t="shared" ref="L238:L306" si="10">$L$236</f>
        <v>0</v>
      </c>
      <c r="M238" s="32">
        <v>50</v>
      </c>
      <c r="N238" s="256">
        <f>T_PR[[#This Row],[CENA ZA POJ. SZTUKĘ PO RABACIE]]*T_PR[[#This Row],[LICZBA SZT. W OPAKOWANIU]]</f>
        <v>404.04832492499992</v>
      </c>
      <c r="O238" s="253" t="str">
        <f>IF(T_PR[[#This Row],[CENA ZA OPAKOWANIE PO RABACIE]]*D238=0,"",D238*N238)</f>
        <v/>
      </c>
      <c r="P238" s="52" t="s">
        <v>588</v>
      </c>
      <c r="Q238" s="52"/>
      <c r="R238" s="31" t="s">
        <v>70</v>
      </c>
      <c r="S238" s="31" t="s">
        <v>71</v>
      </c>
      <c r="T238" s="160">
        <v>1</v>
      </c>
    </row>
    <row r="239" spans="1:20" ht="72.650000000000006" customHeight="1">
      <c r="A239" s="167"/>
      <c r="B239" s="176"/>
      <c r="C239" s="116" t="s">
        <v>3537</v>
      </c>
      <c r="D239" s="53"/>
      <c r="E239" s="38" t="s">
        <v>4164</v>
      </c>
      <c r="F239" s="225" t="s">
        <v>4166</v>
      </c>
      <c r="G239" s="54">
        <v>100</v>
      </c>
      <c r="H239" s="208">
        <v>486.76049999999998</v>
      </c>
      <c r="I239" s="199">
        <f>T_PR[[#This Row],[CENA KATALOG NETTO ZA JEDNOSTKĘ MIARY]]/G239</f>
        <v>4.8676050000000002</v>
      </c>
      <c r="J239" s="28">
        <f>T239*(T_PR[[#This Row],[CENA KATALOG NETTO ZA JEDNOSTKĘ MIARY]]-T_PR[[#This Row],[CENA KATALOG NETTO ZA JEDNOSTKĘ MIARY]]*T_PR[[#This Row],[RABAT %]])/100</f>
        <v>4.8676050000000002</v>
      </c>
      <c r="K239" s="95">
        <f>SUM(H239)*(1-L239)</f>
        <v>486.76049999999998</v>
      </c>
      <c r="L239" s="261">
        <f t="shared" si="10"/>
        <v>0</v>
      </c>
      <c r="M239" s="25">
        <v>50</v>
      </c>
      <c r="N239" s="256">
        <f>T_PR[[#This Row],[CENA ZA POJ. SZTUKĘ PO RABACIE]]*T_PR[[#This Row],[LICZBA SZT. W OPAKOWANIU]]</f>
        <v>243.38025000000002</v>
      </c>
      <c r="O239" s="253" t="str">
        <f>IF(T_PR[[#This Row],[CENA ZA OPAKOWANIE PO RABACIE]]*D239=0,"",D239*N239)</f>
        <v/>
      </c>
      <c r="P239" s="52">
        <v>8421814624732</v>
      </c>
      <c r="Q239" s="52">
        <v>8421814624770</v>
      </c>
      <c r="R239" s="31" t="s">
        <v>189</v>
      </c>
      <c r="S239" s="31" t="s">
        <v>465</v>
      </c>
      <c r="T239" s="160">
        <v>1</v>
      </c>
    </row>
    <row r="240" spans="1:20" ht="72.650000000000006" customHeight="1">
      <c r="A240" s="167"/>
      <c r="B240" s="176"/>
      <c r="C240" s="116" t="s">
        <v>3537</v>
      </c>
      <c r="D240" s="53"/>
      <c r="E240" s="38" t="s">
        <v>4165</v>
      </c>
      <c r="F240" s="225" t="s">
        <v>4167</v>
      </c>
      <c r="G240" s="54">
        <v>100</v>
      </c>
      <c r="H240" s="208">
        <v>714.6674999999999</v>
      </c>
      <c r="I240" s="199">
        <f>T_PR[[#This Row],[CENA KATALOG NETTO ZA JEDNOSTKĘ MIARY]]/G240</f>
        <v>7.1466749999999992</v>
      </c>
      <c r="J240" s="28">
        <f>T240*(T_PR[[#This Row],[CENA KATALOG NETTO ZA JEDNOSTKĘ MIARY]]-T_PR[[#This Row],[CENA KATALOG NETTO ZA JEDNOSTKĘ MIARY]]*T_PR[[#This Row],[RABAT %]])/100</f>
        <v>7.1466749999999992</v>
      </c>
      <c r="K240" s="95">
        <f>SUM(H240)*(1-L240)</f>
        <v>714.6674999999999</v>
      </c>
      <c r="L240" s="261">
        <f t="shared" si="10"/>
        <v>0</v>
      </c>
      <c r="M240" s="25">
        <v>25</v>
      </c>
      <c r="N240" s="256">
        <f>T_PR[[#This Row],[CENA ZA POJ. SZTUKĘ PO RABACIE]]*T_PR[[#This Row],[LICZBA SZT. W OPAKOWANIU]]</f>
        <v>178.66687499999998</v>
      </c>
      <c r="O240" s="253" t="str">
        <f>IF(T_PR[[#This Row],[CENA ZA OPAKOWANIE PO RABACIE]]*D240=0,"",D240*N240)</f>
        <v/>
      </c>
      <c r="P240" s="52">
        <v>8421814624756</v>
      </c>
      <c r="Q240" s="52">
        <v>8421814624763</v>
      </c>
      <c r="R240" s="31" t="s">
        <v>189</v>
      </c>
      <c r="S240" s="31" t="s">
        <v>465</v>
      </c>
      <c r="T240" s="160">
        <v>1</v>
      </c>
    </row>
    <row r="241" spans="1:20">
      <c r="A241" s="332"/>
      <c r="B241" s="324" t="e" vm="10">
        <v>#VALUE!</v>
      </c>
      <c r="C241" s="116" t="s">
        <v>3544</v>
      </c>
      <c r="D241" s="53"/>
      <c r="E241" s="38" t="s">
        <v>589</v>
      </c>
      <c r="F241" s="225" t="s">
        <v>590</v>
      </c>
      <c r="G241" s="54">
        <v>100</v>
      </c>
      <c r="H241" s="208">
        <v>82.850316000000007</v>
      </c>
      <c r="I241" s="199">
        <f>T_PR[[#This Row],[CENA KATALOG NETTO ZA JEDNOSTKĘ MIARY]]/G241</f>
        <v>0.82850316000000002</v>
      </c>
      <c r="J241" s="94">
        <f>T241*(T_PR[[#This Row],[CENA KATALOG NETTO ZA JEDNOSTKĘ MIARY]]-T_PR[[#This Row],[CENA KATALOG NETTO ZA JEDNOSTKĘ MIARY]]*T_PR[[#This Row],[RABAT %]])/100</f>
        <v>0.82850316000000002</v>
      </c>
      <c r="K241" s="95">
        <f t="shared" si="7"/>
        <v>82.850316000000007</v>
      </c>
      <c r="L241" s="262">
        <f t="shared" si="10"/>
        <v>0</v>
      </c>
      <c r="M241" s="32">
        <v>100</v>
      </c>
      <c r="N241" s="256">
        <f>T_PR[[#This Row],[CENA ZA POJ. SZTUKĘ PO RABACIE]]*T_PR[[#This Row],[LICZBA SZT. W OPAKOWANIU]]</f>
        <v>82.850316000000007</v>
      </c>
      <c r="O241" s="253" t="str">
        <f>IF(T_PR[[#This Row],[CENA ZA OPAKOWANIE PO RABACIE]]*D241=0,"",D241*N241)</f>
        <v/>
      </c>
      <c r="P241" s="52" t="s">
        <v>591</v>
      </c>
      <c r="Q241" s="52" t="s">
        <v>592</v>
      </c>
      <c r="R241" s="31" t="s">
        <v>70</v>
      </c>
      <c r="S241" s="31" t="s">
        <v>71</v>
      </c>
      <c r="T241" s="160">
        <v>1</v>
      </c>
    </row>
    <row r="242" spans="1:20">
      <c r="A242" s="333"/>
      <c r="B242" s="325"/>
      <c r="C242" s="116" t="s">
        <v>3544</v>
      </c>
      <c r="D242" s="53"/>
      <c r="E242" s="38" t="s">
        <v>593</v>
      </c>
      <c r="F242" s="225" t="s">
        <v>594</v>
      </c>
      <c r="G242" s="54">
        <v>100</v>
      </c>
      <c r="H242" s="208">
        <v>86.170211999999992</v>
      </c>
      <c r="I242" s="199">
        <f>T_PR[[#This Row],[CENA KATALOG NETTO ZA JEDNOSTKĘ MIARY]]/G242</f>
        <v>0.8617021199999999</v>
      </c>
      <c r="J242" s="94">
        <f>T242*(T_PR[[#This Row],[CENA KATALOG NETTO ZA JEDNOSTKĘ MIARY]]-T_PR[[#This Row],[CENA KATALOG NETTO ZA JEDNOSTKĘ MIARY]]*T_PR[[#This Row],[RABAT %]])/100</f>
        <v>0.8617021199999999</v>
      </c>
      <c r="K242" s="95">
        <f t="shared" si="7"/>
        <v>86.170211999999992</v>
      </c>
      <c r="L242" s="262">
        <f t="shared" si="10"/>
        <v>0</v>
      </c>
      <c r="M242" s="32">
        <v>100</v>
      </c>
      <c r="N242" s="256">
        <f>T_PR[[#This Row],[CENA ZA POJ. SZTUKĘ PO RABACIE]]*T_PR[[#This Row],[LICZBA SZT. W OPAKOWANIU]]</f>
        <v>86.170211999999992</v>
      </c>
      <c r="O242" s="253" t="str">
        <f>IF(T_PR[[#This Row],[CENA ZA OPAKOWANIE PO RABACIE]]*D242=0,"",D242*N242)</f>
        <v/>
      </c>
      <c r="P242" s="52" t="s">
        <v>595</v>
      </c>
      <c r="Q242" s="52" t="s">
        <v>596</v>
      </c>
      <c r="R242" s="31" t="s">
        <v>70</v>
      </c>
      <c r="S242" s="31" t="s">
        <v>71</v>
      </c>
      <c r="T242" s="160">
        <v>1</v>
      </c>
    </row>
    <row r="243" spans="1:20">
      <c r="A243" s="333"/>
      <c r="B243" s="325"/>
      <c r="C243" s="116" t="s">
        <v>3544</v>
      </c>
      <c r="D243" s="53"/>
      <c r="E243" s="38" t="s">
        <v>597</v>
      </c>
      <c r="F243" s="225" t="s">
        <v>598</v>
      </c>
      <c r="G243" s="54">
        <v>100</v>
      </c>
      <c r="H243" s="208">
        <v>86.170211999999992</v>
      </c>
      <c r="I243" s="199">
        <f>T_PR[[#This Row],[CENA KATALOG NETTO ZA JEDNOSTKĘ MIARY]]/G243</f>
        <v>0.8617021199999999</v>
      </c>
      <c r="J243" s="94">
        <f>T243*(T_PR[[#This Row],[CENA KATALOG NETTO ZA JEDNOSTKĘ MIARY]]-T_PR[[#This Row],[CENA KATALOG NETTO ZA JEDNOSTKĘ MIARY]]*T_PR[[#This Row],[RABAT %]])/100</f>
        <v>0.8617021199999999</v>
      </c>
      <c r="K243" s="95">
        <f t="shared" si="7"/>
        <v>86.170211999999992</v>
      </c>
      <c r="L243" s="262">
        <f t="shared" si="10"/>
        <v>0</v>
      </c>
      <c r="M243" s="32">
        <v>100</v>
      </c>
      <c r="N243" s="256">
        <f>T_PR[[#This Row],[CENA ZA POJ. SZTUKĘ PO RABACIE]]*T_PR[[#This Row],[LICZBA SZT. W OPAKOWANIU]]</f>
        <v>86.170211999999992</v>
      </c>
      <c r="O243" s="253" t="str">
        <f>IF(T_PR[[#This Row],[CENA ZA OPAKOWANIE PO RABACIE]]*D243=0,"",D243*N243)</f>
        <v/>
      </c>
      <c r="P243" s="52" t="s">
        <v>599</v>
      </c>
      <c r="Q243" s="52" t="s">
        <v>600</v>
      </c>
      <c r="R243" s="31" t="s">
        <v>70</v>
      </c>
      <c r="S243" s="31" t="s">
        <v>71</v>
      </c>
      <c r="T243" s="160">
        <v>1</v>
      </c>
    </row>
    <row r="244" spans="1:20">
      <c r="A244" s="333"/>
      <c r="B244" s="325"/>
      <c r="C244" s="116" t="s">
        <v>3544</v>
      </c>
      <c r="D244" s="53"/>
      <c r="E244" s="38" t="s">
        <v>601</v>
      </c>
      <c r="F244" s="225" t="s">
        <v>602</v>
      </c>
      <c r="G244" s="54">
        <v>100</v>
      </c>
      <c r="H244" s="208">
        <v>89.773770000000013</v>
      </c>
      <c r="I244" s="199">
        <f>T_PR[[#This Row],[CENA KATALOG NETTO ZA JEDNOSTKĘ MIARY]]/G244</f>
        <v>0.89773770000000008</v>
      </c>
      <c r="J244" s="94">
        <f>T244*(T_PR[[#This Row],[CENA KATALOG NETTO ZA JEDNOSTKĘ MIARY]]-T_PR[[#This Row],[CENA KATALOG NETTO ZA JEDNOSTKĘ MIARY]]*T_PR[[#This Row],[RABAT %]])/100</f>
        <v>0.89773770000000008</v>
      </c>
      <c r="K244" s="95">
        <f t="shared" si="7"/>
        <v>89.773770000000013</v>
      </c>
      <c r="L244" s="262">
        <f t="shared" si="10"/>
        <v>0</v>
      </c>
      <c r="M244" s="32">
        <v>100</v>
      </c>
      <c r="N244" s="256">
        <f>T_PR[[#This Row],[CENA ZA POJ. SZTUKĘ PO RABACIE]]*T_PR[[#This Row],[LICZBA SZT. W OPAKOWANIU]]</f>
        <v>89.773770000000013</v>
      </c>
      <c r="O244" s="253" t="str">
        <f>IF(T_PR[[#This Row],[CENA ZA OPAKOWANIE PO RABACIE]]*D244=0,"",D244*N244)</f>
        <v/>
      </c>
      <c r="P244" s="52" t="s">
        <v>603</v>
      </c>
      <c r="Q244" s="52" t="s">
        <v>604</v>
      </c>
      <c r="R244" s="31" t="s">
        <v>70</v>
      </c>
      <c r="S244" s="31" t="s">
        <v>71</v>
      </c>
      <c r="T244" s="160">
        <v>1</v>
      </c>
    </row>
    <row r="245" spans="1:20">
      <c r="A245" s="333"/>
      <c r="B245" s="325"/>
      <c r="C245" s="116" t="s">
        <v>3544</v>
      </c>
      <c r="D245" s="53"/>
      <c r="E245" s="38" t="s">
        <v>605</v>
      </c>
      <c r="F245" s="225" t="s">
        <v>606</v>
      </c>
      <c r="G245" s="54">
        <v>100</v>
      </c>
      <c r="H245" s="208">
        <v>92.799498</v>
      </c>
      <c r="I245" s="199">
        <f>T_PR[[#This Row],[CENA KATALOG NETTO ZA JEDNOSTKĘ MIARY]]/G245</f>
        <v>0.92799498000000002</v>
      </c>
      <c r="J245" s="94">
        <f>T245*(T_PR[[#This Row],[CENA KATALOG NETTO ZA JEDNOSTKĘ MIARY]]-T_PR[[#This Row],[CENA KATALOG NETTO ZA JEDNOSTKĘ MIARY]]*T_PR[[#This Row],[RABAT %]])/100</f>
        <v>0.92799498000000002</v>
      </c>
      <c r="K245" s="95">
        <f t="shared" si="7"/>
        <v>92.799498</v>
      </c>
      <c r="L245" s="262">
        <f t="shared" si="10"/>
        <v>0</v>
      </c>
      <c r="M245" s="32">
        <v>100</v>
      </c>
      <c r="N245" s="256">
        <f>T_PR[[#This Row],[CENA ZA POJ. SZTUKĘ PO RABACIE]]*T_PR[[#This Row],[LICZBA SZT. W OPAKOWANIU]]</f>
        <v>92.799498</v>
      </c>
      <c r="O245" s="253" t="str">
        <f>IF(T_PR[[#This Row],[CENA ZA OPAKOWANIE PO RABACIE]]*D245=0,"",D245*N245)</f>
        <v/>
      </c>
      <c r="P245" s="52" t="s">
        <v>607</v>
      </c>
      <c r="Q245" s="52" t="s">
        <v>608</v>
      </c>
      <c r="R245" s="31" t="s">
        <v>70</v>
      </c>
      <c r="S245" s="31" t="s">
        <v>71</v>
      </c>
      <c r="T245" s="160">
        <v>1</v>
      </c>
    </row>
    <row r="246" spans="1:20">
      <c r="A246" s="333"/>
      <c r="B246" s="325"/>
      <c r="C246" s="116" t="s">
        <v>3544</v>
      </c>
      <c r="D246" s="53"/>
      <c r="E246" s="38" t="s">
        <v>609</v>
      </c>
      <c r="F246" s="225" t="s">
        <v>610</v>
      </c>
      <c r="G246" s="54">
        <v>100</v>
      </c>
      <c r="H246" s="208">
        <v>96.108888000000007</v>
      </c>
      <c r="I246" s="199">
        <f>T_PR[[#This Row],[CENA KATALOG NETTO ZA JEDNOSTKĘ MIARY]]/G246</f>
        <v>0.96108888000000003</v>
      </c>
      <c r="J246" s="94">
        <f>T246*(T_PR[[#This Row],[CENA KATALOG NETTO ZA JEDNOSTKĘ MIARY]]-T_PR[[#This Row],[CENA KATALOG NETTO ZA JEDNOSTKĘ MIARY]]*T_PR[[#This Row],[RABAT %]])/100</f>
        <v>0.96108888000000003</v>
      </c>
      <c r="K246" s="95">
        <f t="shared" si="7"/>
        <v>96.108888000000007</v>
      </c>
      <c r="L246" s="262">
        <f t="shared" si="10"/>
        <v>0</v>
      </c>
      <c r="M246" s="32">
        <v>100</v>
      </c>
      <c r="N246" s="256">
        <f>T_PR[[#This Row],[CENA ZA POJ. SZTUKĘ PO RABACIE]]*T_PR[[#This Row],[LICZBA SZT. W OPAKOWANIU]]</f>
        <v>96.108888000000007</v>
      </c>
      <c r="O246" s="253" t="str">
        <f>IF(T_PR[[#This Row],[CENA ZA OPAKOWANIE PO RABACIE]]*D246=0,"",D246*N246)</f>
        <v/>
      </c>
      <c r="P246" s="52" t="s">
        <v>611</v>
      </c>
      <c r="Q246" s="52" t="s">
        <v>612</v>
      </c>
      <c r="R246" s="31" t="s">
        <v>70</v>
      </c>
      <c r="S246" s="31" t="s">
        <v>71</v>
      </c>
      <c r="T246" s="160">
        <v>1</v>
      </c>
    </row>
    <row r="247" spans="1:20">
      <c r="A247" s="333"/>
      <c r="B247" s="325"/>
      <c r="C247" s="116" t="s">
        <v>3544</v>
      </c>
      <c r="D247" s="53"/>
      <c r="E247" s="38" t="s">
        <v>613</v>
      </c>
      <c r="F247" s="225" t="s">
        <v>614</v>
      </c>
      <c r="G247" s="54">
        <v>100</v>
      </c>
      <c r="H247" s="208">
        <v>102.74867999999999</v>
      </c>
      <c r="I247" s="199">
        <f>T_PR[[#This Row],[CENA KATALOG NETTO ZA JEDNOSTKĘ MIARY]]/G247</f>
        <v>1.0274867999999999</v>
      </c>
      <c r="J247" s="94">
        <f>T247*(T_PR[[#This Row],[CENA KATALOG NETTO ZA JEDNOSTKĘ MIARY]]-T_PR[[#This Row],[CENA KATALOG NETTO ZA JEDNOSTKĘ MIARY]]*T_PR[[#This Row],[RABAT %]])/100</f>
        <v>1.0274867999999999</v>
      </c>
      <c r="K247" s="95">
        <f t="shared" si="7"/>
        <v>102.74867999999999</v>
      </c>
      <c r="L247" s="262">
        <f t="shared" si="10"/>
        <v>0</v>
      </c>
      <c r="M247" s="32">
        <v>100</v>
      </c>
      <c r="N247" s="256">
        <f>T_PR[[#This Row],[CENA ZA POJ. SZTUKĘ PO RABACIE]]*T_PR[[#This Row],[LICZBA SZT. W OPAKOWANIU]]</f>
        <v>102.74867999999999</v>
      </c>
      <c r="O247" s="253" t="str">
        <f>IF(T_PR[[#This Row],[CENA ZA OPAKOWANIE PO RABACIE]]*D247=0,"",D247*N247)</f>
        <v/>
      </c>
      <c r="P247" s="52" t="s">
        <v>615</v>
      </c>
      <c r="Q247" s="52" t="s">
        <v>616</v>
      </c>
      <c r="R247" s="31" t="s">
        <v>70</v>
      </c>
      <c r="S247" s="31" t="s">
        <v>71</v>
      </c>
      <c r="T247" s="160">
        <v>1</v>
      </c>
    </row>
    <row r="248" spans="1:20">
      <c r="A248" s="333"/>
      <c r="B248" s="325"/>
      <c r="C248" s="116" t="s">
        <v>3544</v>
      </c>
      <c r="D248" s="53"/>
      <c r="E248" s="38" t="s">
        <v>617</v>
      </c>
      <c r="F248" s="225" t="s">
        <v>618</v>
      </c>
      <c r="G248" s="54">
        <v>100</v>
      </c>
      <c r="H248" s="208">
        <v>88.166352000000003</v>
      </c>
      <c r="I248" s="199">
        <f>T_PR[[#This Row],[CENA KATALOG NETTO ZA JEDNOSTKĘ MIARY]]/G248</f>
        <v>0.88166352000000003</v>
      </c>
      <c r="J248" s="94">
        <f>T248*(T_PR[[#This Row],[CENA KATALOG NETTO ZA JEDNOSTKĘ MIARY]]-T_PR[[#This Row],[CENA KATALOG NETTO ZA JEDNOSTKĘ MIARY]]*T_PR[[#This Row],[RABAT %]])/100</f>
        <v>0.88166352000000003</v>
      </c>
      <c r="K248" s="95">
        <f t="shared" si="7"/>
        <v>88.166352000000003</v>
      </c>
      <c r="L248" s="262">
        <f t="shared" si="10"/>
        <v>0</v>
      </c>
      <c r="M248" s="32">
        <v>100</v>
      </c>
      <c r="N248" s="256">
        <f>T_PR[[#This Row],[CENA ZA POJ. SZTUKĘ PO RABACIE]]*T_PR[[#This Row],[LICZBA SZT. W OPAKOWANIU]]</f>
        <v>88.166352000000003</v>
      </c>
      <c r="O248" s="253" t="str">
        <f>IF(T_PR[[#This Row],[CENA ZA OPAKOWANIE PO RABACIE]]*D248=0,"",D248*N248)</f>
        <v/>
      </c>
      <c r="P248" s="52">
        <v>8421814580137</v>
      </c>
      <c r="Q248" s="52">
        <v>8421814580144</v>
      </c>
      <c r="R248" s="31" t="s">
        <v>70</v>
      </c>
      <c r="S248" s="31" t="s">
        <v>71</v>
      </c>
      <c r="T248" s="160">
        <v>1</v>
      </c>
    </row>
    <row r="249" spans="1:20">
      <c r="A249" s="333"/>
      <c r="B249" s="325"/>
      <c r="C249" s="116" t="s">
        <v>3544</v>
      </c>
      <c r="D249" s="53"/>
      <c r="E249" s="38" t="s">
        <v>619</v>
      </c>
      <c r="F249" s="225" t="s">
        <v>620</v>
      </c>
      <c r="G249" s="54">
        <v>100</v>
      </c>
      <c r="H249" s="208">
        <v>97.098448140000016</v>
      </c>
      <c r="I249" s="199">
        <f>T_PR[[#This Row],[CENA KATALOG NETTO ZA JEDNOSTKĘ MIARY]]/G249</f>
        <v>0.97098448140000015</v>
      </c>
      <c r="J249" s="94">
        <f>T249*(T_PR[[#This Row],[CENA KATALOG NETTO ZA JEDNOSTKĘ MIARY]]-T_PR[[#This Row],[CENA KATALOG NETTO ZA JEDNOSTKĘ MIARY]]*T_PR[[#This Row],[RABAT %]])/100</f>
        <v>0.97098448140000015</v>
      </c>
      <c r="K249" s="95">
        <f t="shared" si="7"/>
        <v>97.098448140000016</v>
      </c>
      <c r="L249" s="262">
        <f t="shared" si="10"/>
        <v>0</v>
      </c>
      <c r="M249" s="32">
        <v>100</v>
      </c>
      <c r="N249" s="256">
        <f>T_PR[[#This Row],[CENA ZA POJ. SZTUKĘ PO RABACIE]]*T_PR[[#This Row],[LICZBA SZT. W OPAKOWANIU]]</f>
        <v>97.098448140000016</v>
      </c>
      <c r="O249" s="253" t="str">
        <f>IF(T_PR[[#This Row],[CENA ZA OPAKOWANIE PO RABACIE]]*D249=0,"",D249*N249)</f>
        <v/>
      </c>
      <c r="P249" s="52">
        <v>8421814580151</v>
      </c>
      <c r="Q249" s="52">
        <v>8421814580168</v>
      </c>
      <c r="R249" s="31" t="s">
        <v>70</v>
      </c>
      <c r="S249" s="31" t="s">
        <v>71</v>
      </c>
      <c r="T249" s="160">
        <v>1</v>
      </c>
    </row>
    <row r="250" spans="1:20">
      <c r="A250" s="333"/>
      <c r="B250" s="325"/>
      <c r="C250" s="116" t="s">
        <v>3544</v>
      </c>
      <c r="D250" s="53"/>
      <c r="E250" s="38" t="s">
        <v>621</v>
      </c>
      <c r="F250" s="225" t="s">
        <v>622</v>
      </c>
      <c r="G250" s="54">
        <v>100</v>
      </c>
      <c r="H250" s="208">
        <v>97.542116519999993</v>
      </c>
      <c r="I250" s="199">
        <f>T_PR[[#This Row],[CENA KATALOG NETTO ZA JEDNOSTKĘ MIARY]]/G250</f>
        <v>0.97542116519999988</v>
      </c>
      <c r="J250" s="94">
        <f>T250*(T_PR[[#This Row],[CENA KATALOG NETTO ZA JEDNOSTKĘ MIARY]]-T_PR[[#This Row],[CENA KATALOG NETTO ZA JEDNOSTKĘ MIARY]]*T_PR[[#This Row],[RABAT %]])/100</f>
        <v>0.97542116519999988</v>
      </c>
      <c r="K250" s="95">
        <f t="shared" si="7"/>
        <v>97.542116519999993</v>
      </c>
      <c r="L250" s="262">
        <f t="shared" si="10"/>
        <v>0</v>
      </c>
      <c r="M250" s="32">
        <v>100</v>
      </c>
      <c r="N250" s="256">
        <f>T_PR[[#This Row],[CENA ZA POJ. SZTUKĘ PO RABACIE]]*T_PR[[#This Row],[LICZBA SZT. W OPAKOWANIU]]</f>
        <v>97.542116519999993</v>
      </c>
      <c r="O250" s="253" t="str">
        <f>IF(T_PR[[#This Row],[CENA ZA OPAKOWANIE PO RABACIE]]*D250=0,"",D250*N250)</f>
        <v/>
      </c>
      <c r="P250" s="52">
        <v>8421814580175</v>
      </c>
      <c r="Q250" s="52">
        <v>8421814580182</v>
      </c>
      <c r="R250" s="31" t="s">
        <v>70</v>
      </c>
      <c r="S250" s="31" t="s">
        <v>71</v>
      </c>
      <c r="T250" s="160">
        <v>1</v>
      </c>
    </row>
    <row r="251" spans="1:20">
      <c r="A251" s="333"/>
      <c r="B251" s="325"/>
      <c r="C251" s="116" t="s">
        <v>3544</v>
      </c>
      <c r="D251" s="53"/>
      <c r="E251" s="38" t="s">
        <v>623</v>
      </c>
      <c r="F251" s="225" t="s">
        <v>624</v>
      </c>
      <c r="G251" s="54">
        <v>100</v>
      </c>
      <c r="H251" s="208">
        <v>108.79614372</v>
      </c>
      <c r="I251" s="199">
        <f>T_PR[[#This Row],[CENA KATALOG NETTO ZA JEDNOSTKĘ MIARY]]/G251</f>
        <v>1.0879614371999999</v>
      </c>
      <c r="J251" s="94">
        <f>T251*(T_PR[[#This Row],[CENA KATALOG NETTO ZA JEDNOSTKĘ MIARY]]-T_PR[[#This Row],[CENA KATALOG NETTO ZA JEDNOSTKĘ MIARY]]*T_PR[[#This Row],[RABAT %]])/100</f>
        <v>1.0879614371999999</v>
      </c>
      <c r="K251" s="95">
        <f t="shared" si="7"/>
        <v>108.79614372</v>
      </c>
      <c r="L251" s="262">
        <f t="shared" si="10"/>
        <v>0</v>
      </c>
      <c r="M251" s="32">
        <v>100</v>
      </c>
      <c r="N251" s="256">
        <f>T_PR[[#This Row],[CENA ZA POJ. SZTUKĘ PO RABACIE]]*T_PR[[#This Row],[LICZBA SZT. W OPAKOWANIU]]</f>
        <v>108.79614371999999</v>
      </c>
      <c r="O251" s="253" t="str">
        <f>IF(T_PR[[#This Row],[CENA ZA OPAKOWANIE PO RABACIE]]*D251=0,"",D251*N251)</f>
        <v/>
      </c>
      <c r="P251" s="52">
        <v>8421814580199</v>
      </c>
      <c r="Q251" s="52">
        <v>8421814580205</v>
      </c>
      <c r="R251" s="31" t="s">
        <v>70</v>
      </c>
      <c r="S251" s="31" t="s">
        <v>71</v>
      </c>
      <c r="T251" s="160">
        <v>1</v>
      </c>
    </row>
    <row r="252" spans="1:20">
      <c r="A252" s="333"/>
      <c r="B252" s="325"/>
      <c r="C252" s="116" t="s">
        <v>3544</v>
      </c>
      <c r="D252" s="53"/>
      <c r="E252" s="38" t="s">
        <v>625</v>
      </c>
      <c r="F252" s="225" t="s">
        <v>626</v>
      </c>
      <c r="G252" s="54">
        <v>100</v>
      </c>
      <c r="H252" s="208">
        <v>131.02284744000002</v>
      </c>
      <c r="I252" s="199">
        <f>T_PR[[#This Row],[CENA KATALOG NETTO ZA JEDNOSTKĘ MIARY]]/G252</f>
        <v>1.3102284744000001</v>
      </c>
      <c r="J252" s="94">
        <f>T252*(T_PR[[#This Row],[CENA KATALOG NETTO ZA JEDNOSTKĘ MIARY]]-T_PR[[#This Row],[CENA KATALOG NETTO ZA JEDNOSTKĘ MIARY]]*T_PR[[#This Row],[RABAT %]])/100</f>
        <v>1.3102284744000001</v>
      </c>
      <c r="K252" s="95">
        <f t="shared" si="7"/>
        <v>131.02284744000002</v>
      </c>
      <c r="L252" s="262">
        <f t="shared" si="10"/>
        <v>0</v>
      </c>
      <c r="M252" s="32">
        <v>100</v>
      </c>
      <c r="N252" s="256">
        <f>T_PR[[#This Row],[CENA ZA POJ. SZTUKĘ PO RABACIE]]*T_PR[[#This Row],[LICZBA SZT. W OPAKOWANIU]]</f>
        <v>131.02284744000002</v>
      </c>
      <c r="O252" s="253" t="str">
        <f>IF(T_PR[[#This Row],[CENA ZA OPAKOWANIE PO RABACIE]]*D252=0,"",D252*N252)</f>
        <v/>
      </c>
      <c r="P252" s="52">
        <v>8421814580212</v>
      </c>
      <c r="Q252" s="52">
        <v>8421814580229</v>
      </c>
      <c r="R252" s="31" t="s">
        <v>70</v>
      </c>
      <c r="S252" s="31" t="s">
        <v>71</v>
      </c>
      <c r="T252" s="160">
        <v>1</v>
      </c>
    </row>
    <row r="253" spans="1:20">
      <c r="A253" s="333"/>
      <c r="B253" s="325"/>
      <c r="C253" s="116" t="s">
        <v>3544</v>
      </c>
      <c r="D253" s="53"/>
      <c r="E253" s="38" t="s">
        <v>627</v>
      </c>
      <c r="F253" s="225" t="s">
        <v>628</v>
      </c>
      <c r="G253" s="54">
        <v>100</v>
      </c>
      <c r="H253" s="208">
        <v>137.29913184</v>
      </c>
      <c r="I253" s="199">
        <f>T_PR[[#This Row],[CENA KATALOG NETTO ZA JEDNOSTKĘ MIARY]]/G253</f>
        <v>1.3729913184</v>
      </c>
      <c r="J253" s="94">
        <f>T253*(T_PR[[#This Row],[CENA KATALOG NETTO ZA JEDNOSTKĘ MIARY]]-T_PR[[#This Row],[CENA KATALOG NETTO ZA JEDNOSTKĘ MIARY]]*T_PR[[#This Row],[RABAT %]])/100</f>
        <v>1.3729913184</v>
      </c>
      <c r="K253" s="95">
        <f t="shared" si="7"/>
        <v>137.29913184</v>
      </c>
      <c r="L253" s="262">
        <f t="shared" si="10"/>
        <v>0</v>
      </c>
      <c r="M253" s="32">
        <v>100</v>
      </c>
      <c r="N253" s="256">
        <f>T_PR[[#This Row],[CENA ZA POJ. SZTUKĘ PO RABACIE]]*T_PR[[#This Row],[LICZBA SZT. W OPAKOWANIU]]</f>
        <v>137.29913184</v>
      </c>
      <c r="O253" s="253" t="str">
        <f>IF(T_PR[[#This Row],[CENA ZA OPAKOWANIE PO RABACIE]]*D253=0,"",D253*N253)</f>
        <v/>
      </c>
      <c r="P253" s="52">
        <v>8421814580236</v>
      </c>
      <c r="Q253" s="52">
        <v>8421814580243</v>
      </c>
      <c r="R253" s="31" t="s">
        <v>70</v>
      </c>
      <c r="S253" s="31" t="s">
        <v>71</v>
      </c>
      <c r="T253" s="160">
        <v>1</v>
      </c>
    </row>
    <row r="254" spans="1:20">
      <c r="A254" s="333"/>
      <c r="B254" s="325"/>
      <c r="C254" s="116" t="s">
        <v>3544</v>
      </c>
      <c r="D254" s="53"/>
      <c r="E254" s="38" t="s">
        <v>629</v>
      </c>
      <c r="F254" s="225" t="s">
        <v>630</v>
      </c>
      <c r="G254" s="54">
        <v>100</v>
      </c>
      <c r="H254" s="208">
        <v>154.81862225999998</v>
      </c>
      <c r="I254" s="199">
        <f>T_PR[[#This Row],[CENA KATALOG NETTO ZA JEDNOSTKĘ MIARY]]/G254</f>
        <v>1.5481862225999998</v>
      </c>
      <c r="J254" s="94">
        <f>T254*(T_PR[[#This Row],[CENA KATALOG NETTO ZA JEDNOSTKĘ MIARY]]-T_PR[[#This Row],[CENA KATALOG NETTO ZA JEDNOSTKĘ MIARY]]*T_PR[[#This Row],[RABAT %]])/100</f>
        <v>1.5481862225999998</v>
      </c>
      <c r="K254" s="95">
        <f t="shared" si="7"/>
        <v>154.81862225999998</v>
      </c>
      <c r="L254" s="262">
        <f t="shared" si="10"/>
        <v>0</v>
      </c>
      <c r="M254" s="32">
        <v>100</v>
      </c>
      <c r="N254" s="256">
        <f>T_PR[[#This Row],[CENA ZA POJ. SZTUKĘ PO RABACIE]]*T_PR[[#This Row],[LICZBA SZT. W OPAKOWANIU]]</f>
        <v>154.81862225999998</v>
      </c>
      <c r="O254" s="253" t="str">
        <f>IF(T_PR[[#This Row],[CENA ZA OPAKOWANIE PO RABACIE]]*D254=0,"",D254*N254)</f>
        <v/>
      </c>
      <c r="P254" s="52">
        <v>8421814580250</v>
      </c>
      <c r="Q254" s="52">
        <v>8421814580267</v>
      </c>
      <c r="R254" s="31" t="s">
        <v>70</v>
      </c>
      <c r="S254" s="31" t="s">
        <v>71</v>
      </c>
      <c r="T254" s="160">
        <v>1</v>
      </c>
    </row>
    <row r="255" spans="1:20">
      <c r="A255" s="333"/>
      <c r="B255" s="325"/>
      <c r="C255" s="116" t="s">
        <v>3544</v>
      </c>
      <c r="D255" s="53"/>
      <c r="E255" s="38" t="s">
        <v>631</v>
      </c>
      <c r="F255" s="225" t="s">
        <v>632</v>
      </c>
      <c r="G255" s="54">
        <v>100</v>
      </c>
      <c r="H255" s="208">
        <v>176.26620101999998</v>
      </c>
      <c r="I255" s="199">
        <f>T_PR[[#This Row],[CENA KATALOG NETTO ZA JEDNOSTKĘ MIARY]]/G255</f>
        <v>1.7626620101999999</v>
      </c>
      <c r="J255" s="94">
        <f>T255*(T_PR[[#This Row],[CENA KATALOG NETTO ZA JEDNOSTKĘ MIARY]]-T_PR[[#This Row],[CENA KATALOG NETTO ZA JEDNOSTKĘ MIARY]]*T_PR[[#This Row],[RABAT %]])/100</f>
        <v>1.7626620101999999</v>
      </c>
      <c r="K255" s="95">
        <f t="shared" si="7"/>
        <v>176.26620101999998</v>
      </c>
      <c r="L255" s="262">
        <f t="shared" si="10"/>
        <v>0</v>
      </c>
      <c r="M255" s="32">
        <v>50</v>
      </c>
      <c r="N255" s="256">
        <f>T_PR[[#This Row],[CENA ZA POJ. SZTUKĘ PO RABACIE]]*T_PR[[#This Row],[LICZBA SZT. W OPAKOWANIU]]</f>
        <v>88.133100509999991</v>
      </c>
      <c r="O255" s="253" t="str">
        <f>IF(T_PR[[#This Row],[CENA ZA OPAKOWANIE PO RABACIE]]*D255=0,"",D255*N255)</f>
        <v/>
      </c>
      <c r="P255" s="52">
        <v>8421814580274</v>
      </c>
      <c r="Q255" s="52">
        <v>8421814580281</v>
      </c>
      <c r="R255" s="31" t="s">
        <v>70</v>
      </c>
      <c r="S255" s="31" t="s">
        <v>71</v>
      </c>
      <c r="T255" s="160">
        <v>1</v>
      </c>
    </row>
    <row r="256" spans="1:20">
      <c r="A256" s="334"/>
      <c r="B256" s="326"/>
      <c r="C256" s="116" t="s">
        <v>3544</v>
      </c>
      <c r="D256" s="53"/>
      <c r="E256" s="38" t="s">
        <v>3767</v>
      </c>
      <c r="F256" s="225" t="s">
        <v>3766</v>
      </c>
      <c r="G256" s="54">
        <v>100</v>
      </c>
      <c r="H256" s="208">
        <v>193.97227800000002</v>
      </c>
      <c r="I256" s="199">
        <f>T_PR[[#This Row],[CENA KATALOG NETTO ZA JEDNOSTKĘ MIARY]]/G256</f>
        <v>1.9397227800000001</v>
      </c>
      <c r="J256" s="94">
        <f>T256*(T_PR[[#This Row],[CENA KATALOG NETTO ZA JEDNOSTKĘ MIARY]]-T_PR[[#This Row],[CENA KATALOG NETTO ZA JEDNOSTKĘ MIARY]]*T_PR[[#This Row],[RABAT %]])/100</f>
        <v>1.9397227800000001</v>
      </c>
      <c r="K256" s="95">
        <f t="shared" si="7"/>
        <v>193.97227800000002</v>
      </c>
      <c r="L256" s="261">
        <f t="shared" si="10"/>
        <v>0</v>
      </c>
      <c r="M256" s="25">
        <v>50</v>
      </c>
      <c r="N256" s="256">
        <f>T_PR[[#This Row],[CENA ZA POJ. SZTUKĘ PO RABACIE]]*T_PR[[#This Row],[LICZBA SZT. W OPAKOWANIU]]</f>
        <v>96.986139000000009</v>
      </c>
      <c r="O256" s="253" t="str">
        <f>IF(T_PR[[#This Row],[CENA ZA OPAKOWANIE PO RABACIE]]*D256=0,"",D256*N256)</f>
        <v/>
      </c>
      <c r="P256" s="52">
        <v>8421814580298</v>
      </c>
      <c r="Q256" s="52">
        <v>8421814580304</v>
      </c>
      <c r="R256" s="100"/>
      <c r="S256" s="101"/>
      <c r="T256" s="160">
        <v>1</v>
      </c>
    </row>
    <row r="257" spans="1:20">
      <c r="A257" s="332"/>
      <c r="B257" s="324" t="e" vm="10">
        <v>#VALUE!</v>
      </c>
      <c r="C257" s="116" t="s">
        <v>3544</v>
      </c>
      <c r="D257" s="53"/>
      <c r="E257" s="38" t="s">
        <v>634</v>
      </c>
      <c r="F257" s="225" t="s">
        <v>635</v>
      </c>
      <c r="G257" s="54">
        <v>100</v>
      </c>
      <c r="H257" s="208">
        <v>106.24234524000002</v>
      </c>
      <c r="I257" s="199">
        <f>T_PR[[#This Row],[CENA KATALOG NETTO ZA JEDNOSTKĘ MIARY]]/G257</f>
        <v>1.0624234524000002</v>
      </c>
      <c r="J257" s="94">
        <f>T257*(T_PR[[#This Row],[CENA KATALOG NETTO ZA JEDNOSTKĘ MIARY]]-T_PR[[#This Row],[CENA KATALOG NETTO ZA JEDNOSTKĘ MIARY]]*T_PR[[#This Row],[RABAT %]])/100</f>
        <v>1.0624234524000002</v>
      </c>
      <c r="K257" s="95">
        <f t="shared" si="7"/>
        <v>106.24234524000002</v>
      </c>
      <c r="L257" s="262">
        <f t="shared" si="10"/>
        <v>0</v>
      </c>
      <c r="M257" s="32">
        <v>100</v>
      </c>
      <c r="N257" s="256">
        <f>T_PR[[#This Row],[CENA ZA POJ. SZTUKĘ PO RABACIE]]*T_PR[[#This Row],[LICZBA SZT. W OPAKOWANIU]]</f>
        <v>106.24234524000002</v>
      </c>
      <c r="O257" s="253" t="str">
        <f>IF(T_PR[[#This Row],[CENA ZA OPAKOWANIE PO RABACIE]]*D257=0,"",D257*N257)</f>
        <v/>
      </c>
      <c r="P257" s="52" t="s">
        <v>636</v>
      </c>
      <c r="Q257" s="52" t="s">
        <v>637</v>
      </c>
      <c r="R257" s="31" t="s">
        <v>70</v>
      </c>
      <c r="S257" s="31" t="s">
        <v>71</v>
      </c>
      <c r="T257" s="160">
        <v>1</v>
      </c>
    </row>
    <row r="258" spans="1:20">
      <c r="A258" s="333"/>
      <c r="B258" s="325"/>
      <c r="C258" s="116" t="s">
        <v>3544</v>
      </c>
      <c r="D258" s="53"/>
      <c r="E258" s="38" t="s">
        <v>638</v>
      </c>
      <c r="F258" s="225" t="s">
        <v>639</v>
      </c>
      <c r="G258" s="54">
        <v>100</v>
      </c>
      <c r="H258" s="208">
        <v>109.28309682000001</v>
      </c>
      <c r="I258" s="199">
        <f>T_PR[[#This Row],[CENA KATALOG NETTO ZA JEDNOSTKĘ MIARY]]/G258</f>
        <v>1.0928309682000001</v>
      </c>
      <c r="J258" s="94">
        <f>T258*(T_PR[[#This Row],[CENA KATALOG NETTO ZA JEDNOSTKĘ MIARY]]-T_PR[[#This Row],[CENA KATALOG NETTO ZA JEDNOSTKĘ MIARY]]*T_PR[[#This Row],[RABAT %]])/100</f>
        <v>1.0928309682000001</v>
      </c>
      <c r="K258" s="95">
        <f t="shared" si="7"/>
        <v>109.28309682000001</v>
      </c>
      <c r="L258" s="262">
        <f t="shared" si="10"/>
        <v>0</v>
      </c>
      <c r="M258" s="32">
        <v>100</v>
      </c>
      <c r="N258" s="256">
        <f>T_PR[[#This Row],[CENA ZA POJ. SZTUKĘ PO RABACIE]]*T_PR[[#This Row],[LICZBA SZT. W OPAKOWANIU]]</f>
        <v>109.28309682000001</v>
      </c>
      <c r="O258" s="253" t="str">
        <f>IF(T_PR[[#This Row],[CENA ZA OPAKOWANIE PO RABACIE]]*D258=0,"",D258*N258)</f>
        <v/>
      </c>
      <c r="P258" s="52" t="s">
        <v>640</v>
      </c>
      <c r="Q258" s="52" t="s">
        <v>641</v>
      </c>
      <c r="R258" s="31" t="s">
        <v>70</v>
      </c>
      <c r="S258" s="31" t="s">
        <v>71</v>
      </c>
      <c r="T258" s="160">
        <v>1</v>
      </c>
    </row>
    <row r="259" spans="1:20">
      <c r="A259" s="333"/>
      <c r="B259" s="325"/>
      <c r="C259" s="116" t="s">
        <v>3544</v>
      </c>
      <c r="D259" s="53"/>
      <c r="E259" s="38" t="s">
        <v>642</v>
      </c>
      <c r="F259" s="225" t="s">
        <v>643</v>
      </c>
      <c r="G259" s="54">
        <v>100</v>
      </c>
      <c r="H259" s="208">
        <v>109.28309682000001</v>
      </c>
      <c r="I259" s="199">
        <f>T_PR[[#This Row],[CENA KATALOG NETTO ZA JEDNOSTKĘ MIARY]]/G259</f>
        <v>1.0928309682000001</v>
      </c>
      <c r="J259" s="94">
        <f>T259*(T_PR[[#This Row],[CENA KATALOG NETTO ZA JEDNOSTKĘ MIARY]]-T_PR[[#This Row],[CENA KATALOG NETTO ZA JEDNOSTKĘ MIARY]]*T_PR[[#This Row],[RABAT %]])/100</f>
        <v>1.0928309682000001</v>
      </c>
      <c r="K259" s="95">
        <f t="shared" ref="K259:K331" si="11">SUM(H259)*(1-L259)</f>
        <v>109.28309682000001</v>
      </c>
      <c r="L259" s="262">
        <f t="shared" si="10"/>
        <v>0</v>
      </c>
      <c r="M259" s="32">
        <v>100</v>
      </c>
      <c r="N259" s="256">
        <f>T_PR[[#This Row],[CENA ZA POJ. SZTUKĘ PO RABACIE]]*T_PR[[#This Row],[LICZBA SZT. W OPAKOWANIU]]</f>
        <v>109.28309682000001</v>
      </c>
      <c r="O259" s="253" t="str">
        <f>IF(T_PR[[#This Row],[CENA ZA OPAKOWANIE PO RABACIE]]*D259=0,"",D259*N259)</f>
        <v/>
      </c>
      <c r="P259" s="52" t="s">
        <v>644</v>
      </c>
      <c r="Q259" s="52" t="s">
        <v>645</v>
      </c>
      <c r="R259" s="31" t="s">
        <v>70</v>
      </c>
      <c r="S259" s="31" t="s">
        <v>71</v>
      </c>
      <c r="T259" s="160">
        <v>1</v>
      </c>
    </row>
    <row r="260" spans="1:20" ht="14.4" customHeight="1">
      <c r="A260" s="333"/>
      <c r="B260" s="325"/>
      <c r="C260" s="116" t="s">
        <v>3544</v>
      </c>
      <c r="D260" s="53"/>
      <c r="E260" s="38" t="s">
        <v>646</v>
      </c>
      <c r="F260" s="225" t="s">
        <v>647</v>
      </c>
      <c r="G260" s="54">
        <v>100</v>
      </c>
      <c r="H260" s="208">
        <v>112.31302722000001</v>
      </c>
      <c r="I260" s="199">
        <f>T_PR[[#This Row],[CENA KATALOG NETTO ZA JEDNOSTKĘ MIARY]]/G260</f>
        <v>1.1231302722000001</v>
      </c>
      <c r="J260" s="94">
        <f>T260*(T_PR[[#This Row],[CENA KATALOG NETTO ZA JEDNOSTKĘ MIARY]]-T_PR[[#This Row],[CENA KATALOG NETTO ZA JEDNOSTKĘ MIARY]]*T_PR[[#This Row],[RABAT %]])/100</f>
        <v>1.1231302722000001</v>
      </c>
      <c r="K260" s="95">
        <f t="shared" si="11"/>
        <v>112.31302722000001</v>
      </c>
      <c r="L260" s="262">
        <f t="shared" si="10"/>
        <v>0</v>
      </c>
      <c r="M260" s="32">
        <v>100</v>
      </c>
      <c r="N260" s="256">
        <f>T_PR[[#This Row],[CENA ZA POJ. SZTUKĘ PO RABACIE]]*T_PR[[#This Row],[LICZBA SZT. W OPAKOWANIU]]</f>
        <v>112.31302722000001</v>
      </c>
      <c r="O260" s="253" t="str">
        <f>IF(T_PR[[#This Row],[CENA ZA OPAKOWANIE PO RABACIE]]*D260=0,"",D260*N260)</f>
        <v/>
      </c>
      <c r="P260" s="52" t="s">
        <v>648</v>
      </c>
      <c r="Q260" s="52" t="s">
        <v>649</v>
      </c>
      <c r="R260" s="31" t="s">
        <v>70</v>
      </c>
      <c r="S260" s="31" t="s">
        <v>71</v>
      </c>
      <c r="T260" s="160">
        <v>1</v>
      </c>
    </row>
    <row r="261" spans="1:20" ht="14.4" customHeight="1">
      <c r="A261" s="333"/>
      <c r="B261" s="325"/>
      <c r="C261" s="116" t="s">
        <v>3544</v>
      </c>
      <c r="D261" s="53"/>
      <c r="E261" s="38" t="s">
        <v>650</v>
      </c>
      <c r="F261" s="225" t="s">
        <v>651</v>
      </c>
      <c r="G261" s="54">
        <v>100</v>
      </c>
      <c r="H261" s="208">
        <v>115.35377880000001</v>
      </c>
      <c r="I261" s="199">
        <f>T_PR[[#This Row],[CENA KATALOG NETTO ZA JEDNOSTKĘ MIARY]]/G261</f>
        <v>1.1535377880000002</v>
      </c>
      <c r="J261" s="94">
        <f>T261*(T_PR[[#This Row],[CENA KATALOG NETTO ZA JEDNOSTKĘ MIARY]]-T_PR[[#This Row],[CENA KATALOG NETTO ZA JEDNOSTKĘ MIARY]]*T_PR[[#This Row],[RABAT %]])/100</f>
        <v>1.1535377880000002</v>
      </c>
      <c r="K261" s="95">
        <f t="shared" si="11"/>
        <v>115.35377880000001</v>
      </c>
      <c r="L261" s="262">
        <f t="shared" si="10"/>
        <v>0</v>
      </c>
      <c r="M261" s="32">
        <v>100</v>
      </c>
      <c r="N261" s="256">
        <f>T_PR[[#This Row],[CENA ZA POJ. SZTUKĘ PO RABACIE]]*T_PR[[#This Row],[LICZBA SZT. W OPAKOWANIU]]</f>
        <v>115.35377880000001</v>
      </c>
      <c r="O261" s="253" t="str">
        <f>IF(T_PR[[#This Row],[CENA ZA OPAKOWANIE PO RABACIE]]*D261=0,"",D261*N261)</f>
        <v/>
      </c>
      <c r="P261" s="52" t="s">
        <v>652</v>
      </c>
      <c r="Q261" s="52" t="s">
        <v>653</v>
      </c>
      <c r="R261" s="31" t="s">
        <v>70</v>
      </c>
      <c r="S261" s="31" t="s">
        <v>71</v>
      </c>
      <c r="T261" s="160">
        <v>1</v>
      </c>
    </row>
    <row r="262" spans="1:20" ht="14.4" customHeight="1">
      <c r="A262" s="333"/>
      <c r="B262" s="325"/>
      <c r="C262" s="116" t="s">
        <v>3544</v>
      </c>
      <c r="D262" s="53"/>
      <c r="E262" s="38" t="s">
        <v>654</v>
      </c>
      <c r="F262" s="225" t="s">
        <v>655</v>
      </c>
      <c r="G262" s="54">
        <v>100</v>
      </c>
      <c r="H262" s="208">
        <v>118.3837092</v>
      </c>
      <c r="I262" s="199">
        <f>T_PR[[#This Row],[CENA KATALOG NETTO ZA JEDNOSTKĘ MIARY]]/G262</f>
        <v>1.1838370920000001</v>
      </c>
      <c r="J262" s="94">
        <f>T262*(T_PR[[#This Row],[CENA KATALOG NETTO ZA JEDNOSTKĘ MIARY]]-T_PR[[#This Row],[CENA KATALOG NETTO ZA JEDNOSTKĘ MIARY]]*T_PR[[#This Row],[RABAT %]])/100</f>
        <v>1.1838370920000001</v>
      </c>
      <c r="K262" s="95">
        <f t="shared" si="11"/>
        <v>118.3837092</v>
      </c>
      <c r="L262" s="262">
        <f t="shared" si="10"/>
        <v>0</v>
      </c>
      <c r="M262" s="32">
        <v>100</v>
      </c>
      <c r="N262" s="256">
        <f>T_PR[[#This Row],[CENA ZA POJ. SZTUKĘ PO RABACIE]]*T_PR[[#This Row],[LICZBA SZT. W OPAKOWANIU]]</f>
        <v>118.38370920000001</v>
      </c>
      <c r="O262" s="253" t="str">
        <f>IF(T_PR[[#This Row],[CENA ZA OPAKOWANIE PO RABACIE]]*D262=0,"",D262*N262)</f>
        <v/>
      </c>
      <c r="P262" s="52" t="s">
        <v>656</v>
      </c>
      <c r="Q262" s="52" t="s">
        <v>657</v>
      </c>
      <c r="R262" s="31" t="s">
        <v>70</v>
      </c>
      <c r="S262" s="31" t="s">
        <v>71</v>
      </c>
      <c r="T262" s="160">
        <v>1</v>
      </c>
    </row>
    <row r="263" spans="1:20" ht="14.4" customHeight="1">
      <c r="A263" s="333"/>
      <c r="B263" s="325"/>
      <c r="C263" s="116" t="s">
        <v>3544</v>
      </c>
      <c r="D263" s="53"/>
      <c r="E263" s="38" t="s">
        <v>658</v>
      </c>
      <c r="F263" s="225" t="s">
        <v>659</v>
      </c>
      <c r="G263" s="54">
        <v>100</v>
      </c>
      <c r="H263" s="208">
        <v>113.04886746</v>
      </c>
      <c r="I263" s="199">
        <f>T_PR[[#This Row],[CENA KATALOG NETTO ZA JEDNOSTKĘ MIARY]]/G263</f>
        <v>1.1304886746</v>
      </c>
      <c r="J263" s="94">
        <f>T263*(T_PR[[#This Row],[CENA KATALOG NETTO ZA JEDNOSTKĘ MIARY]]-T_PR[[#This Row],[CENA KATALOG NETTO ZA JEDNOSTKĘ MIARY]]*T_PR[[#This Row],[RABAT %]])/100</f>
        <v>1.1304886746</v>
      </c>
      <c r="K263" s="95">
        <f t="shared" si="11"/>
        <v>113.04886746</v>
      </c>
      <c r="L263" s="262">
        <f t="shared" si="10"/>
        <v>0</v>
      </c>
      <c r="M263" s="32">
        <v>100</v>
      </c>
      <c r="N263" s="256">
        <f>T_PR[[#This Row],[CENA ZA POJ. SZTUKĘ PO RABACIE]]*T_PR[[#This Row],[LICZBA SZT. W OPAKOWANIU]]</f>
        <v>113.04886746</v>
      </c>
      <c r="O263" s="253" t="str">
        <f>IF(T_PR[[#This Row],[CENA ZA OPAKOWANIE PO RABACIE]]*D263=0,"",D263*N263)</f>
        <v/>
      </c>
      <c r="P263" s="52">
        <v>8421814580311</v>
      </c>
      <c r="Q263" s="52">
        <v>8421814580328</v>
      </c>
      <c r="R263" s="31" t="s">
        <v>70</v>
      </c>
      <c r="S263" s="31" t="s">
        <v>71</v>
      </c>
      <c r="T263" s="160">
        <v>1</v>
      </c>
    </row>
    <row r="264" spans="1:20" ht="14.4" customHeight="1">
      <c r="A264" s="333"/>
      <c r="B264" s="325"/>
      <c r="C264" s="116" t="s">
        <v>3544</v>
      </c>
      <c r="D264" s="53"/>
      <c r="E264" s="38" t="s">
        <v>660</v>
      </c>
      <c r="F264" s="225" t="s">
        <v>661</v>
      </c>
      <c r="G264" s="54">
        <v>100</v>
      </c>
      <c r="H264" s="208">
        <v>130.7739603</v>
      </c>
      <c r="I264" s="199">
        <f>T_PR[[#This Row],[CENA KATALOG NETTO ZA JEDNOSTKĘ MIARY]]/G264</f>
        <v>1.3077396029999999</v>
      </c>
      <c r="J264" s="94">
        <f>T264*(T_PR[[#This Row],[CENA KATALOG NETTO ZA JEDNOSTKĘ MIARY]]-T_PR[[#This Row],[CENA KATALOG NETTO ZA JEDNOSTKĘ MIARY]]*T_PR[[#This Row],[RABAT %]])/100</f>
        <v>1.3077396029999999</v>
      </c>
      <c r="K264" s="95">
        <f t="shared" si="11"/>
        <v>130.7739603</v>
      </c>
      <c r="L264" s="262">
        <f t="shared" si="10"/>
        <v>0</v>
      </c>
      <c r="M264" s="32">
        <v>100</v>
      </c>
      <c r="N264" s="256">
        <f>T_PR[[#This Row],[CENA ZA POJ. SZTUKĘ PO RABACIE]]*T_PR[[#This Row],[LICZBA SZT. W OPAKOWANIU]]</f>
        <v>130.7739603</v>
      </c>
      <c r="O264" s="253" t="str">
        <f>IF(T_PR[[#This Row],[CENA ZA OPAKOWANIE PO RABACIE]]*D264=0,"",D264*N264)</f>
        <v/>
      </c>
      <c r="P264" s="52">
        <v>8421814580359</v>
      </c>
      <c r="Q264" s="52">
        <v>8421814580366</v>
      </c>
      <c r="R264" s="31" t="s">
        <v>70</v>
      </c>
      <c r="S264" s="31" t="s">
        <v>71</v>
      </c>
      <c r="T264" s="160">
        <v>1</v>
      </c>
    </row>
    <row r="265" spans="1:20" ht="14.4" customHeight="1">
      <c r="A265" s="333"/>
      <c r="B265" s="325"/>
      <c r="C265" s="116" t="s">
        <v>3544</v>
      </c>
      <c r="D265" s="53"/>
      <c r="E265" s="38" t="s">
        <v>662</v>
      </c>
      <c r="F265" s="225" t="s">
        <v>663</v>
      </c>
      <c r="G265" s="54">
        <v>100</v>
      </c>
      <c r="H265" s="208">
        <v>145.14448734000001</v>
      </c>
      <c r="I265" s="199">
        <f>T_PR[[#This Row],[CENA KATALOG NETTO ZA JEDNOSTKĘ MIARY]]/G265</f>
        <v>1.4514448734000001</v>
      </c>
      <c r="J265" s="94">
        <f>T265*(T_PR[[#This Row],[CENA KATALOG NETTO ZA JEDNOSTKĘ MIARY]]-T_PR[[#This Row],[CENA KATALOG NETTO ZA JEDNOSTKĘ MIARY]]*T_PR[[#This Row],[RABAT %]])/100</f>
        <v>1.4514448734000001</v>
      </c>
      <c r="K265" s="95">
        <f t="shared" si="11"/>
        <v>145.14448734000001</v>
      </c>
      <c r="L265" s="262">
        <f t="shared" si="10"/>
        <v>0</v>
      </c>
      <c r="M265" s="32">
        <v>50</v>
      </c>
      <c r="N265" s="256">
        <f>T_PR[[#This Row],[CENA ZA POJ. SZTUKĘ PO RABACIE]]*T_PR[[#This Row],[LICZBA SZT. W OPAKOWANIU]]</f>
        <v>72.572243670000006</v>
      </c>
      <c r="O265" s="253" t="str">
        <f>IF(T_PR[[#This Row],[CENA ZA OPAKOWANIE PO RABACIE]]*D265=0,"",D265*N265)</f>
        <v/>
      </c>
      <c r="P265" s="52">
        <v>8421814580373</v>
      </c>
      <c r="Q265" s="52">
        <v>8421814580380</v>
      </c>
      <c r="R265" s="31" t="s">
        <v>70</v>
      </c>
      <c r="S265" s="31" t="s">
        <v>71</v>
      </c>
      <c r="T265" s="160">
        <v>1</v>
      </c>
    </row>
    <row r="266" spans="1:20" ht="14.4" customHeight="1">
      <c r="A266" s="333"/>
      <c r="B266" s="325"/>
      <c r="C266" s="116" t="s">
        <v>3544</v>
      </c>
      <c r="D266" s="53"/>
      <c r="E266" s="38" t="s">
        <v>664</v>
      </c>
      <c r="F266" s="225" t="s">
        <v>665</v>
      </c>
      <c r="G266" s="54">
        <v>100</v>
      </c>
      <c r="H266" s="208">
        <v>166.46221194</v>
      </c>
      <c r="I266" s="199">
        <f>T_PR[[#This Row],[CENA KATALOG NETTO ZA JEDNOSTKĘ MIARY]]/G266</f>
        <v>1.6646221193999999</v>
      </c>
      <c r="J266" s="94">
        <f>T266*(T_PR[[#This Row],[CENA KATALOG NETTO ZA JEDNOSTKĘ MIARY]]-T_PR[[#This Row],[CENA KATALOG NETTO ZA JEDNOSTKĘ MIARY]]*T_PR[[#This Row],[RABAT %]])/100</f>
        <v>1.6646221193999999</v>
      </c>
      <c r="K266" s="95">
        <f t="shared" si="11"/>
        <v>166.46221194</v>
      </c>
      <c r="L266" s="262">
        <f t="shared" si="10"/>
        <v>0</v>
      </c>
      <c r="M266" s="32">
        <v>50</v>
      </c>
      <c r="N266" s="256">
        <f>T_PR[[#This Row],[CENA ZA POJ. SZTUKĘ PO RABACIE]]*T_PR[[#This Row],[LICZBA SZT. W OPAKOWANIU]]</f>
        <v>83.231105970000002</v>
      </c>
      <c r="O266" s="253" t="str">
        <f>IF(T_PR[[#This Row],[CENA ZA OPAKOWANIE PO RABACIE]]*D266=0,"",D266*N266)</f>
        <v/>
      </c>
      <c r="P266" s="52">
        <v>8421814580397</v>
      </c>
      <c r="Q266" s="52">
        <v>8421814580403</v>
      </c>
      <c r="R266" s="31" t="s">
        <v>70</v>
      </c>
      <c r="S266" s="31" t="s">
        <v>71</v>
      </c>
      <c r="T266" s="160">
        <v>1</v>
      </c>
    </row>
    <row r="267" spans="1:20" ht="14.4" customHeight="1">
      <c r="A267" s="333"/>
      <c r="B267" s="325"/>
      <c r="C267" s="116" t="s">
        <v>3544</v>
      </c>
      <c r="D267" s="53"/>
      <c r="E267" s="38" t="s">
        <v>666</v>
      </c>
      <c r="F267" s="225" t="s">
        <v>667</v>
      </c>
      <c r="G267" s="54">
        <v>100</v>
      </c>
      <c r="H267" s="208">
        <v>183.4731069</v>
      </c>
      <c r="I267" s="199">
        <f>T_PR[[#This Row],[CENA KATALOG NETTO ZA JEDNOSTKĘ MIARY]]/G267</f>
        <v>1.834731069</v>
      </c>
      <c r="J267" s="94">
        <f>T267*(T_PR[[#This Row],[CENA KATALOG NETTO ZA JEDNOSTKĘ MIARY]]-T_PR[[#This Row],[CENA KATALOG NETTO ZA JEDNOSTKĘ MIARY]]*T_PR[[#This Row],[RABAT %]])/100</f>
        <v>1.834731069</v>
      </c>
      <c r="K267" s="95">
        <f t="shared" si="11"/>
        <v>183.4731069</v>
      </c>
      <c r="L267" s="262">
        <f t="shared" si="10"/>
        <v>0</v>
      </c>
      <c r="M267" s="32">
        <v>50</v>
      </c>
      <c r="N267" s="256">
        <f>T_PR[[#This Row],[CENA ZA POJ. SZTUKĘ PO RABACIE]]*T_PR[[#This Row],[LICZBA SZT. W OPAKOWANIU]]</f>
        <v>91.736553450000002</v>
      </c>
      <c r="O267" s="253" t="str">
        <f>IF(T_PR[[#This Row],[CENA ZA OPAKOWANIE PO RABACIE]]*D267=0,"",D267*N267)</f>
        <v/>
      </c>
      <c r="P267" s="52">
        <v>8421814580410</v>
      </c>
      <c r="Q267" s="52">
        <v>8421814580427</v>
      </c>
      <c r="R267" s="31" t="s">
        <v>70</v>
      </c>
      <c r="S267" s="31" t="s">
        <v>71</v>
      </c>
      <c r="T267" s="160">
        <v>1</v>
      </c>
    </row>
    <row r="268" spans="1:20" ht="14.4" customHeight="1">
      <c r="A268" s="333"/>
      <c r="B268" s="325"/>
      <c r="C268" s="116" t="s">
        <v>3544</v>
      </c>
      <c r="D268" s="53"/>
      <c r="E268" s="38" t="s">
        <v>668</v>
      </c>
      <c r="F268" s="225" t="s">
        <v>669</v>
      </c>
      <c r="G268" s="54">
        <v>100</v>
      </c>
      <c r="H268" s="208">
        <v>207.66926538000004</v>
      </c>
      <c r="I268" s="199">
        <f>T_PR[[#This Row],[CENA KATALOG NETTO ZA JEDNOSTKĘ MIARY]]/G268</f>
        <v>2.0766926538000003</v>
      </c>
      <c r="J268" s="94">
        <f>T268*(T_PR[[#This Row],[CENA KATALOG NETTO ZA JEDNOSTKĘ MIARY]]-T_PR[[#This Row],[CENA KATALOG NETTO ZA JEDNOSTKĘ MIARY]]*T_PR[[#This Row],[RABAT %]])/100</f>
        <v>2.0766926538000003</v>
      </c>
      <c r="K268" s="95">
        <f t="shared" si="11"/>
        <v>207.66926538000004</v>
      </c>
      <c r="L268" s="262">
        <f t="shared" si="10"/>
        <v>0</v>
      </c>
      <c r="M268" s="32">
        <v>50</v>
      </c>
      <c r="N268" s="256">
        <f>T_PR[[#This Row],[CENA ZA POJ. SZTUKĘ PO RABACIE]]*T_PR[[#This Row],[LICZBA SZT. W OPAKOWANIU]]</f>
        <v>103.83463269000002</v>
      </c>
      <c r="O268" s="253" t="str">
        <f>IF(T_PR[[#This Row],[CENA ZA OPAKOWANIE PO RABACIE]]*D268=0,"",D268*N268)</f>
        <v/>
      </c>
      <c r="P268" s="52">
        <v>8421814580434</v>
      </c>
      <c r="Q268" s="52">
        <v>8421814580441</v>
      </c>
      <c r="R268" s="31" t="s">
        <v>70</v>
      </c>
      <c r="S268" s="31" t="s">
        <v>71</v>
      </c>
      <c r="T268" s="160">
        <v>1</v>
      </c>
    </row>
    <row r="269" spans="1:20" ht="14.4" customHeight="1">
      <c r="A269" s="334"/>
      <c r="B269" s="326"/>
      <c r="C269" s="116" t="s">
        <v>3544</v>
      </c>
      <c r="D269" s="53"/>
      <c r="E269" s="38" t="s">
        <v>670</v>
      </c>
      <c r="F269" s="225" t="s">
        <v>671</v>
      </c>
      <c r="G269" s="54">
        <v>100</v>
      </c>
      <c r="H269" s="208">
        <v>220.60057548000003</v>
      </c>
      <c r="I269" s="199">
        <f>T_PR[[#This Row],[CENA KATALOG NETTO ZA JEDNOSTKĘ MIARY]]/G269</f>
        <v>2.2060057548000005</v>
      </c>
      <c r="J269" s="94">
        <f>T269*(T_PR[[#This Row],[CENA KATALOG NETTO ZA JEDNOSTKĘ MIARY]]-T_PR[[#This Row],[CENA KATALOG NETTO ZA JEDNOSTKĘ MIARY]]*T_PR[[#This Row],[RABAT %]])/100</f>
        <v>2.2060057548000005</v>
      </c>
      <c r="K269" s="95">
        <f t="shared" si="11"/>
        <v>220.60057548000003</v>
      </c>
      <c r="L269" s="262">
        <f t="shared" si="10"/>
        <v>0</v>
      </c>
      <c r="M269" s="32">
        <v>50</v>
      </c>
      <c r="N269" s="256">
        <f>T_PR[[#This Row],[CENA ZA POJ. SZTUKĘ PO RABACIE]]*T_PR[[#This Row],[LICZBA SZT. W OPAKOWANIU]]</f>
        <v>110.30028774000003</v>
      </c>
      <c r="O269" s="253" t="str">
        <f>IF(T_PR[[#This Row],[CENA ZA OPAKOWANIE PO RABACIE]]*D269=0,"",D269*N269)</f>
        <v/>
      </c>
      <c r="P269" s="52">
        <v>8421814580458</v>
      </c>
      <c r="Q269" s="52">
        <v>8421814580465</v>
      </c>
      <c r="R269" s="31" t="s">
        <v>70</v>
      </c>
      <c r="S269" s="31" t="s">
        <v>71</v>
      </c>
      <c r="T269" s="160">
        <v>1</v>
      </c>
    </row>
    <row r="270" spans="1:20" ht="28.2" customHeight="1">
      <c r="A270" s="332"/>
      <c r="B270" s="324"/>
      <c r="C270" s="116" t="s">
        <v>3538</v>
      </c>
      <c r="D270" s="53"/>
      <c r="E270" s="38" t="s">
        <v>672</v>
      </c>
      <c r="F270" s="225" t="s">
        <v>4365</v>
      </c>
      <c r="G270" s="54">
        <v>100</v>
      </c>
      <c r="H270" s="208">
        <v>126.34011312000001</v>
      </c>
      <c r="I270" s="199">
        <f>T_PR[[#This Row],[CENA KATALOG NETTO ZA JEDNOSTKĘ MIARY]]/G270</f>
        <v>1.2634011312000002</v>
      </c>
      <c r="J270" s="94">
        <f>T270*(T_PR[[#This Row],[CENA KATALOG NETTO ZA JEDNOSTKĘ MIARY]]-T_PR[[#This Row],[CENA KATALOG NETTO ZA JEDNOSTKĘ MIARY]]*T_PR[[#This Row],[RABAT %]])/100</f>
        <v>1.2634011312000002</v>
      </c>
      <c r="K270" s="95">
        <f t="shared" si="11"/>
        <v>126.34011312000001</v>
      </c>
      <c r="L270" s="262">
        <f t="shared" si="10"/>
        <v>0</v>
      </c>
      <c r="M270" s="32">
        <v>100</v>
      </c>
      <c r="N270" s="256">
        <f>T_PR[[#This Row],[CENA ZA POJ. SZTUKĘ PO RABACIE]]*T_PR[[#This Row],[LICZBA SZT. W OPAKOWANIU]]</f>
        <v>126.34011312000001</v>
      </c>
      <c r="O270" s="253" t="str">
        <f>IF(T_PR[[#This Row],[CENA ZA OPAKOWANIE PO RABACIE]]*D270=0,"",D270*N270)</f>
        <v/>
      </c>
      <c r="P270" s="52" t="s">
        <v>673</v>
      </c>
      <c r="Q270" s="52" t="s">
        <v>674</v>
      </c>
      <c r="R270" s="31" t="s">
        <v>189</v>
      </c>
      <c r="S270" s="31" t="s">
        <v>465</v>
      </c>
      <c r="T270" s="160">
        <v>1</v>
      </c>
    </row>
    <row r="271" spans="1:20" ht="28.2" customHeight="1">
      <c r="A271" s="333"/>
      <c r="B271" s="325"/>
      <c r="C271" s="116" t="s">
        <v>3538</v>
      </c>
      <c r="D271" s="53"/>
      <c r="E271" s="38" t="s">
        <v>675</v>
      </c>
      <c r="F271" s="225" t="s">
        <v>4364</v>
      </c>
      <c r="G271" s="54">
        <v>100</v>
      </c>
      <c r="H271" s="208">
        <v>143.41782624000001</v>
      </c>
      <c r="I271" s="199">
        <f>T_PR[[#This Row],[CENA KATALOG NETTO ZA JEDNOSTKĘ MIARY]]/G271</f>
        <v>1.4341782624000001</v>
      </c>
      <c r="J271" s="94">
        <f>T271*(T_PR[[#This Row],[CENA KATALOG NETTO ZA JEDNOSTKĘ MIARY]]-T_PR[[#This Row],[CENA KATALOG NETTO ZA JEDNOSTKĘ MIARY]]*T_PR[[#This Row],[RABAT %]])/100</f>
        <v>1.4341782624000001</v>
      </c>
      <c r="K271" s="95">
        <f t="shared" si="11"/>
        <v>143.41782624000001</v>
      </c>
      <c r="L271" s="262">
        <f t="shared" si="10"/>
        <v>0</v>
      </c>
      <c r="M271" s="32">
        <v>50</v>
      </c>
      <c r="N271" s="256">
        <f>T_PR[[#This Row],[CENA ZA POJ. SZTUKĘ PO RABACIE]]*T_PR[[#This Row],[LICZBA SZT. W OPAKOWANIU]]</f>
        <v>71.708913120000005</v>
      </c>
      <c r="O271" s="253" t="str">
        <f>IF(T_PR[[#This Row],[CENA ZA OPAKOWANIE PO RABACIE]]*D271=0,"",D271*N271)</f>
        <v/>
      </c>
      <c r="P271" s="52" t="s">
        <v>676</v>
      </c>
      <c r="Q271" s="52" t="s">
        <v>677</v>
      </c>
      <c r="R271" s="31" t="s">
        <v>189</v>
      </c>
      <c r="S271" s="31" t="s">
        <v>465</v>
      </c>
      <c r="T271" s="160">
        <v>1</v>
      </c>
    </row>
    <row r="272" spans="1:20" ht="28.2" customHeight="1">
      <c r="A272" s="333"/>
      <c r="B272" s="325" t="e" vm="10">
        <v>#VALUE!</v>
      </c>
      <c r="C272" s="116" t="s">
        <v>3538</v>
      </c>
      <c r="D272" s="53"/>
      <c r="E272" s="38" t="s">
        <v>678</v>
      </c>
      <c r="F272" s="225" t="s">
        <v>4363</v>
      </c>
      <c r="G272" s="54">
        <v>100</v>
      </c>
      <c r="H272" s="208">
        <v>163.90452624</v>
      </c>
      <c r="I272" s="199">
        <f>T_PR[[#This Row],[CENA KATALOG NETTO ZA JEDNOSTKĘ MIARY]]/G272</f>
        <v>1.6390452624</v>
      </c>
      <c r="J272" s="94">
        <f>T272*(T_PR[[#This Row],[CENA KATALOG NETTO ZA JEDNOSTKĘ MIARY]]-T_PR[[#This Row],[CENA KATALOG NETTO ZA JEDNOSTKĘ MIARY]]*T_PR[[#This Row],[RABAT %]])/100</f>
        <v>1.6390452624</v>
      </c>
      <c r="K272" s="95">
        <f t="shared" si="11"/>
        <v>163.90452624</v>
      </c>
      <c r="L272" s="262">
        <f t="shared" si="10"/>
        <v>0</v>
      </c>
      <c r="M272" s="32">
        <v>50</v>
      </c>
      <c r="N272" s="256">
        <f>T_PR[[#This Row],[CENA ZA POJ. SZTUKĘ PO RABACIE]]*T_PR[[#This Row],[LICZBA SZT. W OPAKOWANIU]]</f>
        <v>81.952263119999998</v>
      </c>
      <c r="O272" s="253" t="str">
        <f>IF(T_PR[[#This Row],[CENA ZA OPAKOWANIE PO RABACIE]]*D272=0,"",D272*N272)</f>
        <v/>
      </c>
      <c r="P272" s="52" t="s">
        <v>679</v>
      </c>
      <c r="Q272" s="52" t="s">
        <v>680</v>
      </c>
      <c r="R272" s="31" t="s">
        <v>189</v>
      </c>
      <c r="S272" s="31" t="s">
        <v>465</v>
      </c>
      <c r="T272" s="160">
        <v>1</v>
      </c>
    </row>
    <row r="273" spans="1:20" ht="28.2" customHeight="1">
      <c r="A273" s="334"/>
      <c r="B273" s="326"/>
      <c r="C273" s="116" t="s">
        <v>3538</v>
      </c>
      <c r="D273" s="53"/>
      <c r="E273" s="38" t="s">
        <v>681</v>
      </c>
      <c r="F273" s="225" t="s">
        <v>4362</v>
      </c>
      <c r="G273" s="54">
        <v>100</v>
      </c>
      <c r="H273" s="208">
        <v>256.10013936000001</v>
      </c>
      <c r="I273" s="199">
        <f>T_PR[[#This Row],[CENA KATALOG NETTO ZA JEDNOSTKĘ MIARY]]/G273</f>
        <v>2.5610013936000002</v>
      </c>
      <c r="J273" s="94">
        <f>T273*(T_PR[[#This Row],[CENA KATALOG NETTO ZA JEDNOSTKĘ MIARY]]-T_PR[[#This Row],[CENA KATALOG NETTO ZA JEDNOSTKĘ MIARY]]*T_PR[[#This Row],[RABAT %]])/100</f>
        <v>2.5610013936000002</v>
      </c>
      <c r="K273" s="95">
        <f t="shared" si="11"/>
        <v>256.10013936000001</v>
      </c>
      <c r="L273" s="262">
        <f t="shared" si="10"/>
        <v>0</v>
      </c>
      <c r="M273" s="32">
        <v>25</v>
      </c>
      <c r="N273" s="256">
        <f>T_PR[[#This Row],[CENA ZA POJ. SZTUKĘ PO RABACIE]]*T_PR[[#This Row],[LICZBA SZT. W OPAKOWANIU]]</f>
        <v>64.025034840000004</v>
      </c>
      <c r="O273" s="253" t="str">
        <f>IF(T_PR[[#This Row],[CENA ZA OPAKOWANIE PO RABACIE]]*D273=0,"",D273*N273)</f>
        <v/>
      </c>
      <c r="P273" s="52" t="s">
        <v>682</v>
      </c>
      <c r="Q273" s="52" t="s">
        <v>683</v>
      </c>
      <c r="R273" s="31" t="s">
        <v>189</v>
      </c>
      <c r="S273" s="31" t="s">
        <v>465</v>
      </c>
      <c r="T273" s="160">
        <v>1</v>
      </c>
    </row>
    <row r="274" spans="1:20" ht="28.2" customHeight="1">
      <c r="A274" s="332"/>
      <c r="B274" s="324"/>
      <c r="C274" s="116" t="s">
        <v>3538</v>
      </c>
      <c r="D274" s="53"/>
      <c r="E274" s="38" t="s">
        <v>684</v>
      </c>
      <c r="F274" s="225" t="s">
        <v>4361</v>
      </c>
      <c r="G274" s="54">
        <v>100</v>
      </c>
      <c r="H274" s="208">
        <v>122.93112624000003</v>
      </c>
      <c r="I274" s="199">
        <f>T_PR[[#This Row],[CENA KATALOG NETTO ZA JEDNOSTKĘ MIARY]]/G274</f>
        <v>1.2293112624000002</v>
      </c>
      <c r="J274" s="94">
        <f>T274*(T_PR[[#This Row],[CENA KATALOG NETTO ZA JEDNOSTKĘ MIARY]]-T_PR[[#This Row],[CENA KATALOG NETTO ZA JEDNOSTKĘ MIARY]]*T_PR[[#This Row],[RABAT %]])/100</f>
        <v>1.2293112624000002</v>
      </c>
      <c r="K274" s="95">
        <f t="shared" si="11"/>
        <v>122.93112624000003</v>
      </c>
      <c r="L274" s="262">
        <f t="shared" si="10"/>
        <v>0</v>
      </c>
      <c r="M274" s="32">
        <v>100</v>
      </c>
      <c r="N274" s="256">
        <f>T_PR[[#This Row],[CENA ZA POJ. SZTUKĘ PO RABACIE]]*T_PR[[#This Row],[LICZBA SZT. W OPAKOWANIU]]</f>
        <v>122.93112624000003</v>
      </c>
      <c r="O274" s="253" t="str">
        <f>IF(T_PR[[#This Row],[CENA ZA OPAKOWANIE PO RABACIE]]*D274=0,"",D274*N274)</f>
        <v/>
      </c>
      <c r="P274" s="52" t="s">
        <v>685</v>
      </c>
      <c r="Q274" s="52" t="s">
        <v>686</v>
      </c>
      <c r="R274" s="31" t="s">
        <v>189</v>
      </c>
      <c r="S274" s="31" t="s">
        <v>465</v>
      </c>
      <c r="T274" s="160">
        <v>1</v>
      </c>
    </row>
    <row r="275" spans="1:20" ht="28.2" customHeight="1">
      <c r="A275" s="333"/>
      <c r="B275" s="325"/>
      <c r="C275" s="116" t="s">
        <v>3538</v>
      </c>
      <c r="D275" s="53"/>
      <c r="E275" s="38" t="s">
        <v>687</v>
      </c>
      <c r="F275" s="225" t="s">
        <v>4360</v>
      </c>
      <c r="G275" s="54">
        <v>100</v>
      </c>
      <c r="H275" s="208">
        <v>143.18837520000002</v>
      </c>
      <c r="I275" s="199">
        <f>T_PR[[#This Row],[CENA KATALOG NETTO ZA JEDNOSTKĘ MIARY]]/G275</f>
        <v>1.4318837520000003</v>
      </c>
      <c r="J275" s="94">
        <f>T275*(T_PR[[#This Row],[CENA KATALOG NETTO ZA JEDNOSTKĘ MIARY]]-T_PR[[#This Row],[CENA KATALOG NETTO ZA JEDNOSTKĘ MIARY]]*T_PR[[#This Row],[RABAT %]])/100</f>
        <v>1.4318837520000003</v>
      </c>
      <c r="K275" s="95">
        <f t="shared" si="11"/>
        <v>143.18837520000002</v>
      </c>
      <c r="L275" s="262">
        <f t="shared" si="10"/>
        <v>0</v>
      </c>
      <c r="M275" s="32">
        <v>50</v>
      </c>
      <c r="N275" s="256">
        <f>T_PR[[#This Row],[CENA ZA POJ. SZTUKĘ PO RABACIE]]*T_PR[[#This Row],[LICZBA SZT. W OPAKOWANIU]]</f>
        <v>71.594187600000012</v>
      </c>
      <c r="O275" s="253" t="str">
        <f>IF(T_PR[[#This Row],[CENA ZA OPAKOWANIE PO RABACIE]]*D275=0,"",D275*N275)</f>
        <v/>
      </c>
      <c r="P275" s="52" t="s">
        <v>688</v>
      </c>
      <c r="Q275" s="52" t="s">
        <v>689</v>
      </c>
      <c r="R275" s="31" t="s">
        <v>189</v>
      </c>
      <c r="S275" s="31" t="s">
        <v>465</v>
      </c>
      <c r="T275" s="160">
        <v>1</v>
      </c>
    </row>
    <row r="276" spans="1:20" ht="28.2" customHeight="1">
      <c r="A276" s="333"/>
      <c r="B276" s="325" t="e" vm="10">
        <v>#VALUE!</v>
      </c>
      <c r="C276" s="116" t="s">
        <v>3538</v>
      </c>
      <c r="D276" s="53"/>
      <c r="E276" s="38" t="s">
        <v>690</v>
      </c>
      <c r="F276" s="225" t="s">
        <v>4359</v>
      </c>
      <c r="G276" s="54">
        <v>100</v>
      </c>
      <c r="H276" s="208">
        <v>160.49553936000001</v>
      </c>
      <c r="I276" s="199">
        <f>T_PR[[#This Row],[CENA KATALOG NETTO ZA JEDNOSTKĘ MIARY]]/G276</f>
        <v>1.6049553936000001</v>
      </c>
      <c r="J276" s="94">
        <f>T276*(T_PR[[#This Row],[CENA KATALOG NETTO ZA JEDNOSTKĘ MIARY]]-T_PR[[#This Row],[CENA KATALOG NETTO ZA JEDNOSTKĘ MIARY]]*T_PR[[#This Row],[RABAT %]])/100</f>
        <v>1.6049553936000001</v>
      </c>
      <c r="K276" s="95">
        <f t="shared" si="11"/>
        <v>160.49553936000001</v>
      </c>
      <c r="L276" s="262">
        <f t="shared" si="10"/>
        <v>0</v>
      </c>
      <c r="M276" s="32">
        <v>50</v>
      </c>
      <c r="N276" s="256">
        <f>T_PR[[#This Row],[CENA ZA POJ. SZTUKĘ PO RABACIE]]*T_PR[[#This Row],[LICZBA SZT. W OPAKOWANIU]]</f>
        <v>80.247769680000005</v>
      </c>
      <c r="O276" s="253" t="str">
        <f>IF(T_PR[[#This Row],[CENA ZA OPAKOWANIE PO RABACIE]]*D276=0,"",D276*N276)</f>
        <v/>
      </c>
      <c r="P276" s="52" t="s">
        <v>691</v>
      </c>
      <c r="Q276" s="52" t="s">
        <v>692</v>
      </c>
      <c r="R276" s="31" t="s">
        <v>189</v>
      </c>
      <c r="S276" s="31" t="s">
        <v>465</v>
      </c>
      <c r="T276" s="160">
        <v>1</v>
      </c>
    </row>
    <row r="277" spans="1:20" ht="28.2" customHeight="1">
      <c r="A277" s="334"/>
      <c r="B277" s="326"/>
      <c r="C277" s="116" t="s">
        <v>3538</v>
      </c>
      <c r="D277" s="53"/>
      <c r="E277" s="38" t="s">
        <v>693</v>
      </c>
      <c r="F277" s="225" t="s">
        <v>4358</v>
      </c>
      <c r="G277" s="54">
        <v>100</v>
      </c>
      <c r="H277" s="208">
        <v>256.10013936000001</v>
      </c>
      <c r="I277" s="199">
        <f>T_PR[[#This Row],[CENA KATALOG NETTO ZA JEDNOSTKĘ MIARY]]/G277</f>
        <v>2.5610013936000002</v>
      </c>
      <c r="J277" s="94">
        <f>T277*(T_PR[[#This Row],[CENA KATALOG NETTO ZA JEDNOSTKĘ MIARY]]-T_PR[[#This Row],[CENA KATALOG NETTO ZA JEDNOSTKĘ MIARY]]*T_PR[[#This Row],[RABAT %]])/100</f>
        <v>2.5610013936000002</v>
      </c>
      <c r="K277" s="95">
        <f t="shared" si="11"/>
        <v>256.10013936000001</v>
      </c>
      <c r="L277" s="262">
        <f t="shared" si="10"/>
        <v>0</v>
      </c>
      <c r="M277" s="32">
        <v>25</v>
      </c>
      <c r="N277" s="256">
        <f>T_PR[[#This Row],[CENA ZA POJ. SZTUKĘ PO RABACIE]]*T_PR[[#This Row],[LICZBA SZT. W OPAKOWANIU]]</f>
        <v>64.025034840000004</v>
      </c>
      <c r="O277" s="253" t="str">
        <f>IF(T_PR[[#This Row],[CENA ZA OPAKOWANIE PO RABACIE]]*D277=0,"",D277*N277)</f>
        <v/>
      </c>
      <c r="P277" s="52" t="s">
        <v>694</v>
      </c>
      <c r="Q277" s="52" t="s">
        <v>695</v>
      </c>
      <c r="R277" s="31" t="s">
        <v>189</v>
      </c>
      <c r="S277" s="31" t="s">
        <v>465</v>
      </c>
      <c r="T277" s="160">
        <v>1</v>
      </c>
    </row>
    <row r="278" spans="1:20" ht="28.2" customHeight="1">
      <c r="A278" s="332"/>
      <c r="B278" s="324"/>
      <c r="C278" s="116" t="s">
        <v>3538</v>
      </c>
      <c r="D278" s="53"/>
      <c r="E278" s="38" t="s">
        <v>696</v>
      </c>
      <c r="F278" s="225" t="s">
        <v>4357</v>
      </c>
      <c r="G278" s="54">
        <v>100</v>
      </c>
      <c r="H278" s="208">
        <v>122.93112624000003</v>
      </c>
      <c r="I278" s="199">
        <f>T_PR[[#This Row],[CENA KATALOG NETTO ZA JEDNOSTKĘ MIARY]]/G278</f>
        <v>1.2293112624000002</v>
      </c>
      <c r="J278" s="94">
        <f>T278*(T_PR[[#This Row],[CENA KATALOG NETTO ZA JEDNOSTKĘ MIARY]]-T_PR[[#This Row],[CENA KATALOG NETTO ZA JEDNOSTKĘ MIARY]]*T_PR[[#This Row],[RABAT %]])/100</f>
        <v>1.2293112624000002</v>
      </c>
      <c r="K278" s="95">
        <f t="shared" si="11"/>
        <v>122.93112624000003</v>
      </c>
      <c r="L278" s="262">
        <f t="shared" si="10"/>
        <v>0</v>
      </c>
      <c r="M278" s="32">
        <v>100</v>
      </c>
      <c r="N278" s="256">
        <f>T_PR[[#This Row],[CENA ZA POJ. SZTUKĘ PO RABACIE]]*T_PR[[#This Row],[LICZBA SZT. W OPAKOWANIU]]</f>
        <v>122.93112624000003</v>
      </c>
      <c r="O278" s="253" t="str">
        <f>IF(T_PR[[#This Row],[CENA ZA OPAKOWANIE PO RABACIE]]*D278=0,"",D278*N278)</f>
        <v/>
      </c>
      <c r="P278" s="52" t="s">
        <v>697</v>
      </c>
      <c r="Q278" s="52" t="s">
        <v>698</v>
      </c>
      <c r="R278" s="31" t="s">
        <v>189</v>
      </c>
      <c r="S278" s="31" t="s">
        <v>465</v>
      </c>
      <c r="T278" s="160">
        <v>1</v>
      </c>
    </row>
    <row r="279" spans="1:20" ht="28.2" customHeight="1">
      <c r="A279" s="333"/>
      <c r="B279" s="325"/>
      <c r="C279" s="116" t="s">
        <v>3538</v>
      </c>
      <c r="D279" s="53"/>
      <c r="E279" s="38" t="s">
        <v>699</v>
      </c>
      <c r="F279" s="225" t="s">
        <v>4356</v>
      </c>
      <c r="G279" s="54">
        <v>100</v>
      </c>
      <c r="H279" s="208">
        <v>141.59314416000001</v>
      </c>
      <c r="I279" s="199">
        <f>T_PR[[#This Row],[CENA KATALOG NETTO ZA JEDNOSTKĘ MIARY]]/G279</f>
        <v>1.4159314416000002</v>
      </c>
      <c r="J279" s="94">
        <f>T279*(T_PR[[#This Row],[CENA KATALOG NETTO ZA JEDNOSTKĘ MIARY]]-T_PR[[#This Row],[CENA KATALOG NETTO ZA JEDNOSTKĘ MIARY]]*T_PR[[#This Row],[RABAT %]])/100</f>
        <v>1.4159314416000002</v>
      </c>
      <c r="K279" s="95">
        <f t="shared" si="11"/>
        <v>141.59314416000001</v>
      </c>
      <c r="L279" s="262">
        <f t="shared" si="10"/>
        <v>0</v>
      </c>
      <c r="M279" s="32">
        <v>50</v>
      </c>
      <c r="N279" s="256">
        <f>T_PR[[#This Row],[CENA ZA POJ. SZTUKĘ PO RABACIE]]*T_PR[[#This Row],[LICZBA SZT. W OPAKOWANIU]]</f>
        <v>70.796572080000004</v>
      </c>
      <c r="O279" s="253" t="str">
        <f>IF(T_PR[[#This Row],[CENA ZA OPAKOWANIE PO RABACIE]]*D279=0,"",D279*N279)</f>
        <v/>
      </c>
      <c r="P279" s="52" t="s">
        <v>700</v>
      </c>
      <c r="Q279" s="52" t="s">
        <v>701</v>
      </c>
      <c r="R279" s="31" t="s">
        <v>189</v>
      </c>
      <c r="S279" s="31" t="s">
        <v>465</v>
      </c>
      <c r="T279" s="160">
        <v>1</v>
      </c>
    </row>
    <row r="280" spans="1:20" ht="28.2" customHeight="1">
      <c r="A280" s="333"/>
      <c r="B280" s="325" t="e" vm="10">
        <v>#VALUE!</v>
      </c>
      <c r="C280" s="116" t="s">
        <v>3538</v>
      </c>
      <c r="D280" s="53"/>
      <c r="E280" s="38" t="s">
        <v>702</v>
      </c>
      <c r="F280" s="225" t="s">
        <v>4355</v>
      </c>
      <c r="G280" s="54">
        <v>100</v>
      </c>
      <c r="H280" s="208">
        <v>160.49553936000001</v>
      </c>
      <c r="I280" s="199">
        <f>T_PR[[#This Row],[CENA KATALOG NETTO ZA JEDNOSTKĘ MIARY]]/G280</f>
        <v>1.6049553936000001</v>
      </c>
      <c r="J280" s="94">
        <f>T280*(T_PR[[#This Row],[CENA KATALOG NETTO ZA JEDNOSTKĘ MIARY]]-T_PR[[#This Row],[CENA KATALOG NETTO ZA JEDNOSTKĘ MIARY]]*T_PR[[#This Row],[RABAT %]])/100</f>
        <v>1.6049553936000001</v>
      </c>
      <c r="K280" s="95">
        <f t="shared" si="11"/>
        <v>160.49553936000001</v>
      </c>
      <c r="L280" s="262">
        <f t="shared" si="10"/>
        <v>0</v>
      </c>
      <c r="M280" s="32">
        <v>50</v>
      </c>
      <c r="N280" s="256">
        <f>T_PR[[#This Row],[CENA ZA POJ. SZTUKĘ PO RABACIE]]*T_PR[[#This Row],[LICZBA SZT. W OPAKOWANIU]]</f>
        <v>80.247769680000005</v>
      </c>
      <c r="O280" s="253" t="str">
        <f>IF(T_PR[[#This Row],[CENA ZA OPAKOWANIE PO RABACIE]]*D280=0,"",D280*N280)</f>
        <v/>
      </c>
      <c r="P280" s="52" t="s">
        <v>703</v>
      </c>
      <c r="Q280" s="52" t="s">
        <v>704</v>
      </c>
      <c r="R280" s="31" t="s">
        <v>189</v>
      </c>
      <c r="S280" s="31" t="s">
        <v>465</v>
      </c>
      <c r="T280" s="160">
        <v>1</v>
      </c>
    </row>
    <row r="281" spans="1:20" ht="28.2" customHeight="1">
      <c r="A281" s="334"/>
      <c r="B281" s="326"/>
      <c r="C281" s="116" t="s">
        <v>3538</v>
      </c>
      <c r="D281" s="53"/>
      <c r="E281" s="38" t="s">
        <v>705</v>
      </c>
      <c r="F281" s="225" t="s">
        <v>4354</v>
      </c>
      <c r="G281" s="54">
        <v>100</v>
      </c>
      <c r="H281" s="208">
        <v>256.10013936000001</v>
      </c>
      <c r="I281" s="199">
        <f>T_PR[[#This Row],[CENA KATALOG NETTO ZA JEDNOSTKĘ MIARY]]/G281</f>
        <v>2.5610013936000002</v>
      </c>
      <c r="J281" s="94">
        <f>T281*(T_PR[[#This Row],[CENA KATALOG NETTO ZA JEDNOSTKĘ MIARY]]-T_PR[[#This Row],[CENA KATALOG NETTO ZA JEDNOSTKĘ MIARY]]*T_PR[[#This Row],[RABAT %]])/100</f>
        <v>2.5610013936000002</v>
      </c>
      <c r="K281" s="95">
        <f t="shared" si="11"/>
        <v>256.10013936000001</v>
      </c>
      <c r="L281" s="262">
        <f t="shared" si="10"/>
        <v>0</v>
      </c>
      <c r="M281" s="32">
        <v>25</v>
      </c>
      <c r="N281" s="256">
        <f>T_PR[[#This Row],[CENA ZA POJ. SZTUKĘ PO RABACIE]]*T_PR[[#This Row],[LICZBA SZT. W OPAKOWANIU]]</f>
        <v>64.025034840000004</v>
      </c>
      <c r="O281" s="253" t="str">
        <f>IF(T_PR[[#This Row],[CENA ZA OPAKOWANIE PO RABACIE]]*D281=0,"",D281*N281)</f>
        <v/>
      </c>
      <c r="P281" s="52" t="s">
        <v>706</v>
      </c>
      <c r="Q281" s="52" t="s">
        <v>707</v>
      </c>
      <c r="R281" s="31" t="s">
        <v>189</v>
      </c>
      <c r="S281" s="31" t="s">
        <v>465</v>
      </c>
      <c r="T281" s="160">
        <v>1</v>
      </c>
    </row>
    <row r="282" spans="1:20" ht="33" customHeight="1">
      <c r="A282" s="353"/>
      <c r="B282" s="324"/>
      <c r="C282" s="116" t="s">
        <v>3538</v>
      </c>
      <c r="D282" s="53"/>
      <c r="E282" s="38" t="s">
        <v>4345</v>
      </c>
      <c r="F282" s="225" t="s">
        <v>4366</v>
      </c>
      <c r="G282" s="54">
        <v>100</v>
      </c>
      <c r="H282" s="208">
        <v>100.438884</v>
      </c>
      <c r="I282" s="199">
        <f>T_PR[[#This Row],[CENA KATALOG NETTO ZA JEDNOSTKĘ MIARY]]/G282</f>
        <v>1.0043888400000001</v>
      </c>
      <c r="J282" s="28">
        <f>T282*(T_PR[[#This Row],[CENA KATALOG NETTO ZA JEDNOSTKĘ MIARY]]-T_PR[[#This Row],[CENA KATALOG NETTO ZA JEDNOSTKĘ MIARY]]*T_PR[[#This Row],[RABAT %]])/100</f>
        <v>1.0043888400000001</v>
      </c>
      <c r="K282" s="95">
        <f>SUM(H282)*(1-L282)</f>
        <v>100.438884</v>
      </c>
      <c r="L282" s="261">
        <f t="shared" si="10"/>
        <v>0</v>
      </c>
      <c r="M282" s="25">
        <v>100</v>
      </c>
      <c r="N282" s="256">
        <f>T_PR[[#This Row],[CENA ZA POJ. SZTUKĘ PO RABACIE]]*T_PR[[#This Row],[LICZBA SZT. W OPAKOWANIU]]</f>
        <v>100.438884</v>
      </c>
      <c r="O282" s="253" t="str">
        <f>IF(T_PR[[#This Row],[CENA ZA OPAKOWANIE PO RABACIE]]*D282=0,"",D282*N282)</f>
        <v/>
      </c>
      <c r="P282" s="52">
        <v>8421814622325</v>
      </c>
      <c r="Q282" s="52">
        <v>8421814622332</v>
      </c>
      <c r="R282" s="31" t="s">
        <v>189</v>
      </c>
      <c r="S282" s="31" t="s">
        <v>465</v>
      </c>
      <c r="T282" s="160">
        <v>1</v>
      </c>
    </row>
    <row r="283" spans="1:20" ht="31.95" customHeight="1">
      <c r="A283" s="353"/>
      <c r="B283" s="325"/>
      <c r="C283" s="116" t="s">
        <v>3538</v>
      </c>
      <c r="D283" s="53"/>
      <c r="E283" s="38" t="s">
        <v>4346</v>
      </c>
      <c r="F283" s="225" t="s">
        <v>4367</v>
      </c>
      <c r="G283" s="54">
        <v>100</v>
      </c>
      <c r="H283" s="208">
        <v>109.69592399999999</v>
      </c>
      <c r="I283" s="199">
        <f>T_PR[[#This Row],[CENA KATALOG NETTO ZA JEDNOSTKĘ MIARY]]/G283</f>
        <v>1.0969592399999999</v>
      </c>
      <c r="J283" s="28">
        <f>T283*(T_PR[[#This Row],[CENA KATALOG NETTO ZA JEDNOSTKĘ MIARY]]-T_PR[[#This Row],[CENA KATALOG NETTO ZA JEDNOSTKĘ MIARY]]*T_PR[[#This Row],[RABAT %]])/100</f>
        <v>1.0969592399999999</v>
      </c>
      <c r="K283" s="95">
        <f t="shared" ref="K283:K287" si="12">SUM(H283)*(1-L283)</f>
        <v>109.69592399999999</v>
      </c>
      <c r="L283" s="261">
        <f t="shared" si="10"/>
        <v>0</v>
      </c>
      <c r="M283" s="25">
        <v>100</v>
      </c>
      <c r="N283" s="256">
        <f>T_PR[[#This Row],[CENA ZA POJ. SZTUKĘ PO RABACIE]]*T_PR[[#This Row],[LICZBA SZT. W OPAKOWANIU]]</f>
        <v>109.69592399999999</v>
      </c>
      <c r="O283" s="253" t="str">
        <f>IF(T_PR[[#This Row],[CENA ZA OPAKOWANIE PO RABACIE]]*D283=0,"",D283*N283)</f>
        <v/>
      </c>
      <c r="P283" s="52">
        <v>8421814622349</v>
      </c>
      <c r="Q283" s="52">
        <v>8421814622356</v>
      </c>
      <c r="R283" s="31" t="s">
        <v>189</v>
      </c>
      <c r="S283" s="31" t="s">
        <v>465</v>
      </c>
      <c r="T283" s="160">
        <v>1</v>
      </c>
    </row>
    <row r="284" spans="1:20" ht="31.95" customHeight="1">
      <c r="A284" s="353"/>
      <c r="B284" s="325"/>
      <c r="C284" s="116" t="s">
        <v>3538</v>
      </c>
      <c r="D284" s="53"/>
      <c r="E284" s="38" t="s">
        <v>4347</v>
      </c>
      <c r="F284" s="225" t="s">
        <v>4368</v>
      </c>
      <c r="G284" s="54">
        <v>100</v>
      </c>
      <c r="H284" s="208">
        <v>142.55841599999999</v>
      </c>
      <c r="I284" s="199">
        <f>T_PR[[#This Row],[CENA KATALOG NETTO ZA JEDNOSTKĘ MIARY]]/G284</f>
        <v>1.4255841599999999</v>
      </c>
      <c r="J284" s="28">
        <f>T284*(T_PR[[#This Row],[CENA KATALOG NETTO ZA JEDNOSTKĘ MIARY]]-T_PR[[#This Row],[CENA KATALOG NETTO ZA JEDNOSTKĘ MIARY]]*T_PR[[#This Row],[RABAT %]])/100</f>
        <v>1.4255841599999999</v>
      </c>
      <c r="K284" s="95">
        <f t="shared" si="12"/>
        <v>142.55841599999999</v>
      </c>
      <c r="L284" s="261">
        <f t="shared" si="10"/>
        <v>0</v>
      </c>
      <c r="M284" s="25">
        <v>50</v>
      </c>
      <c r="N284" s="256">
        <f>T_PR[[#This Row],[CENA ZA POJ. SZTUKĘ PO RABACIE]]*T_PR[[#This Row],[LICZBA SZT. W OPAKOWANIU]]</f>
        <v>71.279207999999997</v>
      </c>
      <c r="O284" s="253" t="str">
        <f>IF(T_PR[[#This Row],[CENA ZA OPAKOWANIE PO RABACIE]]*D284=0,"",D284*N284)</f>
        <v/>
      </c>
      <c r="P284" s="52">
        <v>8421814622363</v>
      </c>
      <c r="Q284" s="52">
        <v>8421814622370</v>
      </c>
      <c r="R284" s="31" t="s">
        <v>189</v>
      </c>
      <c r="S284" s="31" t="s">
        <v>465</v>
      </c>
      <c r="T284" s="160">
        <v>1</v>
      </c>
    </row>
    <row r="285" spans="1:20" ht="29.4" customHeight="1">
      <c r="A285" s="353"/>
      <c r="B285" s="325"/>
      <c r="C285" s="116" t="s">
        <v>3538</v>
      </c>
      <c r="D285" s="53"/>
      <c r="E285" s="38" t="s">
        <v>4348</v>
      </c>
      <c r="F285" s="225" t="s">
        <v>4351</v>
      </c>
      <c r="G285" s="54">
        <v>100</v>
      </c>
      <c r="H285" s="208">
        <v>100.438884</v>
      </c>
      <c r="I285" s="199">
        <f>T_PR[[#This Row],[CENA KATALOG NETTO ZA JEDNOSTKĘ MIARY]]/G285</f>
        <v>1.0043888400000001</v>
      </c>
      <c r="J285" s="28">
        <f>T285*(T_PR[[#This Row],[CENA KATALOG NETTO ZA JEDNOSTKĘ MIARY]]-T_PR[[#This Row],[CENA KATALOG NETTO ZA JEDNOSTKĘ MIARY]]*T_PR[[#This Row],[RABAT %]])/100</f>
        <v>1.0043888400000001</v>
      </c>
      <c r="K285" s="95">
        <f t="shared" si="12"/>
        <v>100.438884</v>
      </c>
      <c r="L285" s="261">
        <f t="shared" si="10"/>
        <v>0</v>
      </c>
      <c r="M285" s="25">
        <v>100</v>
      </c>
      <c r="N285" s="256">
        <f>T_PR[[#This Row],[CENA ZA POJ. SZTUKĘ PO RABACIE]]*T_PR[[#This Row],[LICZBA SZT. W OPAKOWANIU]]</f>
        <v>100.438884</v>
      </c>
      <c r="O285" s="253" t="str">
        <f>IF(T_PR[[#This Row],[CENA ZA OPAKOWANIE PO RABACIE]]*D285=0,"",D285*N285)</f>
        <v/>
      </c>
      <c r="P285" s="52">
        <v>8421814622387</v>
      </c>
      <c r="Q285" s="52">
        <v>8421814622394</v>
      </c>
      <c r="R285" s="31" t="s">
        <v>189</v>
      </c>
      <c r="S285" s="31" t="s">
        <v>465</v>
      </c>
      <c r="T285" s="160">
        <v>1</v>
      </c>
    </row>
    <row r="286" spans="1:20" ht="31.95" customHeight="1">
      <c r="A286" s="353"/>
      <c r="B286" s="325"/>
      <c r="C286" s="116" t="s">
        <v>3538</v>
      </c>
      <c r="D286" s="53"/>
      <c r="E286" s="38" t="s">
        <v>4349</v>
      </c>
      <c r="F286" s="225" t="s">
        <v>4352</v>
      </c>
      <c r="G286" s="54">
        <v>100</v>
      </c>
      <c r="H286" s="208">
        <v>109.69592399999999</v>
      </c>
      <c r="I286" s="199">
        <f>T_PR[[#This Row],[CENA KATALOG NETTO ZA JEDNOSTKĘ MIARY]]/G286</f>
        <v>1.0969592399999999</v>
      </c>
      <c r="J286" s="28">
        <f>T286*(T_PR[[#This Row],[CENA KATALOG NETTO ZA JEDNOSTKĘ MIARY]]-T_PR[[#This Row],[CENA KATALOG NETTO ZA JEDNOSTKĘ MIARY]]*T_PR[[#This Row],[RABAT %]])/100</f>
        <v>1.0969592399999999</v>
      </c>
      <c r="K286" s="95">
        <f t="shared" si="12"/>
        <v>109.69592399999999</v>
      </c>
      <c r="L286" s="261">
        <f t="shared" si="10"/>
        <v>0</v>
      </c>
      <c r="M286" s="25">
        <v>100</v>
      </c>
      <c r="N286" s="256">
        <f>T_PR[[#This Row],[CENA ZA POJ. SZTUKĘ PO RABACIE]]*T_PR[[#This Row],[LICZBA SZT. W OPAKOWANIU]]</f>
        <v>109.69592399999999</v>
      </c>
      <c r="O286" s="253" t="str">
        <f>IF(T_PR[[#This Row],[CENA ZA OPAKOWANIE PO RABACIE]]*D286=0,"",D286*N286)</f>
        <v/>
      </c>
      <c r="P286" s="52">
        <v>8421814622400</v>
      </c>
      <c r="Q286" s="52">
        <v>8421814622417</v>
      </c>
      <c r="R286" s="31" t="s">
        <v>189</v>
      </c>
      <c r="S286" s="31" t="s">
        <v>465</v>
      </c>
      <c r="T286" s="160">
        <v>1</v>
      </c>
    </row>
    <row r="287" spans="1:20" ht="33" customHeight="1">
      <c r="A287" s="353"/>
      <c r="B287" s="326"/>
      <c r="C287" s="116" t="s">
        <v>3538</v>
      </c>
      <c r="D287" s="53"/>
      <c r="E287" s="38" t="s">
        <v>4350</v>
      </c>
      <c r="F287" s="225" t="s">
        <v>4353</v>
      </c>
      <c r="G287" s="54">
        <v>100</v>
      </c>
      <c r="H287" s="208">
        <v>142.55841599999999</v>
      </c>
      <c r="I287" s="199">
        <f>T_PR[[#This Row],[CENA KATALOG NETTO ZA JEDNOSTKĘ MIARY]]/G287</f>
        <v>1.4255841599999999</v>
      </c>
      <c r="J287" s="28">
        <f>T287*(T_PR[[#This Row],[CENA KATALOG NETTO ZA JEDNOSTKĘ MIARY]]-T_PR[[#This Row],[CENA KATALOG NETTO ZA JEDNOSTKĘ MIARY]]*T_PR[[#This Row],[RABAT %]])/100</f>
        <v>1.4255841599999999</v>
      </c>
      <c r="K287" s="95">
        <f t="shared" si="12"/>
        <v>142.55841599999999</v>
      </c>
      <c r="L287" s="261">
        <f t="shared" si="10"/>
        <v>0</v>
      </c>
      <c r="M287" s="25">
        <v>50</v>
      </c>
      <c r="N287" s="256">
        <f>T_PR[[#This Row],[CENA ZA POJ. SZTUKĘ PO RABACIE]]*T_PR[[#This Row],[LICZBA SZT. W OPAKOWANIU]]</f>
        <v>71.279207999999997</v>
      </c>
      <c r="O287" s="253" t="str">
        <f>IF(T_PR[[#This Row],[CENA ZA OPAKOWANIE PO RABACIE]]*D287=0,"",D287*N287)</f>
        <v/>
      </c>
      <c r="P287" s="52">
        <v>8421814622424</v>
      </c>
      <c r="Q287" s="52">
        <v>8421814622431</v>
      </c>
      <c r="R287" s="31" t="s">
        <v>189</v>
      </c>
      <c r="S287" s="31" t="s">
        <v>465</v>
      </c>
      <c r="T287" s="160">
        <v>1</v>
      </c>
    </row>
    <row r="288" spans="1:20" ht="18" customHeight="1">
      <c r="A288" s="332"/>
      <c r="B288" s="324"/>
      <c r="C288" s="116" t="s">
        <v>3538</v>
      </c>
      <c r="D288" s="53"/>
      <c r="E288" s="38" t="s">
        <v>708</v>
      </c>
      <c r="F288" s="225" t="s">
        <v>709</v>
      </c>
      <c r="G288" s="54">
        <v>100</v>
      </c>
      <c r="H288" s="208">
        <v>92.709089235000008</v>
      </c>
      <c r="I288" s="199">
        <f>T_PR[[#This Row],[CENA KATALOG NETTO ZA JEDNOSTKĘ MIARY]]/G288</f>
        <v>0.92709089235000008</v>
      </c>
      <c r="J288" s="94">
        <f>T288*(T_PR[[#This Row],[CENA KATALOG NETTO ZA JEDNOSTKĘ MIARY]]-T_PR[[#This Row],[CENA KATALOG NETTO ZA JEDNOSTKĘ MIARY]]*T_PR[[#This Row],[RABAT %]])/100</f>
        <v>0.92709089235000008</v>
      </c>
      <c r="K288" s="95">
        <f t="shared" si="11"/>
        <v>92.709089235000008</v>
      </c>
      <c r="L288" s="262">
        <f t="shared" si="10"/>
        <v>0</v>
      </c>
      <c r="M288" s="32">
        <v>100</v>
      </c>
      <c r="N288" s="256">
        <f>T_PR[[#This Row],[CENA ZA POJ. SZTUKĘ PO RABACIE]]*T_PR[[#This Row],[LICZBA SZT. W OPAKOWANIU]]</f>
        <v>92.709089235000008</v>
      </c>
      <c r="O288" s="253" t="str">
        <f>IF(T_PR[[#This Row],[CENA ZA OPAKOWANIE PO RABACIE]]*D288=0,"",D288*N288)</f>
        <v/>
      </c>
      <c r="P288" s="52" t="s">
        <v>710</v>
      </c>
      <c r="Q288" s="52" t="s">
        <v>711</v>
      </c>
      <c r="R288" s="31" t="s">
        <v>189</v>
      </c>
      <c r="S288" s="31" t="s">
        <v>465</v>
      </c>
      <c r="T288" s="160">
        <v>1</v>
      </c>
    </row>
    <row r="289" spans="1:20" ht="18" customHeight="1">
      <c r="A289" s="333"/>
      <c r="B289" s="325"/>
      <c r="C289" s="116" t="s">
        <v>3538</v>
      </c>
      <c r="D289" s="53"/>
      <c r="E289" s="38" t="s">
        <v>712</v>
      </c>
      <c r="F289" s="225" t="s">
        <v>713</v>
      </c>
      <c r="G289" s="54">
        <v>100</v>
      </c>
      <c r="H289" s="208">
        <v>99.575619254999992</v>
      </c>
      <c r="I289" s="199">
        <f>T_PR[[#This Row],[CENA KATALOG NETTO ZA JEDNOSTKĘ MIARY]]/G289</f>
        <v>0.99575619254999992</v>
      </c>
      <c r="J289" s="94">
        <f>T289*(T_PR[[#This Row],[CENA KATALOG NETTO ZA JEDNOSTKĘ MIARY]]-T_PR[[#This Row],[CENA KATALOG NETTO ZA JEDNOSTKĘ MIARY]]*T_PR[[#This Row],[RABAT %]])/100</f>
        <v>0.99575619254999992</v>
      </c>
      <c r="K289" s="95">
        <f t="shared" si="11"/>
        <v>99.575619254999992</v>
      </c>
      <c r="L289" s="262">
        <f t="shared" si="10"/>
        <v>0</v>
      </c>
      <c r="M289" s="32">
        <v>100</v>
      </c>
      <c r="N289" s="256">
        <f>T_PR[[#This Row],[CENA ZA POJ. SZTUKĘ PO RABACIE]]*T_PR[[#This Row],[LICZBA SZT. W OPAKOWANIU]]</f>
        <v>99.575619254999992</v>
      </c>
      <c r="O289" s="253" t="str">
        <f>IF(T_PR[[#This Row],[CENA ZA OPAKOWANIE PO RABACIE]]*D289=0,"",D289*N289)</f>
        <v/>
      </c>
      <c r="P289" s="52" t="s">
        <v>714</v>
      </c>
      <c r="Q289" s="52" t="s">
        <v>715</v>
      </c>
      <c r="R289" s="31" t="s">
        <v>189</v>
      </c>
      <c r="S289" s="31" t="s">
        <v>465</v>
      </c>
      <c r="T289" s="160">
        <v>1</v>
      </c>
    </row>
    <row r="290" spans="1:20" ht="18" customHeight="1">
      <c r="A290" s="333"/>
      <c r="B290" s="325"/>
      <c r="C290" s="116" t="s">
        <v>3538</v>
      </c>
      <c r="D290" s="53"/>
      <c r="E290" s="38" t="s">
        <v>716</v>
      </c>
      <c r="F290" s="225" t="s">
        <v>717</v>
      </c>
      <c r="G290" s="54">
        <v>100</v>
      </c>
      <c r="H290" s="208">
        <v>113.30867929499999</v>
      </c>
      <c r="I290" s="199">
        <f>T_PR[[#This Row],[CENA KATALOG NETTO ZA JEDNOSTKĘ MIARY]]/G290</f>
        <v>1.1330867929499999</v>
      </c>
      <c r="J290" s="94">
        <f>T290*(T_PR[[#This Row],[CENA KATALOG NETTO ZA JEDNOSTKĘ MIARY]]-T_PR[[#This Row],[CENA KATALOG NETTO ZA JEDNOSTKĘ MIARY]]*T_PR[[#This Row],[RABAT %]])/100</f>
        <v>1.1330867929499999</v>
      </c>
      <c r="K290" s="95">
        <f t="shared" si="11"/>
        <v>113.30867929499999</v>
      </c>
      <c r="L290" s="262">
        <f t="shared" si="10"/>
        <v>0</v>
      </c>
      <c r="M290" s="32">
        <v>100</v>
      </c>
      <c r="N290" s="256">
        <f>T_PR[[#This Row],[CENA ZA POJ. SZTUKĘ PO RABACIE]]*T_PR[[#This Row],[LICZBA SZT. W OPAKOWANIU]]</f>
        <v>113.30867929499999</v>
      </c>
      <c r="O290" s="253" t="str">
        <f>IF(T_PR[[#This Row],[CENA ZA OPAKOWANIE PO RABACIE]]*D290=0,"",D290*N290)</f>
        <v/>
      </c>
      <c r="P290" s="52" t="s">
        <v>718</v>
      </c>
      <c r="Q290" s="52" t="s">
        <v>719</v>
      </c>
      <c r="R290" s="31" t="s">
        <v>189</v>
      </c>
      <c r="S290" s="31" t="s">
        <v>465</v>
      </c>
      <c r="T290" s="160">
        <v>1</v>
      </c>
    </row>
    <row r="291" spans="1:20" ht="18" customHeight="1">
      <c r="A291" s="333"/>
      <c r="B291" s="325"/>
      <c r="C291" s="116" t="s">
        <v>3538</v>
      </c>
      <c r="D291" s="53"/>
      <c r="E291" s="38" t="s">
        <v>720</v>
      </c>
      <c r="F291" s="225" t="s">
        <v>721</v>
      </c>
      <c r="G291" s="54">
        <v>100</v>
      </c>
      <c r="H291" s="208">
        <v>137.35246832999999</v>
      </c>
      <c r="I291" s="199">
        <f>T_PR[[#This Row],[CENA KATALOG NETTO ZA JEDNOSTKĘ MIARY]]/G291</f>
        <v>1.3735246832999999</v>
      </c>
      <c r="J291" s="94">
        <f>T291*(T_PR[[#This Row],[CENA KATALOG NETTO ZA JEDNOSTKĘ MIARY]]-T_PR[[#This Row],[CENA KATALOG NETTO ZA JEDNOSTKĘ MIARY]]*T_PR[[#This Row],[RABAT %]])/100</f>
        <v>1.3735246832999999</v>
      </c>
      <c r="K291" s="95">
        <f t="shared" si="11"/>
        <v>137.35246832999999</v>
      </c>
      <c r="L291" s="262">
        <f t="shared" si="10"/>
        <v>0</v>
      </c>
      <c r="M291" s="32">
        <v>50</v>
      </c>
      <c r="N291" s="256">
        <f>T_PR[[#This Row],[CENA ZA POJ. SZTUKĘ PO RABACIE]]*T_PR[[#This Row],[LICZBA SZT. W OPAKOWANIU]]</f>
        <v>68.676234164999997</v>
      </c>
      <c r="O291" s="253" t="str">
        <f>IF(T_PR[[#This Row],[CENA ZA OPAKOWANIE PO RABACIE]]*D291=0,"",D291*N291)</f>
        <v/>
      </c>
      <c r="P291" s="52" t="s">
        <v>722</v>
      </c>
      <c r="Q291" s="52" t="s">
        <v>723</v>
      </c>
      <c r="R291" s="31" t="s">
        <v>189</v>
      </c>
      <c r="S291" s="31" t="s">
        <v>465</v>
      </c>
      <c r="T291" s="160">
        <v>1</v>
      </c>
    </row>
    <row r="292" spans="1:20" ht="18" customHeight="1">
      <c r="A292" s="334"/>
      <c r="B292" s="326"/>
      <c r="C292" s="116" t="s">
        <v>3538</v>
      </c>
      <c r="D292" s="53"/>
      <c r="E292" s="38" t="s">
        <v>724</v>
      </c>
      <c r="F292" s="225" t="s">
        <v>725</v>
      </c>
      <c r="G292" s="54">
        <v>100</v>
      </c>
      <c r="H292" s="208">
        <v>202.58450352</v>
      </c>
      <c r="I292" s="199">
        <f>T_PR[[#This Row],[CENA KATALOG NETTO ZA JEDNOSTKĘ MIARY]]/G292</f>
        <v>2.0258450352000001</v>
      </c>
      <c r="J292" s="94">
        <f>T292*(T_PR[[#This Row],[CENA KATALOG NETTO ZA JEDNOSTKĘ MIARY]]-T_PR[[#This Row],[CENA KATALOG NETTO ZA JEDNOSTKĘ MIARY]]*T_PR[[#This Row],[RABAT %]])/100</f>
        <v>2.0258450352000001</v>
      </c>
      <c r="K292" s="95">
        <f t="shared" si="11"/>
        <v>202.58450352</v>
      </c>
      <c r="L292" s="262">
        <f t="shared" si="10"/>
        <v>0</v>
      </c>
      <c r="M292" s="32">
        <v>50</v>
      </c>
      <c r="N292" s="256">
        <f>T_PR[[#This Row],[CENA ZA POJ. SZTUKĘ PO RABACIE]]*T_PR[[#This Row],[LICZBA SZT. W OPAKOWANIU]]</f>
        <v>101.29225176000001</v>
      </c>
      <c r="O292" s="253" t="str">
        <f>IF(T_PR[[#This Row],[CENA ZA OPAKOWANIE PO RABACIE]]*D292=0,"",D292*N292)</f>
        <v/>
      </c>
      <c r="P292" s="52" t="s">
        <v>726</v>
      </c>
      <c r="Q292" s="52" t="s">
        <v>727</v>
      </c>
      <c r="R292" s="31" t="s">
        <v>189</v>
      </c>
      <c r="S292" s="31" t="s">
        <v>465</v>
      </c>
      <c r="T292" s="160">
        <v>1</v>
      </c>
    </row>
    <row r="293" spans="1:20" ht="34.950000000000003" customHeight="1">
      <c r="A293" s="332"/>
      <c r="B293" s="330"/>
      <c r="C293" s="116" t="s">
        <v>3544</v>
      </c>
      <c r="D293" s="53"/>
      <c r="E293" s="38" t="s">
        <v>728</v>
      </c>
      <c r="F293" s="225" t="s">
        <v>729</v>
      </c>
      <c r="G293" s="54">
        <v>100</v>
      </c>
      <c r="H293" s="208">
        <v>293.92744849807497</v>
      </c>
      <c r="I293" s="199">
        <f>T_PR[[#This Row],[CENA KATALOG NETTO ZA JEDNOSTKĘ MIARY]]/G293</f>
        <v>2.9392744849807495</v>
      </c>
      <c r="J293" s="94">
        <f>T293*(T_PR[[#This Row],[CENA KATALOG NETTO ZA JEDNOSTKĘ MIARY]]-T_PR[[#This Row],[CENA KATALOG NETTO ZA JEDNOSTKĘ MIARY]]*T_PR[[#This Row],[RABAT %]])/100</f>
        <v>2.9392744849807495</v>
      </c>
      <c r="K293" s="95">
        <f t="shared" si="11"/>
        <v>293.92744849807497</v>
      </c>
      <c r="L293" s="262">
        <f t="shared" si="10"/>
        <v>0</v>
      </c>
      <c r="M293" s="32">
        <v>50</v>
      </c>
      <c r="N293" s="256">
        <f>T_PR[[#This Row],[CENA ZA POJ. SZTUKĘ PO RABACIE]]*T_PR[[#This Row],[LICZBA SZT. W OPAKOWANIU]]</f>
        <v>146.96372424903748</v>
      </c>
      <c r="O293" s="253" t="str">
        <f>IF(T_PR[[#This Row],[CENA ZA OPAKOWANIE PO RABACIE]]*D293=0,"",D293*N293)</f>
        <v/>
      </c>
      <c r="P293" s="52" t="s">
        <v>730</v>
      </c>
      <c r="Q293" s="52" t="s">
        <v>731</v>
      </c>
      <c r="R293" s="31" t="s">
        <v>70</v>
      </c>
      <c r="S293" s="31" t="s">
        <v>71</v>
      </c>
      <c r="T293" s="160">
        <v>1</v>
      </c>
    </row>
    <row r="294" spans="1:20" ht="37.200000000000003" customHeight="1">
      <c r="A294" s="334"/>
      <c r="B294" s="331"/>
      <c r="C294" s="116" t="s">
        <v>3544</v>
      </c>
      <c r="D294" s="53"/>
      <c r="E294" s="38" t="s">
        <v>732</v>
      </c>
      <c r="F294" s="225" t="s">
        <v>733</v>
      </c>
      <c r="G294" s="54">
        <v>100</v>
      </c>
      <c r="H294" s="208">
        <v>293.92744849807497</v>
      </c>
      <c r="I294" s="199">
        <f>T_PR[[#This Row],[CENA KATALOG NETTO ZA JEDNOSTKĘ MIARY]]/G294</f>
        <v>2.9392744849807495</v>
      </c>
      <c r="J294" s="94">
        <f>T294*(T_PR[[#This Row],[CENA KATALOG NETTO ZA JEDNOSTKĘ MIARY]]-T_PR[[#This Row],[CENA KATALOG NETTO ZA JEDNOSTKĘ MIARY]]*T_PR[[#This Row],[RABAT %]])/100</f>
        <v>2.9392744849807495</v>
      </c>
      <c r="K294" s="95">
        <f t="shared" si="11"/>
        <v>293.92744849807497</v>
      </c>
      <c r="L294" s="262">
        <f t="shared" si="10"/>
        <v>0</v>
      </c>
      <c r="M294" s="32">
        <v>50</v>
      </c>
      <c r="N294" s="256">
        <f>T_PR[[#This Row],[CENA ZA POJ. SZTUKĘ PO RABACIE]]*T_PR[[#This Row],[LICZBA SZT. W OPAKOWANIU]]</f>
        <v>146.96372424903748</v>
      </c>
      <c r="O294" s="253" t="str">
        <f>IF(T_PR[[#This Row],[CENA ZA OPAKOWANIE PO RABACIE]]*D294=0,"",D294*N294)</f>
        <v/>
      </c>
      <c r="P294" s="52" t="s">
        <v>734</v>
      </c>
      <c r="Q294" s="52" t="s">
        <v>735</v>
      </c>
      <c r="R294" s="31" t="s">
        <v>70</v>
      </c>
      <c r="S294" s="31" t="s">
        <v>71</v>
      </c>
      <c r="T294" s="160">
        <v>1</v>
      </c>
    </row>
    <row r="295" spans="1:20" ht="43.95" customHeight="1">
      <c r="A295" s="71"/>
      <c r="B295" s="80"/>
      <c r="C295" s="116" t="s">
        <v>3544</v>
      </c>
      <c r="D295" s="53"/>
      <c r="E295" s="38" t="s">
        <v>736</v>
      </c>
      <c r="F295" s="225" t="s">
        <v>737</v>
      </c>
      <c r="G295" s="54">
        <v>100</v>
      </c>
      <c r="H295" s="208">
        <v>174.51411786427499</v>
      </c>
      <c r="I295" s="199">
        <f>T_PR[[#This Row],[CENA KATALOG NETTO ZA JEDNOSTKĘ MIARY]]/G295</f>
        <v>1.74514117864275</v>
      </c>
      <c r="J295" s="94">
        <f>T295*(T_PR[[#This Row],[CENA KATALOG NETTO ZA JEDNOSTKĘ MIARY]]-T_PR[[#This Row],[CENA KATALOG NETTO ZA JEDNOSTKĘ MIARY]]*T_PR[[#This Row],[RABAT %]])/100</f>
        <v>1.74514117864275</v>
      </c>
      <c r="K295" s="95">
        <f t="shared" si="11"/>
        <v>174.51411786427499</v>
      </c>
      <c r="L295" s="262">
        <f t="shared" si="10"/>
        <v>0</v>
      </c>
      <c r="M295" s="32">
        <v>100</v>
      </c>
      <c r="N295" s="256">
        <f>T_PR[[#This Row],[CENA ZA POJ. SZTUKĘ PO RABACIE]]*T_PR[[#This Row],[LICZBA SZT. W OPAKOWANIU]]</f>
        <v>174.51411786427499</v>
      </c>
      <c r="O295" s="253" t="str">
        <f>IF(T_PR[[#This Row],[CENA ZA OPAKOWANIE PO RABACIE]]*D295=0,"",D295*N295)</f>
        <v/>
      </c>
      <c r="P295" s="52" t="s">
        <v>738</v>
      </c>
      <c r="Q295" s="52" t="s">
        <v>739</v>
      </c>
      <c r="R295" s="31" t="s">
        <v>70</v>
      </c>
      <c r="S295" s="31" t="s">
        <v>71</v>
      </c>
      <c r="T295" s="160">
        <v>1</v>
      </c>
    </row>
    <row r="296" spans="1:20" ht="33" customHeight="1">
      <c r="A296" s="332" t="e" vm="11">
        <v>#VALUE!</v>
      </c>
      <c r="B296" s="324"/>
      <c r="C296" s="116" t="s">
        <v>3544</v>
      </c>
      <c r="D296" s="53"/>
      <c r="E296" s="38" t="s">
        <v>740</v>
      </c>
      <c r="F296" s="225" t="s">
        <v>745</v>
      </c>
      <c r="G296" s="54">
        <v>100</v>
      </c>
      <c r="H296" s="208">
        <v>265.82895161833494</v>
      </c>
      <c r="I296" s="199">
        <f>T_PR[[#This Row],[CENA KATALOG NETTO ZA JEDNOSTKĘ MIARY]]/G296</f>
        <v>2.6582895161833493</v>
      </c>
      <c r="J296" s="94">
        <f>T296*(T_PR[[#This Row],[CENA KATALOG NETTO ZA JEDNOSTKĘ MIARY]]-T_PR[[#This Row],[CENA KATALOG NETTO ZA JEDNOSTKĘ MIARY]]*T_PR[[#This Row],[RABAT %]])/100</f>
        <v>2.6582895161833493</v>
      </c>
      <c r="K296" s="95">
        <f t="shared" si="11"/>
        <v>265.82895161833494</v>
      </c>
      <c r="L296" s="262">
        <f t="shared" si="10"/>
        <v>0</v>
      </c>
      <c r="M296" s="32">
        <v>100</v>
      </c>
      <c r="N296" s="256">
        <f>T_PR[[#This Row],[CENA ZA POJ. SZTUKĘ PO RABACIE]]*T_PR[[#This Row],[LICZBA SZT. W OPAKOWANIU]]</f>
        <v>265.82895161833494</v>
      </c>
      <c r="O296" s="253" t="str">
        <f>IF(T_PR[[#This Row],[CENA ZA OPAKOWANIE PO RABACIE]]*D296=0,"",D296*N296)</f>
        <v/>
      </c>
      <c r="P296" s="52" t="s">
        <v>742</v>
      </c>
      <c r="Q296" s="52" t="s">
        <v>743</v>
      </c>
      <c r="R296" s="31" t="s">
        <v>70</v>
      </c>
      <c r="S296" s="31" t="s">
        <v>58</v>
      </c>
      <c r="T296" s="160">
        <v>1</v>
      </c>
    </row>
    <row r="297" spans="1:20" ht="33" customHeight="1">
      <c r="A297" s="333"/>
      <c r="B297" s="325"/>
      <c r="C297" s="116" t="s">
        <v>3544</v>
      </c>
      <c r="D297" s="53"/>
      <c r="E297" s="38" t="s">
        <v>744</v>
      </c>
      <c r="F297" s="225" t="s">
        <v>741</v>
      </c>
      <c r="G297" s="54">
        <v>100</v>
      </c>
      <c r="H297" s="208">
        <v>265.82895161833494</v>
      </c>
      <c r="I297" s="199">
        <f>T_PR[[#This Row],[CENA KATALOG NETTO ZA JEDNOSTKĘ MIARY]]/G297</f>
        <v>2.6582895161833493</v>
      </c>
      <c r="J297" s="94">
        <f>T297*(T_PR[[#This Row],[CENA KATALOG NETTO ZA JEDNOSTKĘ MIARY]]-T_PR[[#This Row],[CENA KATALOG NETTO ZA JEDNOSTKĘ MIARY]]*T_PR[[#This Row],[RABAT %]])/100</f>
        <v>2.6582895161833493</v>
      </c>
      <c r="K297" s="95">
        <f t="shared" si="11"/>
        <v>265.82895161833494</v>
      </c>
      <c r="L297" s="262">
        <f t="shared" si="10"/>
        <v>0</v>
      </c>
      <c r="M297" s="32">
        <v>100</v>
      </c>
      <c r="N297" s="256">
        <f>T_PR[[#This Row],[CENA ZA POJ. SZTUKĘ PO RABACIE]]*T_PR[[#This Row],[LICZBA SZT. W OPAKOWANIU]]</f>
        <v>265.82895161833494</v>
      </c>
      <c r="O297" s="253" t="str">
        <f>IF(T_PR[[#This Row],[CENA ZA OPAKOWANIE PO RABACIE]]*D297=0,"",D297*N297)</f>
        <v/>
      </c>
      <c r="P297" s="52" t="s">
        <v>746</v>
      </c>
      <c r="Q297" s="52" t="s">
        <v>747</v>
      </c>
      <c r="R297" s="31" t="s">
        <v>70</v>
      </c>
      <c r="S297" s="31" t="s">
        <v>58</v>
      </c>
      <c r="T297" s="160">
        <v>1</v>
      </c>
    </row>
    <row r="298" spans="1:20" ht="48" customHeight="1">
      <c r="A298" s="334"/>
      <c r="B298" s="326"/>
      <c r="C298" s="116" t="s">
        <v>3544</v>
      </c>
      <c r="D298" s="53"/>
      <c r="E298" s="38" t="s">
        <v>748</v>
      </c>
      <c r="F298" s="225" t="s">
        <v>749</v>
      </c>
      <c r="G298" s="54">
        <v>100</v>
      </c>
      <c r="H298" s="208">
        <v>156.43441623802502</v>
      </c>
      <c r="I298" s="199">
        <f>T_PR[[#This Row],[CENA KATALOG NETTO ZA JEDNOSTKĘ MIARY]]/G298</f>
        <v>1.5643441623802503</v>
      </c>
      <c r="J298" s="94">
        <f>T298*(T_PR[[#This Row],[CENA KATALOG NETTO ZA JEDNOSTKĘ MIARY]]-T_PR[[#This Row],[CENA KATALOG NETTO ZA JEDNOSTKĘ MIARY]]*T_PR[[#This Row],[RABAT %]])/100</f>
        <v>1.5643441623802503</v>
      </c>
      <c r="K298" s="95">
        <f t="shared" si="11"/>
        <v>156.43441623802502</v>
      </c>
      <c r="L298" s="262">
        <f t="shared" si="10"/>
        <v>0</v>
      </c>
      <c r="M298" s="32">
        <v>100</v>
      </c>
      <c r="N298" s="256">
        <f>T_PR[[#This Row],[CENA ZA POJ. SZTUKĘ PO RABACIE]]*T_PR[[#This Row],[LICZBA SZT. W OPAKOWANIU]]</f>
        <v>156.43441623802502</v>
      </c>
      <c r="O298" s="253" t="str">
        <f>IF(T_PR[[#This Row],[CENA ZA OPAKOWANIE PO RABACIE]]*D298=0,"",D298*N298)</f>
        <v/>
      </c>
      <c r="P298" s="52" t="s">
        <v>750</v>
      </c>
      <c r="Q298" s="52" t="s">
        <v>751</v>
      </c>
      <c r="R298" s="31" t="s">
        <v>70</v>
      </c>
      <c r="S298" s="31" t="s">
        <v>58</v>
      </c>
      <c r="T298" s="160">
        <v>1</v>
      </c>
    </row>
    <row r="299" spans="1:20" ht="72" customHeight="1">
      <c r="A299" s="332"/>
      <c r="B299" s="324"/>
      <c r="C299" s="116" t="s">
        <v>4027</v>
      </c>
      <c r="D299" s="53"/>
      <c r="E299" s="38" t="s">
        <v>3985</v>
      </c>
      <c r="F299" s="225" t="s">
        <v>3993</v>
      </c>
      <c r="G299" s="54">
        <v>100</v>
      </c>
      <c r="H299" s="195">
        <v>2470</v>
      </c>
      <c r="I299" s="199">
        <f>T_PR[[#This Row],[CENA KATALOG NETTO ZA JEDNOSTKĘ MIARY]]/G299</f>
        <v>24.7</v>
      </c>
      <c r="J299" s="28">
        <f>T299*(T_PR[[#This Row],[CENA KATALOG NETTO ZA JEDNOSTKĘ MIARY]]-T_PR[[#This Row],[CENA KATALOG NETTO ZA JEDNOSTKĘ MIARY]]*T_PR[[#This Row],[RABAT %]])/100</f>
        <v>24.7</v>
      </c>
      <c r="K299" s="106">
        <v>1235</v>
      </c>
      <c r="L299" s="261">
        <f t="shared" si="10"/>
        <v>0</v>
      </c>
      <c r="M299" s="25">
        <v>10</v>
      </c>
      <c r="N299" s="256">
        <f>T_PR[[#This Row],[CENA ZA POJ. SZTUKĘ PO RABACIE]]*T_PR[[#This Row],[LICZBA SZT. W OPAKOWANIU]]</f>
        <v>247</v>
      </c>
      <c r="O299" s="253" t="str">
        <f>IF(T_PR[[#This Row],[CENA ZA OPAKOWANIE PO RABACIE]]*D299=0,"",D299*N299)</f>
        <v/>
      </c>
      <c r="P299" s="52" t="s">
        <v>4002</v>
      </c>
      <c r="Q299" s="52" t="s">
        <v>4003</v>
      </c>
      <c r="R299" s="100"/>
      <c r="S299" s="101"/>
      <c r="T299" s="160">
        <v>1</v>
      </c>
    </row>
    <row r="300" spans="1:20" ht="91.95" customHeight="1">
      <c r="A300" s="334"/>
      <c r="B300" s="326"/>
      <c r="C300" s="116" t="s">
        <v>4027</v>
      </c>
      <c r="D300" s="53"/>
      <c r="E300" s="38" t="s">
        <v>3987</v>
      </c>
      <c r="F300" s="225" t="s">
        <v>3994</v>
      </c>
      <c r="G300" s="54">
        <v>100</v>
      </c>
      <c r="H300" s="195">
        <v>2714.8</v>
      </c>
      <c r="I300" s="199">
        <f>T_PR[[#This Row],[CENA KATALOG NETTO ZA JEDNOSTKĘ MIARY]]/G300</f>
        <v>27.148000000000003</v>
      </c>
      <c r="J300" s="28">
        <f>T300*(T_PR[[#This Row],[CENA KATALOG NETTO ZA JEDNOSTKĘ MIARY]]-T_PR[[#This Row],[CENA KATALOG NETTO ZA JEDNOSTKĘ MIARY]]*T_PR[[#This Row],[RABAT %]])/100</f>
        <v>27.148000000000003</v>
      </c>
      <c r="K300" s="106">
        <v>1357.4</v>
      </c>
      <c r="L300" s="261">
        <f t="shared" si="10"/>
        <v>0</v>
      </c>
      <c r="M300" s="25">
        <v>10</v>
      </c>
      <c r="N300" s="256">
        <f>T_PR[[#This Row],[CENA ZA POJ. SZTUKĘ PO RABACIE]]*T_PR[[#This Row],[LICZBA SZT. W OPAKOWANIU]]</f>
        <v>271.48</v>
      </c>
      <c r="O300" s="253" t="str">
        <f>IF(T_PR[[#This Row],[CENA ZA OPAKOWANIE PO RABACIE]]*D300=0,"",D300*N300)</f>
        <v/>
      </c>
      <c r="P300" s="52" t="s">
        <v>4006</v>
      </c>
      <c r="Q300" s="52" t="s">
        <v>4007</v>
      </c>
      <c r="R300" s="100"/>
      <c r="S300" s="101"/>
      <c r="T300" s="160">
        <v>1</v>
      </c>
    </row>
    <row r="301" spans="1:20" ht="66.650000000000006" customHeight="1">
      <c r="A301" s="71"/>
      <c r="B301" s="80"/>
      <c r="C301" s="116" t="s">
        <v>3544</v>
      </c>
      <c r="D301" s="53"/>
      <c r="E301" s="38" t="s">
        <v>752</v>
      </c>
      <c r="F301" s="225" t="s">
        <v>753</v>
      </c>
      <c r="G301" s="54">
        <v>100</v>
      </c>
      <c r="H301" s="195">
        <v>195.02361465600001</v>
      </c>
      <c r="I301" s="199">
        <f>T_PR[[#This Row],[CENA KATALOG NETTO ZA JEDNOSTKĘ MIARY]]/G301</f>
        <v>1.95023614656</v>
      </c>
      <c r="J301" s="94">
        <f>T301*(T_PR[[#This Row],[CENA KATALOG NETTO ZA JEDNOSTKĘ MIARY]]-T_PR[[#This Row],[CENA KATALOG NETTO ZA JEDNOSTKĘ MIARY]]*T_PR[[#This Row],[RABAT %]])/100</f>
        <v>1.95023614656</v>
      </c>
      <c r="K301" s="95">
        <f t="shared" si="11"/>
        <v>195.02361465600001</v>
      </c>
      <c r="L301" s="262">
        <f t="shared" si="10"/>
        <v>0</v>
      </c>
      <c r="M301" s="32">
        <v>100</v>
      </c>
      <c r="N301" s="256">
        <f>T_PR[[#This Row],[CENA ZA POJ. SZTUKĘ PO RABACIE]]*T_PR[[#This Row],[LICZBA SZT. W OPAKOWANIU]]</f>
        <v>195.02361465600001</v>
      </c>
      <c r="O301" s="253" t="str">
        <f>IF(T_PR[[#This Row],[CENA ZA OPAKOWANIE PO RABACIE]]*D301=0,"",D301*N301)</f>
        <v/>
      </c>
      <c r="P301" s="52" t="s">
        <v>754</v>
      </c>
      <c r="Q301" s="52" t="s">
        <v>755</v>
      </c>
      <c r="R301" s="31" t="s">
        <v>70</v>
      </c>
      <c r="S301" s="31" t="s">
        <v>58</v>
      </c>
      <c r="T301" s="160">
        <v>1</v>
      </c>
    </row>
    <row r="302" spans="1:20" ht="37.200000000000003" customHeight="1">
      <c r="A302" s="332"/>
      <c r="B302" s="327"/>
      <c r="C302" s="116" t="s">
        <v>3544</v>
      </c>
      <c r="D302" s="53"/>
      <c r="E302" s="38" t="s">
        <v>3900</v>
      </c>
      <c r="F302" s="225" t="s">
        <v>3899</v>
      </c>
      <c r="G302" s="54">
        <v>100</v>
      </c>
      <c r="H302" s="208">
        <v>254.88597329999999</v>
      </c>
      <c r="I302" s="199">
        <f>T_PR[[#This Row],[CENA KATALOG NETTO ZA JEDNOSTKĘ MIARY]]/G302</f>
        <v>2.548859733</v>
      </c>
      <c r="J302" s="94">
        <f>T302*(T_PR[[#This Row],[CENA KATALOG NETTO ZA JEDNOSTKĘ MIARY]]-T_PR[[#This Row],[CENA KATALOG NETTO ZA JEDNOSTKĘ MIARY]]*T_PR[[#This Row],[RABAT %]])/100</f>
        <v>2.548859733</v>
      </c>
      <c r="K302" s="95">
        <f t="shared" si="11"/>
        <v>254.88597329999999</v>
      </c>
      <c r="L302" s="262">
        <f t="shared" si="10"/>
        <v>0</v>
      </c>
      <c r="M302" s="32">
        <v>100</v>
      </c>
      <c r="N302" s="256">
        <f>T_PR[[#This Row],[CENA ZA POJ. SZTUKĘ PO RABACIE]]*T_PR[[#This Row],[LICZBA SZT. W OPAKOWANIU]]</f>
        <v>254.88597329999999</v>
      </c>
      <c r="O302" s="253" t="str">
        <f>IF(T_PR[[#This Row],[CENA ZA OPAKOWANIE PO RABACIE]]*D302=0,"",D302*N302)</f>
        <v/>
      </c>
      <c r="P302" s="52">
        <v>8421814620031</v>
      </c>
      <c r="Q302" s="52">
        <v>8421814620048</v>
      </c>
      <c r="R302" s="31" t="s">
        <v>189</v>
      </c>
      <c r="S302" s="31" t="s">
        <v>465</v>
      </c>
      <c r="T302" s="160">
        <v>1</v>
      </c>
    </row>
    <row r="303" spans="1:20" ht="41.4" customHeight="1">
      <c r="A303" s="333"/>
      <c r="B303" s="328"/>
      <c r="C303" s="116" t="s">
        <v>3544</v>
      </c>
      <c r="D303" s="53"/>
      <c r="E303" s="38" t="s">
        <v>3896</v>
      </c>
      <c r="F303" s="225" t="s">
        <v>3897</v>
      </c>
      <c r="G303" s="54">
        <v>100</v>
      </c>
      <c r="H303" s="208">
        <v>169.92937500000002</v>
      </c>
      <c r="I303" s="199">
        <f>T_PR[[#This Row],[CENA KATALOG NETTO ZA JEDNOSTKĘ MIARY]]/G303</f>
        <v>1.6992937500000003</v>
      </c>
      <c r="J303" s="94">
        <f>T303*(T_PR[[#This Row],[CENA KATALOG NETTO ZA JEDNOSTKĘ MIARY]]-T_PR[[#This Row],[CENA KATALOG NETTO ZA JEDNOSTKĘ MIARY]]*T_PR[[#This Row],[RABAT %]])/100</f>
        <v>1.6992937500000003</v>
      </c>
      <c r="K303" s="95">
        <f>SUM(H303)*(1-L303)</f>
        <v>169.92937500000002</v>
      </c>
      <c r="L303" s="261">
        <f t="shared" si="10"/>
        <v>0</v>
      </c>
      <c r="M303" s="25">
        <v>100</v>
      </c>
      <c r="N303" s="256">
        <f>T_PR[[#This Row],[CENA ZA POJ. SZTUKĘ PO RABACIE]]*T_PR[[#This Row],[LICZBA SZT. W OPAKOWANIU]]</f>
        <v>169.92937500000002</v>
      </c>
      <c r="O303" s="253" t="str">
        <f>IF(T_PR[[#This Row],[CENA ZA OPAKOWANIE PO RABACIE]]*D303=0,"",D303*N303)</f>
        <v/>
      </c>
      <c r="P303" s="52">
        <v>8421814620000</v>
      </c>
      <c r="Q303" s="105"/>
      <c r="R303" s="31" t="s">
        <v>189</v>
      </c>
      <c r="S303" s="31" t="s">
        <v>465</v>
      </c>
      <c r="T303" s="160">
        <v>1</v>
      </c>
    </row>
    <row r="304" spans="1:20" ht="35.4" customHeight="1">
      <c r="A304" s="334"/>
      <c r="B304" s="329"/>
      <c r="C304" s="116" t="s">
        <v>3544</v>
      </c>
      <c r="D304" s="53"/>
      <c r="E304" s="38" t="s">
        <v>3901</v>
      </c>
      <c r="F304" s="225" t="s">
        <v>3898</v>
      </c>
      <c r="G304" s="54">
        <v>100</v>
      </c>
      <c r="H304" s="208">
        <v>337.02762437399997</v>
      </c>
      <c r="I304" s="199">
        <f>T_PR[[#This Row],[CENA KATALOG NETTO ZA JEDNOSTKĘ MIARY]]/G304</f>
        <v>3.3702762437399998</v>
      </c>
      <c r="J304" s="94">
        <f>T304*(T_PR[[#This Row],[CENA KATALOG NETTO ZA JEDNOSTKĘ MIARY]]-T_PR[[#This Row],[CENA KATALOG NETTO ZA JEDNOSTKĘ MIARY]]*T_PR[[#This Row],[RABAT %]])/100</f>
        <v>3.3702762437399998</v>
      </c>
      <c r="K304" s="95">
        <f t="shared" si="11"/>
        <v>337.02762437399997</v>
      </c>
      <c r="L304" s="262">
        <f t="shared" si="10"/>
        <v>0</v>
      </c>
      <c r="M304" s="55">
        <v>50</v>
      </c>
      <c r="N304" s="256">
        <f>T_PR[[#This Row],[CENA ZA POJ. SZTUKĘ PO RABACIE]]*T_PR[[#This Row],[LICZBA SZT. W OPAKOWANIU]]</f>
        <v>168.51381218699998</v>
      </c>
      <c r="O304" s="253" t="str">
        <f>IF(T_PR[[#This Row],[CENA ZA OPAKOWANIE PO RABACIE]]*D304=0,"",D304*N304)</f>
        <v/>
      </c>
      <c r="P304" s="103">
        <v>8421814619974</v>
      </c>
      <c r="Q304" s="103"/>
      <c r="R304" s="31" t="s">
        <v>189</v>
      </c>
      <c r="S304" s="31" t="s">
        <v>465</v>
      </c>
      <c r="T304" s="160">
        <v>1</v>
      </c>
    </row>
    <row r="305" spans="1:20" ht="49.95" customHeight="1">
      <c r="A305" s="332"/>
      <c r="B305" s="327"/>
      <c r="C305" s="116" t="s">
        <v>3544</v>
      </c>
      <c r="D305" s="53"/>
      <c r="E305" s="38" t="s">
        <v>756</v>
      </c>
      <c r="F305" s="225" t="s">
        <v>757</v>
      </c>
      <c r="G305" s="54">
        <v>100</v>
      </c>
      <c r="H305" s="208">
        <v>82.893518902979991</v>
      </c>
      <c r="I305" s="199">
        <f>T_PR[[#This Row],[CENA KATALOG NETTO ZA JEDNOSTKĘ MIARY]]/G305</f>
        <v>0.8289351890297999</v>
      </c>
      <c r="J305" s="94">
        <f>T305*(T_PR[[#This Row],[CENA KATALOG NETTO ZA JEDNOSTKĘ MIARY]]-T_PR[[#This Row],[CENA KATALOG NETTO ZA JEDNOSTKĘ MIARY]]*T_PR[[#This Row],[RABAT %]])/100</f>
        <v>0.8289351890297999</v>
      </c>
      <c r="K305" s="95">
        <f t="shared" si="11"/>
        <v>82.893518902979991</v>
      </c>
      <c r="L305" s="262">
        <f t="shared" si="10"/>
        <v>0</v>
      </c>
      <c r="M305" s="32">
        <v>200</v>
      </c>
      <c r="N305" s="256">
        <f>T_PR[[#This Row],[CENA ZA POJ. SZTUKĘ PO RABACIE]]*T_PR[[#This Row],[LICZBA SZT. W OPAKOWANIU]]</f>
        <v>165.78703780595998</v>
      </c>
      <c r="O305" s="253" t="str">
        <f>IF(T_PR[[#This Row],[CENA ZA OPAKOWANIE PO RABACIE]]*D305=0,"",D305*N305)</f>
        <v/>
      </c>
      <c r="P305" s="52" t="s">
        <v>758</v>
      </c>
      <c r="Q305" s="52" t="s">
        <v>759</v>
      </c>
      <c r="R305" s="31" t="s">
        <v>70</v>
      </c>
      <c r="S305" s="31" t="s">
        <v>71</v>
      </c>
      <c r="T305" s="160">
        <v>1</v>
      </c>
    </row>
    <row r="306" spans="1:20" ht="38.4" customHeight="1">
      <c r="A306" s="334"/>
      <c r="B306" s="329"/>
      <c r="C306" s="116" t="s">
        <v>3544</v>
      </c>
      <c r="D306" s="53"/>
      <c r="E306" s="38" t="s">
        <v>760</v>
      </c>
      <c r="F306" s="225" t="s">
        <v>761</v>
      </c>
      <c r="G306" s="54">
        <v>100</v>
      </c>
      <c r="H306" s="208">
        <v>86.503100346585001</v>
      </c>
      <c r="I306" s="199">
        <f>T_PR[[#This Row],[CENA KATALOG NETTO ZA JEDNOSTKĘ MIARY]]/G306</f>
        <v>0.86503100346585005</v>
      </c>
      <c r="J306" s="94">
        <f>T306*(T_PR[[#This Row],[CENA KATALOG NETTO ZA JEDNOSTKĘ MIARY]]-T_PR[[#This Row],[CENA KATALOG NETTO ZA JEDNOSTKĘ MIARY]]*T_PR[[#This Row],[RABAT %]])/100</f>
        <v>0.86503100346585005</v>
      </c>
      <c r="K306" s="95">
        <f t="shared" si="11"/>
        <v>86.503100346585001</v>
      </c>
      <c r="L306" s="262">
        <f t="shared" si="10"/>
        <v>0</v>
      </c>
      <c r="M306" s="32">
        <v>200</v>
      </c>
      <c r="N306" s="256">
        <f>T_PR[[#This Row],[CENA ZA POJ. SZTUKĘ PO RABACIE]]*T_PR[[#This Row],[LICZBA SZT. W OPAKOWANIU]]</f>
        <v>173.00620069317</v>
      </c>
      <c r="O306" s="253" t="str">
        <f>IF(T_PR[[#This Row],[CENA ZA OPAKOWANIE PO RABACIE]]*D306=0,"",D306*N306)</f>
        <v/>
      </c>
      <c r="P306" s="52" t="s">
        <v>762</v>
      </c>
      <c r="Q306" s="52" t="s">
        <v>763</v>
      </c>
      <c r="R306" s="31" t="s">
        <v>70</v>
      </c>
      <c r="S306" s="31" t="s">
        <v>71</v>
      </c>
      <c r="T306" s="160">
        <v>1</v>
      </c>
    </row>
    <row r="307" spans="1:20" ht="74.400000000000006" customHeight="1">
      <c r="A307" s="68"/>
      <c r="B307" s="341"/>
      <c r="C307" s="116" t="s">
        <v>3544</v>
      </c>
      <c r="D307" s="53"/>
      <c r="E307" s="38" t="s">
        <v>764</v>
      </c>
      <c r="F307" s="225" t="s">
        <v>765</v>
      </c>
      <c r="G307" s="54">
        <v>100</v>
      </c>
      <c r="H307" s="208">
        <v>85.917113236349977</v>
      </c>
      <c r="I307" s="199">
        <f>T_PR[[#This Row],[CENA KATALOG NETTO ZA JEDNOSTKĘ MIARY]]/G307</f>
        <v>0.85917113236349973</v>
      </c>
      <c r="J307" s="94">
        <f>T307*(T_PR[[#This Row],[CENA KATALOG NETTO ZA JEDNOSTKĘ MIARY]]-T_PR[[#This Row],[CENA KATALOG NETTO ZA JEDNOSTKĘ MIARY]]*T_PR[[#This Row],[RABAT %]])/100</f>
        <v>0.85917113236349973</v>
      </c>
      <c r="K307" s="95">
        <f t="shared" si="11"/>
        <v>85.917113236349977</v>
      </c>
      <c r="L307" s="262">
        <f t="shared" ref="L307:L345" si="13">$L$236</f>
        <v>0</v>
      </c>
      <c r="M307" s="32">
        <v>100</v>
      </c>
      <c r="N307" s="256">
        <f>T_PR[[#This Row],[CENA ZA POJ. SZTUKĘ PO RABACIE]]*T_PR[[#This Row],[LICZBA SZT. W OPAKOWANIU]]</f>
        <v>85.917113236349977</v>
      </c>
      <c r="O307" s="253" t="str">
        <f>IF(T_PR[[#This Row],[CENA ZA OPAKOWANIE PO RABACIE]]*D307=0,"",D307*N307)</f>
        <v/>
      </c>
      <c r="P307" s="52">
        <v>8421814577618</v>
      </c>
      <c r="Q307" s="52"/>
      <c r="R307" s="31" t="s">
        <v>189</v>
      </c>
      <c r="S307" s="31" t="s">
        <v>465</v>
      </c>
      <c r="T307" s="160">
        <v>1</v>
      </c>
    </row>
    <row r="308" spans="1:20" ht="74.400000000000006" customHeight="1">
      <c r="A308" s="69"/>
      <c r="B308" s="342"/>
      <c r="C308" s="116" t="s">
        <v>3544</v>
      </c>
      <c r="D308" s="53"/>
      <c r="E308" s="38" t="s">
        <v>766</v>
      </c>
      <c r="F308" s="225" t="s">
        <v>767</v>
      </c>
      <c r="G308" s="54">
        <v>100</v>
      </c>
      <c r="H308" s="208">
        <v>78.412555118699999</v>
      </c>
      <c r="I308" s="199">
        <f>T_PR[[#This Row],[CENA KATALOG NETTO ZA JEDNOSTKĘ MIARY]]/G308</f>
        <v>0.784125551187</v>
      </c>
      <c r="J308" s="94">
        <f>T308*(T_PR[[#This Row],[CENA KATALOG NETTO ZA JEDNOSTKĘ MIARY]]-T_PR[[#This Row],[CENA KATALOG NETTO ZA JEDNOSTKĘ MIARY]]*T_PR[[#This Row],[RABAT %]])/100</f>
        <v>0.784125551187</v>
      </c>
      <c r="K308" s="95">
        <f t="shared" si="11"/>
        <v>78.412555118699999</v>
      </c>
      <c r="L308" s="262">
        <f t="shared" si="13"/>
        <v>0</v>
      </c>
      <c r="M308" s="32">
        <v>100</v>
      </c>
      <c r="N308" s="256">
        <f>T_PR[[#This Row],[CENA ZA POJ. SZTUKĘ PO RABACIE]]*T_PR[[#This Row],[LICZBA SZT. W OPAKOWANIU]]</f>
        <v>78.412555118699999</v>
      </c>
      <c r="O308" s="253" t="str">
        <f>IF(T_PR[[#This Row],[CENA ZA OPAKOWANIE PO RABACIE]]*D308=0,"",D308*N308)</f>
        <v/>
      </c>
      <c r="P308" s="52">
        <v>8421814577595</v>
      </c>
      <c r="Q308" s="52"/>
      <c r="R308" s="31" t="s">
        <v>189</v>
      </c>
      <c r="S308" s="31" t="s">
        <v>465</v>
      </c>
      <c r="T308" s="160">
        <v>1</v>
      </c>
    </row>
    <row r="309" spans="1:20" ht="55.2" customHeight="1">
      <c r="A309" s="69"/>
      <c r="B309" s="327"/>
      <c r="C309" s="116" t="s">
        <v>3544</v>
      </c>
      <c r="D309" s="53"/>
      <c r="E309" s="38" t="s">
        <v>768</v>
      </c>
      <c r="F309" s="225" t="s">
        <v>769</v>
      </c>
      <c r="G309" s="54">
        <v>100</v>
      </c>
      <c r="H309" s="208">
        <v>64.595459747699991</v>
      </c>
      <c r="I309" s="199">
        <f>T_PR[[#This Row],[CENA KATALOG NETTO ZA JEDNOSTKĘ MIARY]]/G309</f>
        <v>0.6459545974769999</v>
      </c>
      <c r="J309" s="94">
        <f>T309*(T_PR[[#This Row],[CENA KATALOG NETTO ZA JEDNOSTKĘ MIARY]]-T_PR[[#This Row],[CENA KATALOG NETTO ZA JEDNOSTKĘ MIARY]]*T_PR[[#This Row],[RABAT %]])/100</f>
        <v>0.6459545974769999</v>
      </c>
      <c r="K309" s="95">
        <f t="shared" si="11"/>
        <v>64.595459747699991</v>
      </c>
      <c r="L309" s="262">
        <f t="shared" si="13"/>
        <v>0</v>
      </c>
      <c r="M309" s="56">
        <v>100</v>
      </c>
      <c r="N309" s="256">
        <f>T_PR[[#This Row],[CENA ZA POJ. SZTUKĘ PO RABACIE]]*T_PR[[#This Row],[LICZBA SZT. W OPAKOWANIU]]</f>
        <v>64.595459747699991</v>
      </c>
      <c r="O309" s="253" t="str">
        <f>IF(T_PR[[#This Row],[CENA ZA OPAKOWANIE PO RABACIE]]*D309=0,"",D309*N309)</f>
        <v/>
      </c>
      <c r="P309" s="104" t="s">
        <v>770</v>
      </c>
      <c r="Q309" s="104" t="s">
        <v>771</v>
      </c>
      <c r="R309" s="31" t="s">
        <v>189</v>
      </c>
      <c r="S309" s="31" t="s">
        <v>233</v>
      </c>
      <c r="T309" s="160">
        <v>1</v>
      </c>
    </row>
    <row r="310" spans="1:20" ht="51.65" customHeight="1">
      <c r="A310" s="69"/>
      <c r="B310" s="328"/>
      <c r="C310" s="116" t="s">
        <v>3544</v>
      </c>
      <c r="D310" s="53"/>
      <c r="E310" s="38" t="s">
        <v>772</v>
      </c>
      <c r="F310" s="225" t="s">
        <v>773</v>
      </c>
      <c r="G310" s="54">
        <v>100</v>
      </c>
      <c r="H310" s="208">
        <v>71.724951625949998</v>
      </c>
      <c r="I310" s="199">
        <f>T_PR[[#This Row],[CENA KATALOG NETTO ZA JEDNOSTKĘ MIARY]]/G310</f>
        <v>0.71724951625949995</v>
      </c>
      <c r="J310" s="94">
        <f>T310*(T_PR[[#This Row],[CENA KATALOG NETTO ZA JEDNOSTKĘ MIARY]]-T_PR[[#This Row],[CENA KATALOG NETTO ZA JEDNOSTKĘ MIARY]]*T_PR[[#This Row],[RABAT %]])/100</f>
        <v>0.71724951625949995</v>
      </c>
      <c r="K310" s="95">
        <f t="shared" si="11"/>
        <v>71.724951625949998</v>
      </c>
      <c r="L310" s="262">
        <f t="shared" si="13"/>
        <v>0</v>
      </c>
      <c r="M310" s="32">
        <v>100</v>
      </c>
      <c r="N310" s="256">
        <f>T_PR[[#This Row],[CENA ZA POJ. SZTUKĘ PO RABACIE]]*T_PR[[#This Row],[LICZBA SZT. W OPAKOWANIU]]</f>
        <v>71.724951625949998</v>
      </c>
      <c r="O310" s="253" t="str">
        <f>IF(T_PR[[#This Row],[CENA ZA OPAKOWANIE PO RABACIE]]*D310=0,"",D310*N310)</f>
        <v/>
      </c>
      <c r="P310" s="52" t="s">
        <v>774</v>
      </c>
      <c r="Q310" s="52" t="s">
        <v>775</v>
      </c>
      <c r="R310" s="31" t="s">
        <v>189</v>
      </c>
      <c r="S310" s="31" t="s">
        <v>233</v>
      </c>
      <c r="T310" s="160">
        <v>1</v>
      </c>
    </row>
    <row r="311" spans="1:20" ht="55.2" customHeight="1">
      <c r="A311" s="69"/>
      <c r="B311" s="328"/>
      <c r="C311" s="116" t="s">
        <v>3544</v>
      </c>
      <c r="D311" s="53"/>
      <c r="E311" s="38" t="s">
        <v>776</v>
      </c>
      <c r="F311" s="225" t="s">
        <v>777</v>
      </c>
      <c r="G311" s="54">
        <v>100</v>
      </c>
      <c r="H311" s="208">
        <v>80.461408340249989</v>
      </c>
      <c r="I311" s="199">
        <f>T_PR[[#This Row],[CENA KATALOG NETTO ZA JEDNOSTKĘ MIARY]]/G311</f>
        <v>0.80461408340249985</v>
      </c>
      <c r="J311" s="94">
        <f>T311*(T_PR[[#This Row],[CENA KATALOG NETTO ZA JEDNOSTKĘ MIARY]]-T_PR[[#This Row],[CENA KATALOG NETTO ZA JEDNOSTKĘ MIARY]]*T_PR[[#This Row],[RABAT %]])/100</f>
        <v>0.80461408340249985</v>
      </c>
      <c r="K311" s="95">
        <f t="shared" si="11"/>
        <v>80.461408340249989</v>
      </c>
      <c r="L311" s="262">
        <f t="shared" si="13"/>
        <v>0</v>
      </c>
      <c r="M311" s="32">
        <v>100</v>
      </c>
      <c r="N311" s="256">
        <f>T_PR[[#This Row],[CENA ZA POJ. SZTUKĘ PO RABACIE]]*T_PR[[#This Row],[LICZBA SZT. W OPAKOWANIU]]</f>
        <v>80.461408340249989</v>
      </c>
      <c r="O311" s="253" t="str">
        <f>IF(T_PR[[#This Row],[CENA ZA OPAKOWANIE PO RABACIE]]*D311=0,"",D311*N311)</f>
        <v/>
      </c>
      <c r="P311" s="52" t="s">
        <v>778</v>
      </c>
      <c r="Q311" s="52" t="s">
        <v>779</v>
      </c>
      <c r="R311" s="31" t="s">
        <v>189</v>
      </c>
      <c r="S311" s="31" t="s">
        <v>233</v>
      </c>
      <c r="T311" s="160">
        <v>1</v>
      </c>
    </row>
    <row r="312" spans="1:20" ht="57.65" customHeight="1">
      <c r="A312" s="69"/>
      <c r="B312" s="329"/>
      <c r="C312" s="116" t="s">
        <v>3544</v>
      </c>
      <c r="D312" s="53"/>
      <c r="E312" s="38" t="s">
        <v>780</v>
      </c>
      <c r="F312" s="225" t="s">
        <v>781</v>
      </c>
      <c r="G312" s="54">
        <v>100</v>
      </c>
      <c r="H312" s="208">
        <v>118.94934782902499</v>
      </c>
      <c r="I312" s="199">
        <f>T_PR[[#This Row],[CENA KATALOG NETTO ZA JEDNOSTKĘ MIARY]]/G312</f>
        <v>1.1894934782902498</v>
      </c>
      <c r="J312" s="94">
        <f>T312*(T_PR[[#This Row],[CENA KATALOG NETTO ZA JEDNOSTKĘ MIARY]]-T_PR[[#This Row],[CENA KATALOG NETTO ZA JEDNOSTKĘ MIARY]]*T_PR[[#This Row],[RABAT %]])/100</f>
        <v>1.1894934782902498</v>
      </c>
      <c r="K312" s="95">
        <f t="shared" si="11"/>
        <v>118.94934782902499</v>
      </c>
      <c r="L312" s="262">
        <f t="shared" si="13"/>
        <v>0</v>
      </c>
      <c r="M312" s="32">
        <v>100</v>
      </c>
      <c r="N312" s="256">
        <f>T_PR[[#This Row],[CENA ZA POJ. SZTUKĘ PO RABACIE]]*T_PR[[#This Row],[LICZBA SZT. W OPAKOWANIU]]</f>
        <v>118.94934782902497</v>
      </c>
      <c r="O312" s="253" t="str">
        <f>IF(T_PR[[#This Row],[CENA ZA OPAKOWANIE PO RABACIE]]*D312=0,"",D312*N312)</f>
        <v/>
      </c>
      <c r="P312" s="52" t="s">
        <v>782</v>
      </c>
      <c r="Q312" s="52" t="s">
        <v>783</v>
      </c>
      <c r="R312" s="31" t="s">
        <v>189</v>
      </c>
      <c r="S312" s="31" t="s">
        <v>233</v>
      </c>
      <c r="T312" s="160">
        <v>1</v>
      </c>
    </row>
    <row r="313" spans="1:20" ht="14.4" customHeight="1">
      <c r="A313" s="332"/>
      <c r="B313" s="341" t="e" vm="10">
        <v>#VALUE!</v>
      </c>
      <c r="C313" s="116" t="s">
        <v>3544</v>
      </c>
      <c r="D313" s="53"/>
      <c r="E313" s="38" t="s">
        <v>784</v>
      </c>
      <c r="F313" s="225" t="s">
        <v>785</v>
      </c>
      <c r="G313" s="54">
        <v>100</v>
      </c>
      <c r="H313" s="208">
        <v>125.322815904</v>
      </c>
      <c r="I313" s="199">
        <f>T_PR[[#This Row],[CENA KATALOG NETTO ZA JEDNOSTKĘ MIARY]]/G313</f>
        <v>1.2532281590399998</v>
      </c>
      <c r="J313" s="94">
        <f>T313*(T_PR[[#This Row],[CENA KATALOG NETTO ZA JEDNOSTKĘ MIARY]]-T_PR[[#This Row],[CENA KATALOG NETTO ZA JEDNOSTKĘ MIARY]]*T_PR[[#This Row],[RABAT %]])/100</f>
        <v>1.2532281590399998</v>
      </c>
      <c r="K313" s="95">
        <f t="shared" si="11"/>
        <v>125.322815904</v>
      </c>
      <c r="L313" s="262">
        <f t="shared" si="13"/>
        <v>0</v>
      </c>
      <c r="M313" s="32">
        <v>100</v>
      </c>
      <c r="N313" s="256">
        <f>T_PR[[#This Row],[CENA ZA POJ. SZTUKĘ PO RABACIE]]*T_PR[[#This Row],[LICZBA SZT. W OPAKOWANIU]]</f>
        <v>125.32281590399998</v>
      </c>
      <c r="O313" s="253" t="str">
        <f>IF(T_PR[[#This Row],[CENA ZA OPAKOWANIE PO RABACIE]]*D313=0,"",D313*N313)</f>
        <v/>
      </c>
      <c r="P313" s="52" t="s">
        <v>786</v>
      </c>
      <c r="Q313" s="52" t="s">
        <v>787</v>
      </c>
      <c r="R313" s="31" t="s">
        <v>189</v>
      </c>
      <c r="S313" s="31" t="s">
        <v>465</v>
      </c>
      <c r="T313" s="160">
        <v>1</v>
      </c>
    </row>
    <row r="314" spans="1:20" ht="14.4" customHeight="1">
      <c r="A314" s="333"/>
      <c r="B314" s="346"/>
      <c r="C314" s="116" t="s">
        <v>3544</v>
      </c>
      <c r="D314" s="53"/>
      <c r="E314" s="38" t="s">
        <v>788</v>
      </c>
      <c r="F314" s="225" t="s">
        <v>789</v>
      </c>
      <c r="G314" s="54">
        <v>100</v>
      </c>
      <c r="H314" s="208">
        <v>128.81002180799999</v>
      </c>
      <c r="I314" s="199">
        <f>T_PR[[#This Row],[CENA KATALOG NETTO ZA JEDNOSTKĘ MIARY]]/G314</f>
        <v>1.2881002180799999</v>
      </c>
      <c r="J314" s="94">
        <f>T314*(T_PR[[#This Row],[CENA KATALOG NETTO ZA JEDNOSTKĘ MIARY]]-T_PR[[#This Row],[CENA KATALOG NETTO ZA JEDNOSTKĘ MIARY]]*T_PR[[#This Row],[RABAT %]])/100</f>
        <v>1.2881002180799999</v>
      </c>
      <c r="K314" s="95">
        <f t="shared" si="11"/>
        <v>128.81002180799999</v>
      </c>
      <c r="L314" s="262">
        <f t="shared" si="13"/>
        <v>0</v>
      </c>
      <c r="M314" s="32">
        <v>50</v>
      </c>
      <c r="N314" s="256">
        <f>T_PR[[#This Row],[CENA ZA POJ. SZTUKĘ PO RABACIE]]*T_PR[[#This Row],[LICZBA SZT. W OPAKOWANIU]]</f>
        <v>64.405010903999994</v>
      </c>
      <c r="O314" s="253" t="str">
        <f>IF(T_PR[[#This Row],[CENA ZA OPAKOWANIE PO RABACIE]]*D314=0,"",D314*N314)</f>
        <v/>
      </c>
      <c r="P314" s="52" t="s">
        <v>790</v>
      </c>
      <c r="Q314" s="52" t="s">
        <v>791</v>
      </c>
      <c r="R314" s="31" t="s">
        <v>189</v>
      </c>
      <c r="S314" s="31" t="s">
        <v>465</v>
      </c>
      <c r="T314" s="160">
        <v>1</v>
      </c>
    </row>
    <row r="315" spans="1:20" ht="14.4" customHeight="1">
      <c r="A315" s="333"/>
      <c r="B315" s="346"/>
      <c r="C315" s="116" t="s">
        <v>3544</v>
      </c>
      <c r="D315" s="53"/>
      <c r="E315" s="38" t="s">
        <v>792</v>
      </c>
      <c r="F315" s="225" t="s">
        <v>793</v>
      </c>
      <c r="G315" s="54">
        <v>100</v>
      </c>
      <c r="H315" s="208">
        <v>142.73718576000002</v>
      </c>
      <c r="I315" s="199">
        <f>T_PR[[#This Row],[CENA KATALOG NETTO ZA JEDNOSTKĘ MIARY]]/G315</f>
        <v>1.4273718576000001</v>
      </c>
      <c r="J315" s="94">
        <f>T315*(T_PR[[#This Row],[CENA KATALOG NETTO ZA JEDNOSTKĘ MIARY]]-T_PR[[#This Row],[CENA KATALOG NETTO ZA JEDNOSTKĘ MIARY]]*T_PR[[#This Row],[RABAT %]])/100</f>
        <v>1.4273718576000001</v>
      </c>
      <c r="K315" s="95">
        <f t="shared" si="11"/>
        <v>142.73718576000002</v>
      </c>
      <c r="L315" s="262">
        <f t="shared" si="13"/>
        <v>0</v>
      </c>
      <c r="M315" s="32">
        <v>50</v>
      </c>
      <c r="N315" s="256">
        <f>T_PR[[#This Row],[CENA ZA POJ. SZTUKĘ PO RABACIE]]*T_PR[[#This Row],[LICZBA SZT. W OPAKOWANIU]]</f>
        <v>71.368592880000008</v>
      </c>
      <c r="O315" s="253" t="str">
        <f>IF(T_PR[[#This Row],[CENA ZA OPAKOWANIE PO RABACIE]]*D315=0,"",D315*N315)</f>
        <v/>
      </c>
      <c r="P315" s="52" t="s">
        <v>794</v>
      </c>
      <c r="Q315" s="52" t="s">
        <v>795</v>
      </c>
      <c r="R315" s="31" t="s">
        <v>189</v>
      </c>
      <c r="S315" s="31" t="s">
        <v>465</v>
      </c>
      <c r="T315" s="160">
        <v>1</v>
      </c>
    </row>
    <row r="316" spans="1:20" ht="14.4" customHeight="1">
      <c r="A316" s="333"/>
      <c r="B316" s="346"/>
      <c r="C316" s="116" t="s">
        <v>3544</v>
      </c>
      <c r="D316" s="53"/>
      <c r="E316" s="38" t="s">
        <v>796</v>
      </c>
      <c r="F316" s="225" t="s">
        <v>797</v>
      </c>
      <c r="G316" s="54">
        <v>100</v>
      </c>
      <c r="H316" s="208">
        <v>151.18445471999999</v>
      </c>
      <c r="I316" s="199">
        <f>T_PR[[#This Row],[CENA KATALOG NETTO ZA JEDNOSTKĘ MIARY]]/G316</f>
        <v>1.5118445471999999</v>
      </c>
      <c r="J316" s="94">
        <f>T316*(T_PR[[#This Row],[CENA KATALOG NETTO ZA JEDNOSTKĘ MIARY]]-T_PR[[#This Row],[CENA KATALOG NETTO ZA JEDNOSTKĘ MIARY]]*T_PR[[#This Row],[RABAT %]])/100</f>
        <v>1.5118445471999999</v>
      </c>
      <c r="K316" s="95">
        <f t="shared" si="11"/>
        <v>151.18445471999999</v>
      </c>
      <c r="L316" s="262">
        <f t="shared" si="13"/>
        <v>0</v>
      </c>
      <c r="M316" s="32">
        <v>50</v>
      </c>
      <c r="N316" s="256">
        <f>T_PR[[#This Row],[CENA ZA POJ. SZTUKĘ PO RABACIE]]*T_PR[[#This Row],[LICZBA SZT. W OPAKOWANIU]]</f>
        <v>75.592227359999995</v>
      </c>
      <c r="O316" s="253" t="str">
        <f>IF(T_PR[[#This Row],[CENA ZA OPAKOWANIE PO RABACIE]]*D316=0,"",D316*N316)</f>
        <v/>
      </c>
      <c r="P316" s="52" t="s">
        <v>798</v>
      </c>
      <c r="Q316" s="52" t="s">
        <v>799</v>
      </c>
      <c r="R316" s="31" t="s">
        <v>189</v>
      </c>
      <c r="S316" s="31" t="s">
        <v>190</v>
      </c>
      <c r="T316" s="160">
        <v>1</v>
      </c>
    </row>
    <row r="317" spans="1:20" ht="18" customHeight="1">
      <c r="A317" s="333"/>
      <c r="B317" s="346"/>
      <c r="C317" s="116" t="s">
        <v>3544</v>
      </c>
      <c r="D317" s="53"/>
      <c r="E317" s="38" t="s">
        <v>800</v>
      </c>
      <c r="F317" s="225" t="s">
        <v>801</v>
      </c>
      <c r="G317" s="54">
        <v>100</v>
      </c>
      <c r="H317" s="208">
        <v>90.515735855999992</v>
      </c>
      <c r="I317" s="199">
        <f>T_PR[[#This Row],[CENA KATALOG NETTO ZA JEDNOSTKĘ MIARY]]/G317</f>
        <v>0.9051573585599999</v>
      </c>
      <c r="J317" s="94">
        <f>T317*(T_PR[[#This Row],[CENA KATALOG NETTO ZA JEDNOSTKĘ MIARY]]-T_PR[[#This Row],[CENA KATALOG NETTO ZA JEDNOSTKĘ MIARY]]*T_PR[[#This Row],[RABAT %]])/100</f>
        <v>0.9051573585599999</v>
      </c>
      <c r="K317" s="95">
        <f t="shared" si="11"/>
        <v>90.515735855999992</v>
      </c>
      <c r="L317" s="262">
        <f t="shared" si="13"/>
        <v>0</v>
      </c>
      <c r="M317" s="32">
        <v>100</v>
      </c>
      <c r="N317" s="256">
        <f>T_PR[[#This Row],[CENA ZA POJ. SZTUKĘ PO RABACIE]]*T_PR[[#This Row],[LICZBA SZT. W OPAKOWANIU]]</f>
        <v>90.515735855999992</v>
      </c>
      <c r="O317" s="253" t="str">
        <f>IF(T_PR[[#This Row],[CENA ZA OPAKOWANIE PO RABACIE]]*D317=0,"",D317*N317)</f>
        <v/>
      </c>
      <c r="P317" s="52" t="s">
        <v>802</v>
      </c>
      <c r="Q317" s="52" t="s">
        <v>803</v>
      </c>
      <c r="R317" s="31" t="s">
        <v>189</v>
      </c>
      <c r="S317" s="31" t="s">
        <v>465</v>
      </c>
      <c r="T317" s="160">
        <v>1</v>
      </c>
    </row>
    <row r="318" spans="1:20" ht="18" customHeight="1">
      <c r="A318" s="333"/>
      <c r="B318" s="346"/>
      <c r="C318" s="116" t="s">
        <v>3544</v>
      </c>
      <c r="D318" s="53"/>
      <c r="E318" s="38" t="s">
        <v>804</v>
      </c>
      <c r="F318" s="225" t="s">
        <v>805</v>
      </c>
      <c r="G318" s="54">
        <v>100</v>
      </c>
      <c r="H318" s="208">
        <v>93.992111928000014</v>
      </c>
      <c r="I318" s="199">
        <f>T_PR[[#This Row],[CENA KATALOG NETTO ZA JEDNOSTKĘ MIARY]]/G318</f>
        <v>0.93992111928000011</v>
      </c>
      <c r="J318" s="94">
        <f>T318*(T_PR[[#This Row],[CENA KATALOG NETTO ZA JEDNOSTKĘ MIARY]]-T_PR[[#This Row],[CENA KATALOG NETTO ZA JEDNOSTKĘ MIARY]]*T_PR[[#This Row],[RABAT %]])/100</f>
        <v>0.93992111928000011</v>
      </c>
      <c r="K318" s="95">
        <f t="shared" si="11"/>
        <v>93.992111928000014</v>
      </c>
      <c r="L318" s="262">
        <f t="shared" si="13"/>
        <v>0</v>
      </c>
      <c r="M318" s="32">
        <v>100</v>
      </c>
      <c r="N318" s="256">
        <f>T_PR[[#This Row],[CENA ZA POJ. SZTUKĘ PO RABACIE]]*T_PR[[#This Row],[LICZBA SZT. W OPAKOWANIU]]</f>
        <v>93.992111928000014</v>
      </c>
      <c r="O318" s="253" t="str">
        <f>IF(T_PR[[#This Row],[CENA ZA OPAKOWANIE PO RABACIE]]*D318=0,"",D318*N318)</f>
        <v/>
      </c>
      <c r="P318" s="52" t="s">
        <v>806</v>
      </c>
      <c r="Q318" s="52" t="s">
        <v>807</v>
      </c>
      <c r="R318" s="31" t="s">
        <v>189</v>
      </c>
      <c r="S318" s="31" t="s">
        <v>465</v>
      </c>
      <c r="T318" s="160">
        <v>1</v>
      </c>
    </row>
    <row r="319" spans="1:20" ht="18" customHeight="1">
      <c r="A319" s="333"/>
      <c r="B319" s="346"/>
      <c r="C319" s="116" t="s">
        <v>3544</v>
      </c>
      <c r="D319" s="53"/>
      <c r="E319" s="38" t="s">
        <v>808</v>
      </c>
      <c r="F319" s="225" t="s">
        <v>809</v>
      </c>
      <c r="G319" s="54">
        <v>100</v>
      </c>
      <c r="H319" s="208">
        <v>97.479317832000007</v>
      </c>
      <c r="I319" s="199">
        <f>T_PR[[#This Row],[CENA KATALOG NETTO ZA JEDNOSTKĘ MIARY]]/G319</f>
        <v>0.97479317832000012</v>
      </c>
      <c r="J319" s="94">
        <f>T319*(T_PR[[#This Row],[CENA KATALOG NETTO ZA JEDNOSTKĘ MIARY]]-T_PR[[#This Row],[CENA KATALOG NETTO ZA JEDNOSTKĘ MIARY]]*T_PR[[#This Row],[RABAT %]])/100</f>
        <v>0.97479317832000012</v>
      </c>
      <c r="K319" s="95">
        <f t="shared" si="11"/>
        <v>97.479317832000007</v>
      </c>
      <c r="L319" s="262">
        <f t="shared" si="13"/>
        <v>0</v>
      </c>
      <c r="M319" s="32">
        <v>100</v>
      </c>
      <c r="N319" s="256">
        <f>T_PR[[#This Row],[CENA ZA POJ. SZTUKĘ PO RABACIE]]*T_PR[[#This Row],[LICZBA SZT. W OPAKOWANIU]]</f>
        <v>97.479317832000007</v>
      </c>
      <c r="O319" s="253" t="str">
        <f>IF(T_PR[[#This Row],[CENA ZA OPAKOWANIE PO RABACIE]]*D319=0,"",D319*N319)</f>
        <v/>
      </c>
      <c r="P319" s="52" t="s">
        <v>810</v>
      </c>
      <c r="Q319" s="52" t="s">
        <v>811</v>
      </c>
      <c r="R319" s="31" t="s">
        <v>189</v>
      </c>
      <c r="S319" s="31" t="s">
        <v>465</v>
      </c>
      <c r="T319" s="160">
        <v>1</v>
      </c>
    </row>
    <row r="320" spans="1:20" ht="18" customHeight="1">
      <c r="A320" s="333"/>
      <c r="B320" s="346"/>
      <c r="C320" s="116" t="s">
        <v>3544</v>
      </c>
      <c r="D320" s="53"/>
      <c r="E320" s="38" t="s">
        <v>812</v>
      </c>
      <c r="F320" s="225" t="s">
        <v>813</v>
      </c>
      <c r="G320" s="54">
        <v>100</v>
      </c>
      <c r="H320" s="208">
        <v>107.91927588</v>
      </c>
      <c r="I320" s="199">
        <f>T_PR[[#This Row],[CENA KATALOG NETTO ZA JEDNOSTKĘ MIARY]]/G320</f>
        <v>1.0791927588000001</v>
      </c>
      <c r="J320" s="94">
        <f>T320*(T_PR[[#This Row],[CENA KATALOG NETTO ZA JEDNOSTKĘ MIARY]]-T_PR[[#This Row],[CENA KATALOG NETTO ZA JEDNOSTKĘ MIARY]]*T_PR[[#This Row],[RABAT %]])/100</f>
        <v>1.0791927588000001</v>
      </c>
      <c r="K320" s="95">
        <f t="shared" si="11"/>
        <v>107.91927588</v>
      </c>
      <c r="L320" s="262">
        <f t="shared" si="13"/>
        <v>0</v>
      </c>
      <c r="M320" s="32">
        <v>100</v>
      </c>
      <c r="N320" s="256">
        <f>T_PR[[#This Row],[CENA ZA POJ. SZTUKĘ PO RABACIE]]*T_PR[[#This Row],[LICZBA SZT. W OPAKOWANIU]]</f>
        <v>107.91927588000001</v>
      </c>
      <c r="O320" s="253" t="str">
        <f>IF(T_PR[[#This Row],[CENA ZA OPAKOWANIE PO RABACIE]]*D320=0,"",D320*N320)</f>
        <v/>
      </c>
      <c r="P320" s="52" t="s">
        <v>814</v>
      </c>
      <c r="Q320" s="52" t="s">
        <v>815</v>
      </c>
      <c r="R320" s="31" t="s">
        <v>189</v>
      </c>
      <c r="S320" s="31" t="s">
        <v>465</v>
      </c>
      <c r="T320" s="160">
        <v>1</v>
      </c>
    </row>
    <row r="321" spans="1:20" ht="18" customHeight="1">
      <c r="A321" s="333"/>
      <c r="B321" s="346"/>
      <c r="C321" s="116" t="s">
        <v>3544</v>
      </c>
      <c r="D321" s="53"/>
      <c r="E321" s="38" t="s">
        <v>816</v>
      </c>
      <c r="F321" s="225" t="s">
        <v>817</v>
      </c>
      <c r="G321" s="54">
        <v>100</v>
      </c>
      <c r="H321" s="208">
        <v>118.35923392799999</v>
      </c>
      <c r="I321" s="199">
        <f>T_PR[[#This Row],[CENA KATALOG NETTO ZA JEDNOSTKĘ MIARY]]/G321</f>
        <v>1.1835923392799998</v>
      </c>
      <c r="J321" s="94">
        <f>T321*(T_PR[[#This Row],[CENA KATALOG NETTO ZA JEDNOSTKĘ MIARY]]-T_PR[[#This Row],[CENA KATALOG NETTO ZA JEDNOSTKĘ MIARY]]*T_PR[[#This Row],[RABAT %]])/100</f>
        <v>1.1835923392799998</v>
      </c>
      <c r="K321" s="95">
        <f t="shared" si="11"/>
        <v>118.35923392799999</v>
      </c>
      <c r="L321" s="262">
        <f t="shared" si="13"/>
        <v>0</v>
      </c>
      <c r="M321" s="32">
        <v>100</v>
      </c>
      <c r="N321" s="256">
        <f>T_PR[[#This Row],[CENA ZA POJ. SZTUKĘ PO RABACIE]]*T_PR[[#This Row],[LICZBA SZT. W OPAKOWANIU]]</f>
        <v>118.35923392799998</v>
      </c>
      <c r="O321" s="253" t="str">
        <f>IF(T_PR[[#This Row],[CENA ZA OPAKOWANIE PO RABACIE]]*D321=0,"",D321*N321)</f>
        <v/>
      </c>
      <c r="P321" s="52" t="s">
        <v>818</v>
      </c>
      <c r="Q321" s="52" t="s">
        <v>819</v>
      </c>
      <c r="R321" s="31" t="s">
        <v>189</v>
      </c>
      <c r="S321" s="31" t="s">
        <v>465</v>
      </c>
      <c r="T321" s="160">
        <v>1</v>
      </c>
    </row>
    <row r="322" spans="1:20" ht="18" customHeight="1">
      <c r="A322" s="333"/>
      <c r="B322" s="346"/>
      <c r="C322" s="116" t="s">
        <v>3544</v>
      </c>
      <c r="D322" s="53"/>
      <c r="E322" s="38" t="s">
        <v>820</v>
      </c>
      <c r="F322" s="225" t="s">
        <v>821</v>
      </c>
      <c r="G322" s="54">
        <v>100</v>
      </c>
      <c r="H322" s="208">
        <v>125.322815904</v>
      </c>
      <c r="I322" s="199">
        <f>T_PR[[#This Row],[CENA KATALOG NETTO ZA JEDNOSTKĘ MIARY]]/G322</f>
        <v>1.2532281590399998</v>
      </c>
      <c r="J322" s="94">
        <f>T322*(T_PR[[#This Row],[CENA KATALOG NETTO ZA JEDNOSTKĘ MIARY]]-T_PR[[#This Row],[CENA KATALOG NETTO ZA JEDNOSTKĘ MIARY]]*T_PR[[#This Row],[RABAT %]])/100</f>
        <v>1.2532281590399998</v>
      </c>
      <c r="K322" s="95">
        <f t="shared" si="11"/>
        <v>125.322815904</v>
      </c>
      <c r="L322" s="262">
        <f t="shared" si="13"/>
        <v>0</v>
      </c>
      <c r="M322" s="32">
        <v>100</v>
      </c>
      <c r="N322" s="256">
        <f>T_PR[[#This Row],[CENA ZA POJ. SZTUKĘ PO RABACIE]]*T_PR[[#This Row],[LICZBA SZT. W OPAKOWANIU]]</f>
        <v>125.32281590399998</v>
      </c>
      <c r="O322" s="253" t="str">
        <f>IF(T_PR[[#This Row],[CENA ZA OPAKOWANIE PO RABACIE]]*D322=0,"",D322*N322)</f>
        <v/>
      </c>
      <c r="P322" s="52" t="s">
        <v>822</v>
      </c>
      <c r="Q322" s="52" t="s">
        <v>823</v>
      </c>
      <c r="R322" s="31" t="s">
        <v>189</v>
      </c>
      <c r="S322" s="31" t="s">
        <v>465</v>
      </c>
      <c r="T322" s="160">
        <v>1</v>
      </c>
    </row>
    <row r="323" spans="1:20" ht="18" customHeight="1">
      <c r="A323" s="334"/>
      <c r="B323" s="342"/>
      <c r="C323" s="116" t="s">
        <v>3544</v>
      </c>
      <c r="D323" s="53"/>
      <c r="E323" s="38" t="s">
        <v>824</v>
      </c>
      <c r="F323" s="225" t="s">
        <v>825</v>
      </c>
      <c r="G323" s="54">
        <v>100</v>
      </c>
      <c r="H323" s="208">
        <v>132.28639788000001</v>
      </c>
      <c r="I323" s="199">
        <f>T_PR[[#This Row],[CENA KATALOG NETTO ZA JEDNOSTKĘ MIARY]]/G323</f>
        <v>1.3228639788000001</v>
      </c>
      <c r="J323" s="94">
        <f>T323*(T_PR[[#This Row],[CENA KATALOG NETTO ZA JEDNOSTKĘ MIARY]]-T_PR[[#This Row],[CENA KATALOG NETTO ZA JEDNOSTKĘ MIARY]]*T_PR[[#This Row],[RABAT %]])/100</f>
        <v>1.3228639788000001</v>
      </c>
      <c r="K323" s="95">
        <f t="shared" si="11"/>
        <v>132.28639788000001</v>
      </c>
      <c r="L323" s="262">
        <f t="shared" si="13"/>
        <v>0</v>
      </c>
      <c r="M323" s="32">
        <v>50</v>
      </c>
      <c r="N323" s="256">
        <f>T_PR[[#This Row],[CENA ZA POJ. SZTUKĘ PO RABACIE]]*T_PR[[#This Row],[LICZBA SZT. W OPAKOWANIU]]</f>
        <v>66.143198940000005</v>
      </c>
      <c r="O323" s="253" t="str">
        <f>IF(T_PR[[#This Row],[CENA ZA OPAKOWANIE PO RABACIE]]*D323=0,"",D323*N323)</f>
        <v/>
      </c>
      <c r="P323" s="52" t="s">
        <v>826</v>
      </c>
      <c r="Q323" s="52" t="s">
        <v>827</v>
      </c>
      <c r="R323" s="31" t="s">
        <v>189</v>
      </c>
      <c r="S323" s="31" t="s">
        <v>465</v>
      </c>
      <c r="T323" s="160">
        <v>1</v>
      </c>
    </row>
    <row r="324" spans="1:20" ht="34.200000000000003" customHeight="1">
      <c r="A324" s="332"/>
      <c r="B324" s="341"/>
      <c r="C324" s="116" t="s">
        <v>3537</v>
      </c>
      <c r="D324" s="53"/>
      <c r="E324" s="38" t="s">
        <v>828</v>
      </c>
      <c r="F324" s="225" t="s">
        <v>829</v>
      </c>
      <c r="G324" s="54">
        <v>1</v>
      </c>
      <c r="H324" s="208">
        <v>32.895336600000007</v>
      </c>
      <c r="I324" s="199">
        <f>T_PR[[#This Row],[CENA KATALOG NETTO ZA JEDNOSTKĘ MIARY]]/G324</f>
        <v>32.895336600000007</v>
      </c>
      <c r="J324" s="94">
        <f>T324*(T_PR[[#This Row],[CENA KATALOG NETTO ZA JEDNOSTKĘ MIARY]]-T_PR[[#This Row],[CENA KATALOG NETTO ZA JEDNOSTKĘ MIARY]]*T_PR[[#This Row],[RABAT %]])</f>
        <v>32.895336600000007</v>
      </c>
      <c r="K324" s="95">
        <f t="shared" si="11"/>
        <v>32.895336600000007</v>
      </c>
      <c r="L324" s="262">
        <f t="shared" si="13"/>
        <v>0</v>
      </c>
      <c r="M324" s="33">
        <v>8</v>
      </c>
      <c r="N324" s="256">
        <f>T_PR[[#This Row],[CENA ZA POJ. SZTUKĘ PO RABACIE]]*T_PR[[#This Row],[LICZBA SZT. W OPAKOWANIU]]</f>
        <v>263.16269280000006</v>
      </c>
      <c r="O324" s="253" t="str">
        <f>IF(T_PR[[#This Row],[CENA ZA OPAKOWANIE PO RABACIE]]*D324=0,"",D324*N324)</f>
        <v/>
      </c>
      <c r="P324" s="52" t="s">
        <v>830</v>
      </c>
      <c r="Q324" s="52"/>
      <c r="R324" s="31" t="s">
        <v>189</v>
      </c>
      <c r="S324" s="31" t="s">
        <v>831</v>
      </c>
      <c r="T324" s="160">
        <v>1</v>
      </c>
    </row>
    <row r="325" spans="1:20" ht="37.950000000000003" customHeight="1">
      <c r="A325" s="334"/>
      <c r="B325" s="342"/>
      <c r="C325" s="116" t="s">
        <v>3537</v>
      </c>
      <c r="D325" s="53"/>
      <c r="E325" s="38" t="s">
        <v>832</v>
      </c>
      <c r="F325" s="225" t="s">
        <v>833</v>
      </c>
      <c r="G325" s="54">
        <v>1</v>
      </c>
      <c r="H325" s="208">
        <v>32.310677700000006</v>
      </c>
      <c r="I325" s="199">
        <f>T_PR[[#This Row],[CENA KATALOG NETTO ZA JEDNOSTKĘ MIARY]]/G325</f>
        <v>32.310677700000006</v>
      </c>
      <c r="J325" s="94">
        <f>T325*(T_PR[[#This Row],[CENA KATALOG NETTO ZA JEDNOSTKĘ MIARY]]-T_PR[[#This Row],[CENA KATALOG NETTO ZA JEDNOSTKĘ MIARY]]*T_PR[[#This Row],[RABAT %]])</f>
        <v>32.310677700000006</v>
      </c>
      <c r="K325" s="95">
        <f t="shared" si="11"/>
        <v>32.310677700000006</v>
      </c>
      <c r="L325" s="262">
        <f t="shared" si="13"/>
        <v>0</v>
      </c>
      <c r="M325" s="33">
        <v>10</v>
      </c>
      <c r="N325" s="256">
        <f>T_PR[[#This Row],[CENA ZA POJ. SZTUKĘ PO RABACIE]]*T_PR[[#This Row],[LICZBA SZT. W OPAKOWANIU]]</f>
        <v>323.10677700000008</v>
      </c>
      <c r="O325" s="253" t="str">
        <f>IF(T_PR[[#This Row],[CENA ZA OPAKOWANIE PO RABACIE]]*D325=0,"",D325*N325)</f>
        <v/>
      </c>
      <c r="P325" s="52" t="s">
        <v>834</v>
      </c>
      <c r="Q325" s="52"/>
      <c r="R325" s="31" t="s">
        <v>189</v>
      </c>
      <c r="S325" s="31" t="s">
        <v>831</v>
      </c>
      <c r="T325" s="160">
        <v>1</v>
      </c>
    </row>
    <row r="326" spans="1:20" ht="50.4" customHeight="1">
      <c r="A326" s="332"/>
      <c r="B326" s="75"/>
      <c r="C326" s="116" t="s">
        <v>3537</v>
      </c>
      <c r="D326" s="53"/>
      <c r="E326" s="38" t="s">
        <v>835</v>
      </c>
      <c r="F326" s="225" t="s">
        <v>836</v>
      </c>
      <c r="G326" s="54">
        <v>1</v>
      </c>
      <c r="H326" s="208">
        <v>50.634799999999998</v>
      </c>
      <c r="I326" s="199">
        <f>T_PR[[#This Row],[CENA KATALOG NETTO ZA JEDNOSTKĘ MIARY]]/G326</f>
        <v>50.634799999999998</v>
      </c>
      <c r="J326" s="94">
        <f>T326*(T_PR[[#This Row],[CENA KATALOG NETTO ZA JEDNOSTKĘ MIARY]]-T_PR[[#This Row],[CENA KATALOG NETTO ZA JEDNOSTKĘ MIARY]]*T_PR[[#This Row],[RABAT %]])</f>
        <v>50.634799999999998</v>
      </c>
      <c r="K326" s="95">
        <f t="shared" si="11"/>
        <v>50.634799999999998</v>
      </c>
      <c r="L326" s="262">
        <f t="shared" si="13"/>
        <v>0</v>
      </c>
      <c r="M326" s="33">
        <v>10</v>
      </c>
      <c r="N326" s="256">
        <f>T_PR[[#This Row],[CENA ZA POJ. SZTUKĘ PO RABACIE]]*T_PR[[#This Row],[LICZBA SZT. W OPAKOWANIU]]</f>
        <v>506.34799999999996</v>
      </c>
      <c r="O326" s="253" t="str">
        <f>IF(T_PR[[#This Row],[CENA ZA OPAKOWANIE PO RABACIE]]*D326=0,"",D326*N326)</f>
        <v/>
      </c>
      <c r="P326" s="52" t="s">
        <v>837</v>
      </c>
      <c r="Q326" s="52" t="s">
        <v>838</v>
      </c>
      <c r="R326" s="31" t="s">
        <v>47</v>
      </c>
      <c r="S326" s="31" t="s">
        <v>839</v>
      </c>
      <c r="T326" s="160">
        <v>1</v>
      </c>
    </row>
    <row r="327" spans="1:20" ht="72.650000000000006" customHeight="1">
      <c r="A327" s="334"/>
      <c r="B327" s="77"/>
      <c r="C327" s="116" t="s">
        <v>3537</v>
      </c>
      <c r="D327" s="53"/>
      <c r="E327" s="38" t="s">
        <v>840</v>
      </c>
      <c r="F327" s="225" t="s">
        <v>841</v>
      </c>
      <c r="G327" s="54">
        <v>1</v>
      </c>
      <c r="H327" s="208">
        <v>54.693000000000005</v>
      </c>
      <c r="I327" s="199">
        <f>T_PR[[#This Row],[CENA KATALOG NETTO ZA JEDNOSTKĘ MIARY]]/G327</f>
        <v>54.693000000000005</v>
      </c>
      <c r="J327" s="94">
        <f>T327*(T_PR[[#This Row],[CENA KATALOG NETTO ZA JEDNOSTKĘ MIARY]]-T_PR[[#This Row],[CENA KATALOG NETTO ZA JEDNOSTKĘ MIARY]]*T_PR[[#This Row],[RABAT %]])</f>
        <v>54.693000000000005</v>
      </c>
      <c r="K327" s="95">
        <f t="shared" si="11"/>
        <v>54.693000000000005</v>
      </c>
      <c r="L327" s="262">
        <f t="shared" si="13"/>
        <v>0</v>
      </c>
      <c r="M327" s="33">
        <v>10</v>
      </c>
      <c r="N327" s="256">
        <f>T_PR[[#This Row],[CENA ZA POJ. SZTUKĘ PO RABACIE]]*T_PR[[#This Row],[LICZBA SZT. W OPAKOWANIU]]</f>
        <v>546.93000000000006</v>
      </c>
      <c r="O327" s="253" t="str">
        <f>IF(T_PR[[#This Row],[CENA ZA OPAKOWANIE PO RABACIE]]*D327=0,"",D327*N327)</f>
        <v/>
      </c>
      <c r="P327" s="52" t="s">
        <v>842</v>
      </c>
      <c r="Q327" s="52" t="s">
        <v>843</v>
      </c>
      <c r="R327" s="31" t="s">
        <v>47</v>
      </c>
      <c r="S327" s="31" t="s">
        <v>839</v>
      </c>
      <c r="T327" s="160">
        <v>1</v>
      </c>
    </row>
    <row r="328" spans="1:20" ht="88.95" customHeight="1">
      <c r="A328" s="72"/>
      <c r="B328" s="78"/>
      <c r="C328" s="116" t="s">
        <v>3544</v>
      </c>
      <c r="D328" s="53"/>
      <c r="E328" s="38" t="s">
        <v>844</v>
      </c>
      <c r="F328" s="225" t="s">
        <v>845</v>
      </c>
      <c r="G328" s="54">
        <v>100</v>
      </c>
      <c r="H328" s="208">
        <v>154.95420528</v>
      </c>
      <c r="I328" s="199">
        <f>T_PR[[#This Row],[CENA KATALOG NETTO ZA JEDNOSTKĘ MIARY]]/G328</f>
        <v>1.5495420527999999</v>
      </c>
      <c r="J328" s="94">
        <f>T328*(T_PR[[#This Row],[CENA KATALOG NETTO ZA JEDNOSTKĘ MIARY]]-T_PR[[#This Row],[CENA KATALOG NETTO ZA JEDNOSTKĘ MIARY]]*T_PR[[#This Row],[RABAT %]])/100</f>
        <v>1.5495420527999999</v>
      </c>
      <c r="K328" s="95">
        <f t="shared" si="11"/>
        <v>154.95420528</v>
      </c>
      <c r="L328" s="262">
        <f t="shared" si="13"/>
        <v>0</v>
      </c>
      <c r="M328" s="32">
        <v>100</v>
      </c>
      <c r="N328" s="256">
        <f>T_PR[[#This Row],[CENA ZA POJ. SZTUKĘ PO RABACIE]]*T_PR[[#This Row],[LICZBA SZT. W OPAKOWANIU]]</f>
        <v>154.95420528</v>
      </c>
      <c r="O328" s="253" t="str">
        <f>IF(T_PR[[#This Row],[CENA ZA OPAKOWANIE PO RABACIE]]*D328=0,"",D328*N328)</f>
        <v/>
      </c>
      <c r="P328" s="52" t="s">
        <v>846</v>
      </c>
      <c r="Q328" s="52" t="s">
        <v>847</v>
      </c>
      <c r="R328" s="31" t="s">
        <v>189</v>
      </c>
      <c r="S328" s="31" t="s">
        <v>233</v>
      </c>
      <c r="T328" s="160">
        <v>1</v>
      </c>
    </row>
    <row r="329" spans="1:20" ht="82.95" customHeight="1">
      <c r="A329" s="72"/>
      <c r="B329" s="341" t="e" vm="12">
        <v>#VALUE!</v>
      </c>
      <c r="C329" s="116" t="s">
        <v>3544</v>
      </c>
      <c r="D329" s="53"/>
      <c r="E329" s="38" t="s">
        <v>848</v>
      </c>
      <c r="F329" s="225" t="s">
        <v>849</v>
      </c>
      <c r="G329" s="54">
        <v>100</v>
      </c>
      <c r="H329" s="208">
        <v>149.02602749999997</v>
      </c>
      <c r="I329" s="199">
        <f>T_PR[[#This Row],[CENA KATALOG NETTO ZA JEDNOSTKĘ MIARY]]/G329</f>
        <v>1.4902602749999998</v>
      </c>
      <c r="J329" s="94">
        <f>T329*(T_PR[[#This Row],[CENA KATALOG NETTO ZA JEDNOSTKĘ MIARY]]-T_PR[[#This Row],[CENA KATALOG NETTO ZA JEDNOSTKĘ MIARY]]*T_PR[[#This Row],[RABAT %]])/100</f>
        <v>1.4902602749999998</v>
      </c>
      <c r="K329" s="95">
        <f t="shared" si="11"/>
        <v>149.02602749999997</v>
      </c>
      <c r="L329" s="262">
        <f t="shared" si="13"/>
        <v>0</v>
      </c>
      <c r="M329" s="32">
        <v>200</v>
      </c>
      <c r="N329" s="256">
        <f>T_PR[[#This Row],[CENA ZA POJ. SZTUKĘ PO RABACIE]]*T_PR[[#This Row],[LICZBA SZT. W OPAKOWANIU]]</f>
        <v>298.05205499999994</v>
      </c>
      <c r="O329" s="253" t="str">
        <f>IF(T_PR[[#This Row],[CENA ZA OPAKOWANIE PO RABACIE]]*D329=0,"",D329*N329)</f>
        <v/>
      </c>
      <c r="P329" s="52" t="s">
        <v>850</v>
      </c>
      <c r="Q329" s="52" t="s">
        <v>851</v>
      </c>
      <c r="R329" s="31" t="s">
        <v>189</v>
      </c>
      <c r="S329" s="31" t="s">
        <v>190</v>
      </c>
      <c r="T329" s="160">
        <v>1</v>
      </c>
    </row>
    <row r="330" spans="1:20" ht="62.4" customHeight="1">
      <c r="A330" s="72"/>
      <c r="B330" s="342"/>
      <c r="C330" s="116" t="s">
        <v>3544</v>
      </c>
      <c r="D330" s="53"/>
      <c r="E330" s="38" t="s">
        <v>852</v>
      </c>
      <c r="F330" s="225" t="s">
        <v>853</v>
      </c>
      <c r="G330" s="54">
        <v>100</v>
      </c>
      <c r="H330" s="208">
        <v>149.02602749999997</v>
      </c>
      <c r="I330" s="199">
        <f>T_PR[[#This Row],[CENA KATALOG NETTO ZA JEDNOSTKĘ MIARY]]/G330</f>
        <v>1.4902602749999998</v>
      </c>
      <c r="J330" s="94">
        <f>T330*(T_PR[[#This Row],[CENA KATALOG NETTO ZA JEDNOSTKĘ MIARY]]-T_PR[[#This Row],[CENA KATALOG NETTO ZA JEDNOSTKĘ MIARY]]*T_PR[[#This Row],[RABAT %]])/100</f>
        <v>1.4902602749999998</v>
      </c>
      <c r="K330" s="95">
        <f t="shared" si="11"/>
        <v>149.02602749999997</v>
      </c>
      <c r="L330" s="262">
        <f t="shared" si="13"/>
        <v>0</v>
      </c>
      <c r="M330" s="32">
        <v>200</v>
      </c>
      <c r="N330" s="256">
        <f>T_PR[[#This Row],[CENA ZA POJ. SZTUKĘ PO RABACIE]]*T_PR[[#This Row],[LICZBA SZT. W OPAKOWANIU]]</f>
        <v>298.05205499999994</v>
      </c>
      <c r="O330" s="253" t="str">
        <f>IF(T_PR[[#This Row],[CENA ZA OPAKOWANIE PO RABACIE]]*D330=0,"",D330*N330)</f>
        <v/>
      </c>
      <c r="P330" s="52" t="s">
        <v>854</v>
      </c>
      <c r="Q330" s="52" t="s">
        <v>855</v>
      </c>
      <c r="R330" s="31" t="s">
        <v>189</v>
      </c>
      <c r="S330" s="31" t="s">
        <v>190</v>
      </c>
      <c r="T330" s="160">
        <v>1</v>
      </c>
    </row>
    <row r="331" spans="1:20" ht="38.4" customHeight="1">
      <c r="A331" s="332"/>
      <c r="B331" s="341" t="e" vm="12">
        <v>#VALUE!</v>
      </c>
      <c r="C331" s="116" t="s">
        <v>3544</v>
      </c>
      <c r="D331" s="53"/>
      <c r="E331" s="38" t="s">
        <v>856</v>
      </c>
      <c r="F331" s="225" t="s">
        <v>857</v>
      </c>
      <c r="G331" s="54">
        <v>100</v>
      </c>
      <c r="H331" s="208">
        <v>137.88855706500001</v>
      </c>
      <c r="I331" s="199">
        <f>T_PR[[#This Row],[CENA KATALOG NETTO ZA JEDNOSTKĘ MIARY]]/G331</f>
        <v>1.3788855706500001</v>
      </c>
      <c r="J331" s="94">
        <f>T331*(T_PR[[#This Row],[CENA KATALOG NETTO ZA JEDNOSTKĘ MIARY]]-T_PR[[#This Row],[CENA KATALOG NETTO ZA JEDNOSTKĘ MIARY]]*T_PR[[#This Row],[RABAT %]])/100</f>
        <v>1.3788855706500001</v>
      </c>
      <c r="K331" s="95">
        <f t="shared" si="11"/>
        <v>137.88855706500001</v>
      </c>
      <c r="L331" s="262">
        <f t="shared" si="13"/>
        <v>0</v>
      </c>
      <c r="M331" s="32">
        <v>100</v>
      </c>
      <c r="N331" s="256">
        <f>T_PR[[#This Row],[CENA ZA POJ. SZTUKĘ PO RABACIE]]*T_PR[[#This Row],[LICZBA SZT. W OPAKOWANIU]]</f>
        <v>137.88855706500001</v>
      </c>
      <c r="O331" s="253" t="str">
        <f>IF(T_PR[[#This Row],[CENA ZA OPAKOWANIE PO RABACIE]]*D331=0,"",D331*N331)</f>
        <v/>
      </c>
      <c r="P331" s="52">
        <v>8421814577557</v>
      </c>
      <c r="Q331" s="52">
        <v>8421814589147</v>
      </c>
      <c r="R331" s="31" t="s">
        <v>189</v>
      </c>
      <c r="S331" s="31" t="s">
        <v>233</v>
      </c>
      <c r="T331" s="160">
        <v>1</v>
      </c>
    </row>
    <row r="332" spans="1:20" ht="38.4" customHeight="1">
      <c r="A332" s="334"/>
      <c r="B332" s="342"/>
      <c r="C332" s="116" t="s">
        <v>3544</v>
      </c>
      <c r="D332" s="53"/>
      <c r="E332" s="38" t="s">
        <v>858</v>
      </c>
      <c r="F332" s="225" t="s">
        <v>859</v>
      </c>
      <c r="G332" s="54">
        <v>100</v>
      </c>
      <c r="H332" s="208">
        <v>137.88855706500001</v>
      </c>
      <c r="I332" s="199">
        <f>T_PR[[#This Row],[CENA KATALOG NETTO ZA JEDNOSTKĘ MIARY]]/G332</f>
        <v>1.3788855706500001</v>
      </c>
      <c r="J332" s="94">
        <f>T332*(T_PR[[#This Row],[CENA KATALOG NETTO ZA JEDNOSTKĘ MIARY]]-T_PR[[#This Row],[CENA KATALOG NETTO ZA JEDNOSTKĘ MIARY]]*T_PR[[#This Row],[RABAT %]])/100</f>
        <v>1.3788855706500001</v>
      </c>
      <c r="K332" s="95">
        <f t="shared" ref="K332:K422" si="14">SUM(H332)*(1-L332)</f>
        <v>137.88855706500001</v>
      </c>
      <c r="L332" s="262">
        <f t="shared" si="13"/>
        <v>0</v>
      </c>
      <c r="M332" s="32">
        <v>100</v>
      </c>
      <c r="N332" s="256">
        <f>T_PR[[#This Row],[CENA ZA POJ. SZTUKĘ PO RABACIE]]*T_PR[[#This Row],[LICZBA SZT. W OPAKOWANIU]]</f>
        <v>137.88855706500001</v>
      </c>
      <c r="O332" s="253" t="str">
        <f>IF(T_PR[[#This Row],[CENA ZA OPAKOWANIE PO RABACIE]]*D332=0,"",D332*N332)</f>
        <v/>
      </c>
      <c r="P332" s="52">
        <v>8421814577571</v>
      </c>
      <c r="Q332" s="52">
        <v>8421814589161</v>
      </c>
      <c r="R332" s="31" t="s">
        <v>189</v>
      </c>
      <c r="S332" s="31" t="s">
        <v>233</v>
      </c>
      <c r="T332" s="160">
        <v>1</v>
      </c>
    </row>
    <row r="333" spans="1:20" ht="14.4" customHeight="1">
      <c r="A333" s="332"/>
      <c r="B333" s="327" t="e" vm="10">
        <v>#VALUE!</v>
      </c>
      <c r="C333" s="116" t="s">
        <v>3544</v>
      </c>
      <c r="D333" s="53"/>
      <c r="E333" s="38" t="s">
        <v>860</v>
      </c>
      <c r="F333" s="225" t="s">
        <v>861</v>
      </c>
      <c r="G333" s="54">
        <v>100</v>
      </c>
      <c r="H333" s="208">
        <v>90.852245662499996</v>
      </c>
      <c r="I333" s="199">
        <f>T_PR[[#This Row],[CENA KATALOG NETTO ZA JEDNOSTKĘ MIARY]]/G333</f>
        <v>0.90852245662499997</v>
      </c>
      <c r="J333" s="94">
        <f>T333*(T_PR[[#This Row],[CENA KATALOG NETTO ZA JEDNOSTKĘ MIARY]]-T_PR[[#This Row],[CENA KATALOG NETTO ZA JEDNOSTKĘ MIARY]]*T_PR[[#This Row],[RABAT %]])/100</f>
        <v>0.90852245662499997</v>
      </c>
      <c r="K333" s="95">
        <f t="shared" si="14"/>
        <v>90.852245662499996</v>
      </c>
      <c r="L333" s="262">
        <f t="shared" si="13"/>
        <v>0</v>
      </c>
      <c r="M333" s="32">
        <v>100</v>
      </c>
      <c r="N333" s="256">
        <f>T_PR[[#This Row],[CENA ZA POJ. SZTUKĘ PO RABACIE]]*T_PR[[#This Row],[LICZBA SZT. W OPAKOWANIU]]</f>
        <v>90.852245662499996</v>
      </c>
      <c r="O333" s="253" t="str">
        <f>IF(T_PR[[#This Row],[CENA ZA OPAKOWANIE PO RABACIE]]*D333=0,"",D333*N333)</f>
        <v/>
      </c>
      <c r="P333" s="52" t="s">
        <v>862</v>
      </c>
      <c r="Q333" s="52" t="s">
        <v>863</v>
      </c>
      <c r="R333" s="31" t="s">
        <v>189</v>
      </c>
      <c r="S333" s="31" t="s">
        <v>190</v>
      </c>
      <c r="T333" s="160">
        <v>1</v>
      </c>
    </row>
    <row r="334" spans="1:20" ht="14.4" customHeight="1">
      <c r="A334" s="333"/>
      <c r="B334" s="328"/>
      <c r="C334" s="116" t="s">
        <v>3544</v>
      </c>
      <c r="D334" s="53"/>
      <c r="E334" s="38" t="s">
        <v>3771</v>
      </c>
      <c r="F334" s="225" t="s">
        <v>3772</v>
      </c>
      <c r="G334" s="54">
        <v>100</v>
      </c>
      <c r="H334" s="208">
        <v>90.852245662499996</v>
      </c>
      <c r="I334" s="199">
        <f>T_PR[[#This Row],[CENA KATALOG NETTO ZA JEDNOSTKĘ MIARY]]/G334</f>
        <v>0.90852245662499997</v>
      </c>
      <c r="J334" s="94">
        <f>T334*(T_PR[[#This Row],[CENA KATALOG NETTO ZA JEDNOSTKĘ MIARY]]-T_PR[[#This Row],[CENA KATALOG NETTO ZA JEDNOSTKĘ MIARY]]*T_PR[[#This Row],[RABAT %]])/100</f>
        <v>0.90852245662499997</v>
      </c>
      <c r="K334" s="106">
        <f>SUM(H334)*(1-L334)</f>
        <v>90.852245662499996</v>
      </c>
      <c r="L334" s="261">
        <f t="shared" si="13"/>
        <v>0</v>
      </c>
      <c r="M334" s="93">
        <v>100</v>
      </c>
      <c r="N334" s="256">
        <f>T_PR[[#This Row],[CENA ZA POJ. SZTUKĘ PO RABACIE]]*T_PR[[#This Row],[LICZBA SZT. W OPAKOWANIU]]</f>
        <v>90.852245662499996</v>
      </c>
      <c r="O334" s="253" t="str">
        <f>IF(T_PR[[#This Row],[CENA ZA OPAKOWANIE PO RABACIE]]*D334=0,"",D334*N334)</f>
        <v/>
      </c>
      <c r="P334" s="52">
        <v>8421814565905</v>
      </c>
      <c r="Q334" s="52">
        <v>8421814565912</v>
      </c>
      <c r="R334" s="31" t="s">
        <v>189</v>
      </c>
      <c r="S334" s="31" t="s">
        <v>190</v>
      </c>
      <c r="T334" s="160">
        <v>1</v>
      </c>
    </row>
    <row r="335" spans="1:20" ht="14.4" customHeight="1">
      <c r="A335" s="333"/>
      <c r="B335" s="328"/>
      <c r="C335" s="116" t="s">
        <v>3544</v>
      </c>
      <c r="D335" s="53"/>
      <c r="E335" s="38" t="s">
        <v>864</v>
      </c>
      <c r="F335" s="225" t="s">
        <v>865</v>
      </c>
      <c r="G335" s="54">
        <v>100</v>
      </c>
      <c r="H335" s="208">
        <v>90.852245662499996</v>
      </c>
      <c r="I335" s="199">
        <f>T_PR[[#This Row],[CENA KATALOG NETTO ZA JEDNOSTKĘ MIARY]]/G335</f>
        <v>0.90852245662499997</v>
      </c>
      <c r="J335" s="94">
        <f>T335*(T_PR[[#This Row],[CENA KATALOG NETTO ZA JEDNOSTKĘ MIARY]]-T_PR[[#This Row],[CENA KATALOG NETTO ZA JEDNOSTKĘ MIARY]]*T_PR[[#This Row],[RABAT %]])/100</f>
        <v>0.90852245662499997</v>
      </c>
      <c r="K335" s="95">
        <f t="shared" si="14"/>
        <v>90.852245662499996</v>
      </c>
      <c r="L335" s="262">
        <f t="shared" si="13"/>
        <v>0</v>
      </c>
      <c r="M335" s="32">
        <v>100</v>
      </c>
      <c r="N335" s="256">
        <f>T_PR[[#This Row],[CENA ZA POJ. SZTUKĘ PO RABACIE]]*T_PR[[#This Row],[LICZBA SZT. W OPAKOWANIU]]</f>
        <v>90.852245662499996</v>
      </c>
      <c r="O335" s="253" t="str">
        <f>IF(T_PR[[#This Row],[CENA ZA OPAKOWANIE PO RABACIE]]*D335=0,"",D335*N335)</f>
        <v/>
      </c>
      <c r="P335" s="52" t="s">
        <v>866</v>
      </c>
      <c r="Q335" s="52" t="s">
        <v>867</v>
      </c>
      <c r="R335" s="31" t="s">
        <v>189</v>
      </c>
      <c r="S335" s="31" t="s">
        <v>190</v>
      </c>
      <c r="T335" s="160">
        <v>1</v>
      </c>
    </row>
    <row r="336" spans="1:20" ht="14.4" customHeight="1">
      <c r="A336" s="333"/>
      <c r="B336" s="328"/>
      <c r="C336" s="116" t="s">
        <v>3544</v>
      </c>
      <c r="D336" s="53"/>
      <c r="E336" s="38" t="s">
        <v>868</v>
      </c>
      <c r="F336" s="225" t="s">
        <v>861</v>
      </c>
      <c r="G336" s="54">
        <v>100</v>
      </c>
      <c r="H336" s="208">
        <v>90.852245662499996</v>
      </c>
      <c r="I336" s="199">
        <f>T_PR[[#This Row],[CENA KATALOG NETTO ZA JEDNOSTKĘ MIARY]]/G336</f>
        <v>0.90852245662499997</v>
      </c>
      <c r="J336" s="94">
        <f>T336*(T_PR[[#This Row],[CENA KATALOG NETTO ZA JEDNOSTKĘ MIARY]]-T_PR[[#This Row],[CENA KATALOG NETTO ZA JEDNOSTKĘ MIARY]]*T_PR[[#This Row],[RABAT %]])/100</f>
        <v>0.90852245662499997</v>
      </c>
      <c r="K336" s="95">
        <f t="shared" si="14"/>
        <v>90.852245662499996</v>
      </c>
      <c r="L336" s="262">
        <f t="shared" si="13"/>
        <v>0</v>
      </c>
      <c r="M336" s="32">
        <v>100</v>
      </c>
      <c r="N336" s="256">
        <f>T_PR[[#This Row],[CENA ZA POJ. SZTUKĘ PO RABACIE]]*T_PR[[#This Row],[LICZBA SZT. W OPAKOWANIU]]</f>
        <v>90.852245662499996</v>
      </c>
      <c r="O336" s="253" t="str">
        <f>IF(T_PR[[#This Row],[CENA ZA OPAKOWANIE PO RABACIE]]*D336=0,"",D336*N336)</f>
        <v/>
      </c>
      <c r="P336" s="52" t="s">
        <v>869</v>
      </c>
      <c r="Q336" s="52" t="s">
        <v>870</v>
      </c>
      <c r="R336" s="31" t="s">
        <v>189</v>
      </c>
      <c r="S336" s="31" t="s">
        <v>190</v>
      </c>
      <c r="T336" s="160">
        <v>1</v>
      </c>
    </row>
    <row r="337" spans="1:20" ht="14.4" customHeight="1">
      <c r="A337" s="333"/>
      <c r="B337" s="328"/>
      <c r="C337" s="116" t="s">
        <v>3544</v>
      </c>
      <c r="D337" s="53"/>
      <c r="E337" s="38" t="s">
        <v>871</v>
      </c>
      <c r="F337" s="225" t="s">
        <v>872</v>
      </c>
      <c r="G337" s="54">
        <v>100</v>
      </c>
      <c r="H337" s="208">
        <v>90.852245662499996</v>
      </c>
      <c r="I337" s="199">
        <f>T_PR[[#This Row],[CENA KATALOG NETTO ZA JEDNOSTKĘ MIARY]]/G337</f>
        <v>0.90852245662499997</v>
      </c>
      <c r="J337" s="94">
        <f>T337*(T_PR[[#This Row],[CENA KATALOG NETTO ZA JEDNOSTKĘ MIARY]]-T_PR[[#This Row],[CENA KATALOG NETTO ZA JEDNOSTKĘ MIARY]]*T_PR[[#This Row],[RABAT %]])/100</f>
        <v>0.90852245662499997</v>
      </c>
      <c r="K337" s="95">
        <f t="shared" si="14"/>
        <v>90.852245662499996</v>
      </c>
      <c r="L337" s="262">
        <f t="shared" si="13"/>
        <v>0</v>
      </c>
      <c r="M337" s="32">
        <v>100</v>
      </c>
      <c r="N337" s="256">
        <f>T_PR[[#This Row],[CENA ZA POJ. SZTUKĘ PO RABACIE]]*T_PR[[#This Row],[LICZBA SZT. W OPAKOWANIU]]</f>
        <v>90.852245662499996</v>
      </c>
      <c r="O337" s="253" t="str">
        <f>IF(T_PR[[#This Row],[CENA ZA OPAKOWANIE PO RABACIE]]*D337=0,"",D337*N337)</f>
        <v/>
      </c>
      <c r="P337" s="52" t="s">
        <v>873</v>
      </c>
      <c r="Q337" s="52" t="s">
        <v>874</v>
      </c>
      <c r="R337" s="31" t="s">
        <v>189</v>
      </c>
      <c r="S337" s="31" t="s">
        <v>190</v>
      </c>
      <c r="T337" s="160">
        <v>1</v>
      </c>
    </row>
    <row r="338" spans="1:20" ht="14.4" customHeight="1">
      <c r="A338" s="334"/>
      <c r="B338" s="329"/>
      <c r="C338" s="116" t="s">
        <v>3544</v>
      </c>
      <c r="D338" s="53"/>
      <c r="E338" s="38" t="s">
        <v>3892</v>
      </c>
      <c r="F338" s="225" t="s">
        <v>3893</v>
      </c>
      <c r="G338" s="54">
        <v>100</v>
      </c>
      <c r="H338" s="208">
        <v>209.38955625</v>
      </c>
      <c r="I338" s="199">
        <f>T_PR[[#This Row],[CENA KATALOG NETTO ZA JEDNOSTKĘ MIARY]]/G338</f>
        <v>2.0938955625000002</v>
      </c>
      <c r="J338" s="94">
        <f>T338*(T_PR[[#This Row],[CENA KATALOG NETTO ZA JEDNOSTKĘ MIARY]]-T_PR[[#This Row],[CENA KATALOG NETTO ZA JEDNOSTKĘ MIARY]]*T_PR[[#This Row],[RABAT %]])/100</f>
        <v>2.0938955625000002</v>
      </c>
      <c r="K338" s="95">
        <f>SUM(H338)*(1-L340)</f>
        <v>79.568031375000004</v>
      </c>
      <c r="L338" s="262">
        <f t="shared" si="13"/>
        <v>0</v>
      </c>
      <c r="M338" s="25">
        <v>100</v>
      </c>
      <c r="N338" s="256">
        <f>T_PR[[#This Row],[CENA ZA POJ. SZTUKĘ PO RABACIE]]*T_PR[[#This Row],[LICZBA SZT. W OPAKOWANIU]]</f>
        <v>209.38955625000003</v>
      </c>
      <c r="O338" s="253" t="str">
        <f>IF(T_PR[[#This Row],[CENA ZA OPAKOWANIE PO RABACIE]]*D338=0,"",D338*N338)</f>
        <v/>
      </c>
      <c r="P338" s="105"/>
      <c r="Q338" s="105"/>
      <c r="R338" s="100"/>
      <c r="S338" s="101"/>
      <c r="T338" s="160">
        <v>1</v>
      </c>
    </row>
    <row r="339" spans="1:20" ht="102.65" customHeight="1">
      <c r="A339" s="107" t="e" vm="13">
        <v>#VALUE!</v>
      </c>
      <c r="B339" s="77"/>
      <c r="C339" s="116" t="s">
        <v>3544</v>
      </c>
      <c r="D339" s="53"/>
      <c r="E339" s="38" t="s">
        <v>4231</v>
      </c>
      <c r="F339" s="225" t="s">
        <v>4232</v>
      </c>
      <c r="G339" s="54"/>
      <c r="H339" s="195">
        <v>1216.73</v>
      </c>
      <c r="I339" s="199">
        <v>1216.73</v>
      </c>
      <c r="J339" s="28">
        <f>T339*(T_PR[[#This Row],[CENA KATALOG NETTO ZA JEDNOSTKĘ MIARY]]-T_PR[[#This Row],[CENA KATALOG NETTO ZA JEDNOSTKĘ MIARY]]*T_PR[[#This Row],[RABAT %]])/1</f>
        <v>1216.73</v>
      </c>
      <c r="K339" s="95">
        <f>SUM(H339)*(1-L343)</f>
        <v>1216.73</v>
      </c>
      <c r="L339" s="261">
        <f t="shared" si="13"/>
        <v>0</v>
      </c>
      <c r="M339" s="25">
        <v>1</v>
      </c>
      <c r="N339" s="256">
        <f>T_PR[[#This Row],[CENA ZA POJ. SZTUKĘ PO RABACIE]]*T_PR[[#This Row],[LICZBA SZT. W OPAKOWANIU]]</f>
        <v>1216.73</v>
      </c>
      <c r="O339" s="253" t="str">
        <f>IF(T_PR[[#This Row],[CENA ZA OPAKOWANIE PO RABACIE]]*D339=0,"",D339*N339)</f>
        <v/>
      </c>
      <c r="P339" s="105"/>
      <c r="Q339" s="105"/>
      <c r="R339" s="100"/>
      <c r="S339" s="101"/>
      <c r="T339" s="160">
        <v>1</v>
      </c>
    </row>
    <row r="340" spans="1:20" ht="96" customHeight="1">
      <c r="A340" s="166"/>
      <c r="B340" s="78"/>
      <c r="C340" s="116" t="s">
        <v>3545</v>
      </c>
      <c r="D340" s="53"/>
      <c r="E340" s="38" t="s">
        <v>4028</v>
      </c>
      <c r="F340" s="225" t="s">
        <v>875</v>
      </c>
      <c r="G340" s="54">
        <v>1</v>
      </c>
      <c r="H340" s="208">
        <v>6604.45</v>
      </c>
      <c r="I340" s="199">
        <f>T_PR[[#This Row],[CENA KATALOG NETTO ZA JEDNOSTKĘ MIARY]]/G340</f>
        <v>6604.45</v>
      </c>
      <c r="J340" s="94">
        <f>T340*(T_PR[[#This Row],[CENA KATALOG NETTO ZA JEDNOSTKĘ MIARY]]-T_PR[[#This Row],[CENA KATALOG NETTO ZA JEDNOSTKĘ MIARY]]*T_PR[[#This Row],[RABAT %]])</f>
        <v>2509.6909999999998</v>
      </c>
      <c r="K340" s="95">
        <f t="shared" si="14"/>
        <v>2509.6909999999998</v>
      </c>
      <c r="L340" s="262">
        <v>0.62</v>
      </c>
      <c r="M340" s="32">
        <v>1</v>
      </c>
      <c r="N340" s="256">
        <f>T_PR[[#This Row],[CENA ZA POJ. SZTUKĘ PO RABACIE]]*T_PR[[#This Row],[LICZBA SZT. W OPAKOWANIU]]</f>
        <v>2509.6909999999998</v>
      </c>
      <c r="O340" s="253" t="str">
        <f>IF(T_PR[[#This Row],[CENA ZA OPAKOWANIE PO RABACIE]]*D340=0,"",D340*N340)</f>
        <v/>
      </c>
      <c r="P340" s="52" t="s">
        <v>876</v>
      </c>
      <c r="Q340" s="52"/>
      <c r="R340" s="31" t="s">
        <v>877</v>
      </c>
      <c r="S340" s="31" t="s">
        <v>878</v>
      </c>
      <c r="T340" s="160">
        <v>1</v>
      </c>
    </row>
    <row r="341" spans="1:20" ht="96" customHeight="1">
      <c r="A341" s="166"/>
      <c r="B341" s="78"/>
      <c r="C341" s="116" t="s">
        <v>4342</v>
      </c>
      <c r="D341" s="53"/>
      <c r="E341" s="38" t="s">
        <v>4343</v>
      </c>
      <c r="F341" s="225" t="s">
        <v>4344</v>
      </c>
      <c r="G341" s="54">
        <v>1</v>
      </c>
      <c r="H341" s="195">
        <v>10625</v>
      </c>
      <c r="I341" s="199">
        <f>T_PR[[#This Row],[CENA KATALOG NETTO ZA JEDNOSTKĘ MIARY]]/G341</f>
        <v>10625</v>
      </c>
      <c r="J341" s="28">
        <f>T341*(T_PR[[#This Row],[CENA KATALOG NETTO ZA JEDNOSTKĘ MIARY]]-T_PR[[#This Row],[CENA KATALOG NETTO ZA JEDNOSTKĘ MIARY]]*T_PR[[#This Row],[RABAT %]])</f>
        <v>4250</v>
      </c>
      <c r="K341" s="95">
        <f>SUM(H341)*(1-L341)</f>
        <v>4250</v>
      </c>
      <c r="L341" s="261">
        <v>0.6</v>
      </c>
      <c r="M341" s="25">
        <v>1</v>
      </c>
      <c r="N341" s="256">
        <f>T_PR[[#This Row],[CENA ZA POJ. SZTUKĘ PO RABACIE]]*T_PR[[#This Row],[LICZBA SZT. W OPAKOWANIU]]</f>
        <v>4250</v>
      </c>
      <c r="O341" s="253" t="str">
        <f>IF(T_PR[[#This Row],[CENA ZA OPAKOWANIE PO RABACIE]]*D341=0,"",D341*N341)</f>
        <v/>
      </c>
      <c r="P341" s="52">
        <v>8421814639934</v>
      </c>
      <c r="Q341" s="52"/>
      <c r="R341" s="31" t="s">
        <v>877</v>
      </c>
      <c r="S341" s="31" t="s">
        <v>878</v>
      </c>
      <c r="T341" s="160">
        <v>1</v>
      </c>
    </row>
    <row r="342" spans="1:20" ht="96" customHeight="1">
      <c r="A342" s="166"/>
      <c r="B342" s="78"/>
      <c r="C342" s="116" t="s">
        <v>4342</v>
      </c>
      <c r="D342" s="53"/>
      <c r="E342" s="200" t="s">
        <v>4391</v>
      </c>
      <c r="F342" s="225" t="s">
        <v>4406</v>
      </c>
      <c r="G342" s="54">
        <v>1</v>
      </c>
      <c r="H342" s="208">
        <v>4873</v>
      </c>
      <c r="I342" s="199">
        <f>T_PR[[#This Row],[CENA KATALOG NETTO ZA JEDNOSTKĘ MIARY]]/G342</f>
        <v>4873</v>
      </c>
      <c r="J342" s="28">
        <f>T342*(T_PR[[#This Row],[CENA KATALOG NETTO ZA JEDNOSTKĘ MIARY]]-T_PR[[#This Row],[CENA KATALOG NETTO ZA JEDNOSTKĘ MIARY]]*T_PR[[#This Row],[RABAT %]])</f>
        <v>4873</v>
      </c>
      <c r="K342" s="106">
        <f t="shared" ref="K342" si="15">SUM(H342)*(1-L342)</f>
        <v>4873</v>
      </c>
      <c r="L342" s="263">
        <f t="shared" si="13"/>
        <v>0</v>
      </c>
      <c r="M342" s="93">
        <v>1</v>
      </c>
      <c r="N342" s="257">
        <f>T_PR[[#This Row],[CENA ZA POJ. SZTUKĘ PO RABACIE]]*T_PR[[#This Row],[LICZBA SZT. W OPAKOWANIU]]</f>
        <v>4873</v>
      </c>
      <c r="O342" s="253" t="str">
        <f>IF(T_PR[[#This Row],[CENA ZA OPAKOWANIE PO RABACIE]]*D342=0,"",D342*N342)</f>
        <v/>
      </c>
      <c r="P342" s="105"/>
      <c r="Q342" s="105"/>
      <c r="R342" s="100"/>
      <c r="S342" s="101"/>
      <c r="T342" s="160">
        <v>1</v>
      </c>
    </row>
    <row r="343" spans="1:20" ht="83.4" customHeight="1">
      <c r="A343" s="72"/>
      <c r="B343" s="78"/>
      <c r="C343" s="116" t="s">
        <v>3545</v>
      </c>
      <c r="D343" s="53"/>
      <c r="E343" s="38" t="s">
        <v>879</v>
      </c>
      <c r="F343" s="225" t="s">
        <v>880</v>
      </c>
      <c r="G343" s="54">
        <v>1</v>
      </c>
      <c r="H343" s="208">
        <v>4873</v>
      </c>
      <c r="I343" s="199">
        <f>T_PR[[#This Row],[CENA KATALOG NETTO ZA JEDNOSTKĘ MIARY]]/G343</f>
        <v>4873</v>
      </c>
      <c r="J343" s="94">
        <f>T343*(T_PR[[#This Row],[CENA KATALOG NETTO ZA JEDNOSTKĘ MIARY]]-T_PR[[#This Row],[CENA KATALOG NETTO ZA JEDNOSTKĘ MIARY]]*T_PR[[#This Row],[RABAT %]])</f>
        <v>4873</v>
      </c>
      <c r="K343" s="95">
        <f t="shared" si="14"/>
        <v>4873</v>
      </c>
      <c r="L343" s="262">
        <f t="shared" si="13"/>
        <v>0</v>
      </c>
      <c r="M343" s="32">
        <v>1</v>
      </c>
      <c r="N343" s="256">
        <f>T_PR[[#This Row],[CENA ZA POJ. SZTUKĘ PO RABACIE]]*T_PR[[#This Row],[LICZBA SZT. W OPAKOWANIU]]</f>
        <v>4873</v>
      </c>
      <c r="O343" s="253" t="str">
        <f>IF(T_PR[[#This Row],[CENA ZA OPAKOWANIE PO RABACIE]]*D343=0,"",D343*N343)</f>
        <v/>
      </c>
      <c r="P343" s="52" t="s">
        <v>881</v>
      </c>
      <c r="Q343" s="52"/>
      <c r="R343" s="31" t="s">
        <v>877</v>
      </c>
      <c r="S343" s="31" t="s">
        <v>878</v>
      </c>
      <c r="T343" s="160">
        <v>1</v>
      </c>
    </row>
    <row r="344" spans="1:20" ht="69.650000000000006" customHeight="1">
      <c r="A344" s="72"/>
      <c r="B344" s="78"/>
      <c r="C344" s="116" t="s">
        <v>3544</v>
      </c>
      <c r="D344" s="53"/>
      <c r="E344" s="38" t="s">
        <v>882</v>
      </c>
      <c r="F344" s="225" t="s">
        <v>883</v>
      </c>
      <c r="G344" s="54">
        <v>1</v>
      </c>
      <c r="H344" s="28">
        <v>238.16499999999996</v>
      </c>
      <c r="I344" s="199">
        <f>T_PR[[#This Row],[CENA KATALOG NETTO ZA JEDNOSTKĘ MIARY]]/G344</f>
        <v>238.16499999999996</v>
      </c>
      <c r="J344" s="94">
        <f>T344*(T_PR[[#This Row],[CENA KATALOG NETTO ZA JEDNOSTKĘ MIARY]]-T_PR[[#This Row],[CENA KATALOG NETTO ZA JEDNOSTKĘ MIARY]]*T_PR[[#This Row],[RABAT %]])</f>
        <v>238.16499999999996</v>
      </c>
      <c r="K344" s="95">
        <f t="shared" si="14"/>
        <v>238.16499999999996</v>
      </c>
      <c r="L344" s="262">
        <f t="shared" si="13"/>
        <v>0</v>
      </c>
      <c r="M344" s="32">
        <v>1</v>
      </c>
      <c r="N344" s="256">
        <f>T_PR[[#This Row],[CENA ZA POJ. SZTUKĘ PO RABACIE]]*T_PR[[#This Row],[LICZBA SZT. W OPAKOWANIU]]</f>
        <v>238.16499999999996</v>
      </c>
      <c r="O344" s="253" t="str">
        <f>IF(T_PR[[#This Row],[CENA ZA OPAKOWANIE PO RABACIE]]*D344=0,"",D344*N344)</f>
        <v/>
      </c>
      <c r="P344" s="52" t="s">
        <v>884</v>
      </c>
      <c r="Q344" s="52" t="s">
        <v>885</v>
      </c>
      <c r="R344" s="31" t="s">
        <v>877</v>
      </c>
      <c r="S344" s="31" t="s">
        <v>886</v>
      </c>
      <c r="T344" s="160">
        <v>1</v>
      </c>
    </row>
    <row r="345" spans="1:20" ht="68.400000000000006" customHeight="1">
      <c r="A345" s="72"/>
      <c r="B345" s="78"/>
      <c r="C345" s="116" t="s">
        <v>3544</v>
      </c>
      <c r="D345" s="53"/>
      <c r="E345" s="38" t="s">
        <v>887</v>
      </c>
      <c r="F345" s="225" t="s">
        <v>888</v>
      </c>
      <c r="G345" s="54">
        <v>1</v>
      </c>
      <c r="H345" s="158">
        <v>238.16499999999996</v>
      </c>
      <c r="I345" s="199">
        <f>T_PR[[#This Row],[CENA KATALOG NETTO ZA JEDNOSTKĘ MIARY]]/G345</f>
        <v>238.16499999999996</v>
      </c>
      <c r="J345" s="94">
        <f>T345*(T_PR[[#This Row],[CENA KATALOG NETTO ZA JEDNOSTKĘ MIARY]]-T_PR[[#This Row],[CENA KATALOG NETTO ZA JEDNOSTKĘ MIARY]]*T_PR[[#This Row],[RABAT %]])</f>
        <v>238.16499999999996</v>
      </c>
      <c r="K345" s="95">
        <f t="shared" si="14"/>
        <v>238.16499999999996</v>
      </c>
      <c r="L345" s="262">
        <f t="shared" si="13"/>
        <v>0</v>
      </c>
      <c r="M345" s="32">
        <v>1</v>
      </c>
      <c r="N345" s="256">
        <f>T_PR[[#This Row],[CENA ZA POJ. SZTUKĘ PO RABACIE]]*T_PR[[#This Row],[LICZBA SZT. W OPAKOWANIU]]</f>
        <v>238.16499999999996</v>
      </c>
      <c r="O345" s="253" t="str">
        <f>IF(T_PR[[#This Row],[CENA ZA OPAKOWANIE PO RABACIE]]*D345=0,"",D345*N345)</f>
        <v/>
      </c>
      <c r="P345" s="52" t="s">
        <v>889</v>
      </c>
      <c r="Q345" s="52" t="s">
        <v>890</v>
      </c>
      <c r="R345" s="31" t="s">
        <v>877</v>
      </c>
      <c r="S345" s="31" t="s">
        <v>886</v>
      </c>
      <c r="T345" s="160">
        <v>1</v>
      </c>
    </row>
    <row r="346" spans="1:20" ht="18" customHeight="1">
      <c r="A346" s="72"/>
      <c r="B346" s="78"/>
      <c r="C346" s="53"/>
      <c r="D346" s="53"/>
      <c r="E346" s="38" t="s">
        <v>891</v>
      </c>
      <c r="F346" s="233" t="s">
        <v>892</v>
      </c>
      <c r="G346" s="54">
        <v>1</v>
      </c>
      <c r="H346" s="28">
        <v>0</v>
      </c>
      <c r="I346" s="199">
        <f>T_PR[[#This Row],[CENA KATALOG NETTO ZA JEDNOSTKĘ MIARY]]/G346</f>
        <v>0</v>
      </c>
      <c r="J346" s="94">
        <f>T346*(T_PR[[#This Row],[CENA KATALOG NETTO ZA JEDNOSTKĘ MIARY]]-T_PR[[#This Row],[CENA KATALOG NETTO ZA JEDNOSTKĘ MIARY]]*T_PR[[#This Row],[RABAT %]])</f>
        <v>0</v>
      </c>
      <c r="K346" s="95">
        <f t="shared" si="14"/>
        <v>0</v>
      </c>
      <c r="L346" s="262"/>
      <c r="M346" s="32"/>
      <c r="N346" s="256">
        <f>T_PR[[#This Row],[CENA ZA POJ. SZTUKĘ PO RABACIE]]*T_PR[[#This Row],[LICZBA SZT. W OPAKOWANIU]]</f>
        <v>0</v>
      </c>
      <c r="O346" s="253" t="str">
        <f>IF(T_PR[[#This Row],[CENA ZA OPAKOWANIE PO RABACIE]]*D346=0,"",D346*N346)</f>
        <v/>
      </c>
      <c r="P346" s="52"/>
      <c r="Q346" s="52"/>
      <c r="R346" s="31"/>
      <c r="S346" s="31"/>
      <c r="T346" s="160">
        <v>1</v>
      </c>
    </row>
    <row r="347" spans="1:20" ht="20.6">
      <c r="A347" s="83"/>
      <c r="B347" s="83" t="s">
        <v>3525</v>
      </c>
      <c r="C347" s="34"/>
      <c r="D347" s="43"/>
      <c r="E347" s="43"/>
      <c r="F347" s="234"/>
      <c r="G347" s="89"/>
      <c r="H347" s="158"/>
      <c r="I347" s="254"/>
      <c r="J347" s="162"/>
      <c r="K347" s="90"/>
      <c r="L347" s="243">
        <f>L5</f>
        <v>0</v>
      </c>
      <c r="M347" s="255"/>
      <c r="N347" s="255"/>
      <c r="O347" s="255" t="str">
        <f>IF(T_PR[[#This Row],[CENA ZA OPAKOWANIE PO RABACIE]]*D347=0,"",D347*N347)</f>
        <v/>
      </c>
      <c r="P347" s="52"/>
      <c r="Q347" s="52"/>
      <c r="R347" s="31"/>
      <c r="S347" s="31"/>
      <c r="T347" s="160">
        <v>1</v>
      </c>
    </row>
    <row r="348" spans="1:20" ht="28.2" customHeight="1">
      <c r="A348" s="343" t="e" vm="14">
        <v>#VALUE!</v>
      </c>
      <c r="B348" s="338"/>
      <c r="C348" s="165" t="s">
        <v>3546</v>
      </c>
      <c r="D348" s="163"/>
      <c r="E348" s="39" t="s">
        <v>4025</v>
      </c>
      <c r="F348" s="225" t="s">
        <v>4023</v>
      </c>
      <c r="G348" s="164">
        <v>100</v>
      </c>
      <c r="H348" s="28">
        <v>33</v>
      </c>
      <c r="I348" s="199">
        <f>T_PR[[#This Row],[CENA KATALOG NETTO ZA JEDNOSTKĘ MIARY]]/G348</f>
        <v>0.33</v>
      </c>
      <c r="J348" s="28">
        <f>T348*(T_PR[[#This Row],[CENA KATALOG NETTO ZA JEDNOSTKĘ MIARY]]-T_PR[[#This Row],[CENA KATALOG NETTO ZA JEDNOSTKĘ MIARY]]*T_PR[[#This Row],[RABAT %]])/100</f>
        <v>0.33</v>
      </c>
      <c r="K348" s="161">
        <f>SUM(H348)*(1-L348)</f>
        <v>33</v>
      </c>
      <c r="L348" s="261">
        <f>$L$347</f>
        <v>0</v>
      </c>
      <c r="M348" s="25">
        <v>100</v>
      </c>
      <c r="N348" s="257">
        <f>T_PR[[#This Row],[CENA ZA POJ. SZTUKĘ PO RABACIE]]*T_PR[[#This Row],[LICZBA SZT. W OPAKOWANIU]]</f>
        <v>33</v>
      </c>
      <c r="O348" s="253" t="str">
        <f>IF(T_PR[[#This Row],[CENA ZA OPAKOWANIE PO RABACIE]]*D348=0,"",D348*N348)</f>
        <v/>
      </c>
      <c r="P348" s="52">
        <v>8421814012133</v>
      </c>
      <c r="Q348" s="105"/>
      <c r="R348" s="100"/>
      <c r="S348" s="101"/>
      <c r="T348" s="160">
        <v>1</v>
      </c>
    </row>
    <row r="349" spans="1:20" ht="29.4" customHeight="1">
      <c r="A349" s="345"/>
      <c r="B349" s="340"/>
      <c r="C349" s="165" t="s">
        <v>3546</v>
      </c>
      <c r="D349" s="163"/>
      <c r="E349" s="39" t="s">
        <v>4026</v>
      </c>
      <c r="F349" s="225" t="s">
        <v>4024</v>
      </c>
      <c r="G349" s="164">
        <v>100</v>
      </c>
      <c r="H349" s="28">
        <v>48.3</v>
      </c>
      <c r="I349" s="199">
        <f>T_PR[[#This Row],[CENA KATALOG NETTO ZA JEDNOSTKĘ MIARY]]/G349</f>
        <v>0.48299999999999998</v>
      </c>
      <c r="J349" s="28">
        <f>T349*(T_PR[[#This Row],[CENA KATALOG NETTO ZA JEDNOSTKĘ MIARY]]-T_PR[[#This Row],[CENA KATALOG NETTO ZA JEDNOSTKĘ MIARY]]*T_PR[[#This Row],[RABAT %]])/100</f>
        <v>0.48299999999999998</v>
      </c>
      <c r="K349" s="161">
        <f>SUM(H349)*(1-L349)</f>
        <v>48.3</v>
      </c>
      <c r="L349" s="261">
        <f>$L$347</f>
        <v>0</v>
      </c>
      <c r="M349" s="25">
        <v>100</v>
      </c>
      <c r="N349" s="257">
        <f>T_PR[[#This Row],[CENA ZA POJ. SZTUKĘ PO RABACIE]]*T_PR[[#This Row],[LICZBA SZT. W OPAKOWANIU]]</f>
        <v>48.3</v>
      </c>
      <c r="O349" s="253" t="str">
        <f>IF(T_PR[[#This Row],[CENA ZA OPAKOWANIE PO RABACIE]]*D349=0,"",D349*N349)</f>
        <v/>
      </c>
      <c r="P349" s="52">
        <v>8421814012140</v>
      </c>
      <c r="Q349" s="105"/>
      <c r="R349" s="100"/>
      <c r="S349" s="101"/>
      <c r="T349" s="160">
        <v>1</v>
      </c>
    </row>
    <row r="350" spans="1:20">
      <c r="A350" s="332"/>
      <c r="B350" s="343"/>
      <c r="C350" s="116" t="s">
        <v>3546</v>
      </c>
      <c r="D350" s="53"/>
      <c r="E350" s="44" t="s">
        <v>893</v>
      </c>
      <c r="F350" s="225" t="s">
        <v>894</v>
      </c>
      <c r="G350" s="54">
        <v>100</v>
      </c>
      <c r="H350" s="208">
        <v>35.841168000000017</v>
      </c>
      <c r="I350" s="199">
        <f>T_PR[[#This Row],[CENA KATALOG NETTO ZA JEDNOSTKĘ MIARY]]/G350</f>
        <v>0.35841168000000018</v>
      </c>
      <c r="J350" s="94">
        <f>T350*(T_PR[[#This Row],[CENA KATALOG NETTO ZA JEDNOSTKĘ MIARY]]-T_PR[[#This Row],[CENA KATALOG NETTO ZA JEDNOSTKĘ MIARY]]*T_PR[[#This Row],[RABAT %]])/100</f>
        <v>0.35841168000000018</v>
      </c>
      <c r="K350" s="95">
        <f t="shared" si="14"/>
        <v>35.841168000000017</v>
      </c>
      <c r="L350" s="264">
        <f>$L$347</f>
        <v>0</v>
      </c>
      <c r="M350" s="25">
        <v>100</v>
      </c>
      <c r="N350" s="256">
        <f>T_PR[[#This Row],[CENA ZA POJ. SZTUKĘ PO RABACIE]]*T_PR[[#This Row],[LICZBA SZT. W OPAKOWANIU]]</f>
        <v>35.841168000000017</v>
      </c>
      <c r="O350" s="253" t="str">
        <f>IF(T_PR[[#This Row],[CENA ZA OPAKOWANIE PO RABACIE]]*D350=0,"",D350*N350)</f>
        <v/>
      </c>
      <c r="P350" s="52" t="s">
        <v>895</v>
      </c>
      <c r="Q350" s="52" t="s">
        <v>896</v>
      </c>
      <c r="R350" s="31" t="s">
        <v>189</v>
      </c>
      <c r="S350" s="31" t="s">
        <v>465</v>
      </c>
      <c r="T350" s="160">
        <v>1</v>
      </c>
    </row>
    <row r="351" spans="1:20">
      <c r="A351" s="333"/>
      <c r="B351" s="344"/>
      <c r="C351" s="116" t="s">
        <v>3546</v>
      </c>
      <c r="D351" s="53"/>
      <c r="E351" s="44" t="s">
        <v>897</v>
      </c>
      <c r="F351" s="225" t="s">
        <v>898</v>
      </c>
      <c r="G351" s="54">
        <v>100</v>
      </c>
      <c r="H351" s="208">
        <v>36.265757000000015</v>
      </c>
      <c r="I351" s="199">
        <f>T_PR[[#This Row],[CENA KATALOG NETTO ZA JEDNOSTKĘ MIARY]]/G351</f>
        <v>0.36265757000000015</v>
      </c>
      <c r="J351" s="94">
        <f>T351*(T_PR[[#This Row],[CENA KATALOG NETTO ZA JEDNOSTKĘ MIARY]]-T_PR[[#This Row],[CENA KATALOG NETTO ZA JEDNOSTKĘ MIARY]]*T_PR[[#This Row],[RABAT %]])/100</f>
        <v>0.36265757000000015</v>
      </c>
      <c r="K351" s="95">
        <f t="shared" si="14"/>
        <v>36.265757000000015</v>
      </c>
      <c r="L351" s="264">
        <f t="shared" ref="L351:L430" si="16">$L$347</f>
        <v>0</v>
      </c>
      <c r="M351" s="25">
        <v>100</v>
      </c>
      <c r="N351" s="256">
        <f>T_PR[[#This Row],[CENA ZA POJ. SZTUKĘ PO RABACIE]]*T_PR[[#This Row],[LICZBA SZT. W OPAKOWANIU]]</f>
        <v>36.265757000000015</v>
      </c>
      <c r="O351" s="253" t="str">
        <f>IF(T_PR[[#This Row],[CENA ZA OPAKOWANIE PO RABACIE]]*D351=0,"",D351*N351)</f>
        <v/>
      </c>
      <c r="P351" s="52" t="s">
        <v>899</v>
      </c>
      <c r="Q351" s="52" t="s">
        <v>900</v>
      </c>
      <c r="R351" s="31" t="s">
        <v>189</v>
      </c>
      <c r="S351" s="31" t="s">
        <v>465</v>
      </c>
      <c r="T351" s="160">
        <v>1</v>
      </c>
    </row>
    <row r="352" spans="1:20">
      <c r="A352" s="333"/>
      <c r="B352" s="344"/>
      <c r="C352" s="116" t="s">
        <v>3546</v>
      </c>
      <c r="D352" s="53"/>
      <c r="E352" s="44" t="s">
        <v>901</v>
      </c>
      <c r="F352" s="225" t="s">
        <v>902</v>
      </c>
      <c r="G352" s="54">
        <v>100</v>
      </c>
      <c r="H352" s="208">
        <v>41.390107000000008</v>
      </c>
      <c r="I352" s="199">
        <f>T_PR[[#This Row],[CENA KATALOG NETTO ZA JEDNOSTKĘ MIARY]]/G352</f>
        <v>0.41390107000000009</v>
      </c>
      <c r="J352" s="94">
        <f>T352*(T_PR[[#This Row],[CENA KATALOG NETTO ZA JEDNOSTKĘ MIARY]]-T_PR[[#This Row],[CENA KATALOG NETTO ZA JEDNOSTKĘ MIARY]]*T_PR[[#This Row],[RABAT %]])/100</f>
        <v>0.41390107000000009</v>
      </c>
      <c r="K352" s="95">
        <f t="shared" si="14"/>
        <v>41.390107000000008</v>
      </c>
      <c r="L352" s="264">
        <f t="shared" si="16"/>
        <v>0</v>
      </c>
      <c r="M352" s="25">
        <v>100</v>
      </c>
      <c r="N352" s="256">
        <f>T_PR[[#This Row],[CENA ZA POJ. SZTUKĘ PO RABACIE]]*T_PR[[#This Row],[LICZBA SZT. W OPAKOWANIU]]</f>
        <v>41.390107000000008</v>
      </c>
      <c r="O352" s="253" t="str">
        <f>IF(T_PR[[#This Row],[CENA ZA OPAKOWANIE PO RABACIE]]*D352=0,"",D352*N352)</f>
        <v/>
      </c>
      <c r="P352" s="52" t="s">
        <v>903</v>
      </c>
      <c r="Q352" s="52" t="s">
        <v>904</v>
      </c>
      <c r="R352" s="31" t="s">
        <v>189</v>
      </c>
      <c r="S352" s="31" t="s">
        <v>465</v>
      </c>
      <c r="T352" s="160">
        <v>1</v>
      </c>
    </row>
    <row r="353" spans="1:20">
      <c r="A353" s="334"/>
      <c r="B353" s="345"/>
      <c r="C353" s="116" t="s">
        <v>3546</v>
      </c>
      <c r="D353" s="53"/>
      <c r="E353" s="44" t="s">
        <v>905</v>
      </c>
      <c r="F353" s="225" t="s">
        <v>906</v>
      </c>
      <c r="G353" s="54">
        <v>100</v>
      </c>
      <c r="H353" s="208">
        <v>43.366642000000006</v>
      </c>
      <c r="I353" s="199">
        <f>T_PR[[#This Row],[CENA KATALOG NETTO ZA JEDNOSTKĘ MIARY]]/G353</f>
        <v>0.43366642000000005</v>
      </c>
      <c r="J353" s="94">
        <f>T353*(T_PR[[#This Row],[CENA KATALOG NETTO ZA JEDNOSTKĘ MIARY]]-T_PR[[#This Row],[CENA KATALOG NETTO ZA JEDNOSTKĘ MIARY]]*T_PR[[#This Row],[RABAT %]])/100</f>
        <v>0.43366642000000005</v>
      </c>
      <c r="K353" s="95">
        <f t="shared" si="14"/>
        <v>43.366642000000006</v>
      </c>
      <c r="L353" s="264">
        <f t="shared" si="16"/>
        <v>0</v>
      </c>
      <c r="M353" s="25">
        <v>100</v>
      </c>
      <c r="N353" s="256">
        <f>T_PR[[#This Row],[CENA ZA POJ. SZTUKĘ PO RABACIE]]*T_PR[[#This Row],[LICZBA SZT. W OPAKOWANIU]]</f>
        <v>43.366642000000006</v>
      </c>
      <c r="O353" s="253" t="str">
        <f>IF(T_PR[[#This Row],[CENA ZA OPAKOWANIE PO RABACIE]]*D353=0,"",D353*N353)</f>
        <v/>
      </c>
      <c r="P353" s="52" t="s">
        <v>907</v>
      </c>
      <c r="Q353" s="52" t="s">
        <v>908</v>
      </c>
      <c r="R353" s="31" t="s">
        <v>189</v>
      </c>
      <c r="S353" s="31" t="s">
        <v>465</v>
      </c>
      <c r="T353" s="160">
        <v>1</v>
      </c>
    </row>
    <row r="354" spans="1:20">
      <c r="A354" s="332" t="e" vm="15">
        <v>#VALUE!</v>
      </c>
      <c r="B354" s="156"/>
      <c r="C354" s="116" t="s">
        <v>3546</v>
      </c>
      <c r="D354" s="53"/>
      <c r="E354" s="157" t="s">
        <v>3933</v>
      </c>
      <c r="F354" s="235" t="s">
        <v>3934</v>
      </c>
      <c r="G354" s="54">
        <v>100</v>
      </c>
      <c r="H354" s="208">
        <v>10.227</v>
      </c>
      <c r="I354" s="199">
        <f>T_PR[[#This Row],[CENA KATALOG NETTO ZA JEDNOSTKĘ MIARY]]/G354</f>
        <v>0.10227</v>
      </c>
      <c r="J354" s="94">
        <f>T354*(T_PR[[#This Row],[CENA KATALOG NETTO ZA JEDNOSTKĘ MIARY]]-T_PR[[#This Row],[CENA KATALOG NETTO ZA JEDNOSTKĘ MIARY]]*T_PR[[#This Row],[RABAT %]])/100</f>
        <v>0.10227</v>
      </c>
      <c r="K354" s="95">
        <f>SUM(H354)*(1-L354)</f>
        <v>10.227</v>
      </c>
      <c r="L354" s="261">
        <f>$L$347</f>
        <v>0</v>
      </c>
      <c r="M354" s="25">
        <v>100</v>
      </c>
      <c r="N354" s="256">
        <f>T_PR[[#This Row],[CENA ZA POJ. SZTUKĘ PO RABACIE]]*T_PR[[#This Row],[LICZBA SZT. W OPAKOWANIU]]</f>
        <v>10.227</v>
      </c>
      <c r="O354" s="253" t="str">
        <f>IF(T_PR[[#This Row],[CENA ZA OPAKOWANIE PO RABACIE]]*D354=0,"",D354*N354)</f>
        <v/>
      </c>
      <c r="P354" s="52">
        <v>8421814617048</v>
      </c>
      <c r="Q354" s="52">
        <v>8421814617055</v>
      </c>
      <c r="R354" s="31" t="s">
        <v>189</v>
      </c>
      <c r="S354" s="31" t="s">
        <v>465</v>
      </c>
      <c r="T354" s="160">
        <v>1</v>
      </c>
    </row>
    <row r="355" spans="1:20">
      <c r="A355" s="333"/>
      <c r="B355" s="156"/>
      <c r="C355" s="116" t="s">
        <v>3546</v>
      </c>
      <c r="D355" s="53"/>
      <c r="E355" s="157" t="s">
        <v>3935</v>
      </c>
      <c r="F355" s="235" t="s">
        <v>3936</v>
      </c>
      <c r="G355" s="54">
        <v>100</v>
      </c>
      <c r="H355" s="208">
        <v>22.869000000000003</v>
      </c>
      <c r="I355" s="199">
        <f>T_PR[[#This Row],[CENA KATALOG NETTO ZA JEDNOSTKĘ MIARY]]/G355</f>
        <v>0.22869000000000003</v>
      </c>
      <c r="J355" s="94">
        <f>T355*(T_PR[[#This Row],[CENA KATALOG NETTO ZA JEDNOSTKĘ MIARY]]-T_PR[[#This Row],[CENA KATALOG NETTO ZA JEDNOSTKĘ MIARY]]*T_PR[[#This Row],[RABAT %]])/100</f>
        <v>0.22869000000000003</v>
      </c>
      <c r="K355" s="95">
        <f>SUM(H355)*(1-L356)</f>
        <v>22.869000000000003</v>
      </c>
      <c r="L355" s="261">
        <f t="shared" si="16"/>
        <v>0</v>
      </c>
      <c r="M355" s="25">
        <v>100</v>
      </c>
      <c r="N355" s="256">
        <f>T_PR[[#This Row],[CENA ZA POJ. SZTUKĘ PO RABACIE]]*T_PR[[#This Row],[LICZBA SZT. W OPAKOWANIU]]</f>
        <v>22.869000000000003</v>
      </c>
      <c r="O355" s="253" t="str">
        <f>IF(T_PR[[#This Row],[CENA ZA OPAKOWANIE PO RABACIE]]*D355=0,"",D355*N355)</f>
        <v/>
      </c>
      <c r="P355" s="52" t="s">
        <v>3937</v>
      </c>
      <c r="Q355" s="52" t="s">
        <v>3938</v>
      </c>
      <c r="R355" s="31" t="s">
        <v>189</v>
      </c>
      <c r="S355" s="31" t="s">
        <v>465</v>
      </c>
      <c r="T355" s="160">
        <v>1</v>
      </c>
    </row>
    <row r="356" spans="1:20">
      <c r="A356" s="333"/>
      <c r="B356" s="156"/>
      <c r="C356" s="116" t="s">
        <v>3546</v>
      </c>
      <c r="D356" s="53"/>
      <c r="E356" s="157" t="s">
        <v>3939</v>
      </c>
      <c r="F356" s="235" t="s">
        <v>3940</v>
      </c>
      <c r="G356" s="54">
        <v>100</v>
      </c>
      <c r="H356" s="208">
        <v>30.996000000000002</v>
      </c>
      <c r="I356" s="199">
        <f>T_PR[[#This Row],[CENA KATALOG NETTO ZA JEDNOSTKĘ MIARY]]/G356</f>
        <v>0.30996000000000001</v>
      </c>
      <c r="J356" s="94">
        <f>T356*(T_PR[[#This Row],[CENA KATALOG NETTO ZA JEDNOSTKĘ MIARY]]-T_PR[[#This Row],[CENA KATALOG NETTO ZA JEDNOSTKĘ MIARY]]*T_PR[[#This Row],[RABAT %]])/100</f>
        <v>0.30996000000000001</v>
      </c>
      <c r="K356" s="95">
        <f>SUM(H356)*(1-L357)</f>
        <v>30.996000000000002</v>
      </c>
      <c r="L356" s="261">
        <f t="shared" si="16"/>
        <v>0</v>
      </c>
      <c r="M356" s="25">
        <v>100</v>
      </c>
      <c r="N356" s="256">
        <f>T_PR[[#This Row],[CENA ZA POJ. SZTUKĘ PO RABACIE]]*T_PR[[#This Row],[LICZBA SZT. W OPAKOWANIU]]</f>
        <v>30.996000000000002</v>
      </c>
      <c r="O356" s="253" t="str">
        <f>IF(T_PR[[#This Row],[CENA ZA OPAKOWANIE PO RABACIE]]*D356=0,"",D356*N356)</f>
        <v/>
      </c>
      <c r="P356" s="52" t="s">
        <v>3941</v>
      </c>
      <c r="Q356" s="52" t="s">
        <v>3942</v>
      </c>
      <c r="R356" s="31" t="s">
        <v>189</v>
      </c>
      <c r="S356" s="31" t="s">
        <v>465</v>
      </c>
      <c r="T356" s="160">
        <v>1</v>
      </c>
    </row>
    <row r="357" spans="1:20">
      <c r="A357" s="333"/>
      <c r="B357" s="156"/>
      <c r="C357" s="116" t="s">
        <v>3546</v>
      </c>
      <c r="D357" s="53"/>
      <c r="E357" s="157" t="s">
        <v>3943</v>
      </c>
      <c r="F357" s="235" t="s">
        <v>3944</v>
      </c>
      <c r="G357" s="54">
        <v>100</v>
      </c>
      <c r="H357" s="208">
        <v>39.122999999999998</v>
      </c>
      <c r="I357" s="199">
        <f>T_PR[[#This Row],[CENA KATALOG NETTO ZA JEDNOSTKĘ MIARY]]/G357</f>
        <v>0.39122999999999997</v>
      </c>
      <c r="J357" s="94">
        <f>T357*(T_PR[[#This Row],[CENA KATALOG NETTO ZA JEDNOSTKĘ MIARY]]-T_PR[[#This Row],[CENA KATALOG NETTO ZA JEDNOSTKĘ MIARY]]*T_PR[[#This Row],[RABAT %]])/100</f>
        <v>0.39122999999999997</v>
      </c>
      <c r="K357" s="95">
        <f>SUM(H357)*(1-L358)</f>
        <v>39.122999999999998</v>
      </c>
      <c r="L357" s="261">
        <f t="shared" si="16"/>
        <v>0</v>
      </c>
      <c r="M357" s="25">
        <v>100</v>
      </c>
      <c r="N357" s="256">
        <f>T_PR[[#This Row],[CENA ZA POJ. SZTUKĘ PO RABACIE]]*T_PR[[#This Row],[LICZBA SZT. W OPAKOWANIU]]</f>
        <v>39.122999999999998</v>
      </c>
      <c r="O357" s="253" t="str">
        <f>IF(T_PR[[#This Row],[CENA ZA OPAKOWANIE PO RABACIE]]*D357=0,"",D357*N357)</f>
        <v/>
      </c>
      <c r="P357" s="52" t="s">
        <v>3945</v>
      </c>
      <c r="Q357" s="52" t="s">
        <v>3946</v>
      </c>
      <c r="R357" s="31" t="s">
        <v>189</v>
      </c>
      <c r="S357" s="31" t="s">
        <v>465</v>
      </c>
      <c r="T357" s="160">
        <v>1</v>
      </c>
    </row>
    <row r="358" spans="1:20">
      <c r="A358" s="333"/>
      <c r="B358" s="156"/>
      <c r="C358" s="116" t="s">
        <v>3546</v>
      </c>
      <c r="D358" s="53"/>
      <c r="E358" s="157" t="s">
        <v>3947</v>
      </c>
      <c r="F358" s="235" t="s">
        <v>3948</v>
      </c>
      <c r="G358" s="54">
        <v>100</v>
      </c>
      <c r="H358" s="208">
        <v>60.795000000000002</v>
      </c>
      <c r="I358" s="199">
        <f>T_PR[[#This Row],[CENA KATALOG NETTO ZA JEDNOSTKĘ MIARY]]/G358</f>
        <v>0.60794999999999999</v>
      </c>
      <c r="J358" s="94">
        <f>T358*(T_PR[[#This Row],[CENA KATALOG NETTO ZA JEDNOSTKĘ MIARY]]-T_PR[[#This Row],[CENA KATALOG NETTO ZA JEDNOSTKĘ MIARY]]*T_PR[[#This Row],[RABAT %]])/100</f>
        <v>0.60794999999999999</v>
      </c>
      <c r="K358" s="95">
        <f>SUM(H358)*(1-L359)</f>
        <v>60.795000000000002</v>
      </c>
      <c r="L358" s="261">
        <f t="shared" si="16"/>
        <v>0</v>
      </c>
      <c r="M358" s="25">
        <v>100</v>
      </c>
      <c r="N358" s="256">
        <f>T_PR[[#This Row],[CENA ZA POJ. SZTUKĘ PO RABACIE]]*T_PR[[#This Row],[LICZBA SZT. W OPAKOWANIU]]</f>
        <v>60.795000000000002</v>
      </c>
      <c r="O358" s="253" t="str">
        <f>IF(T_PR[[#This Row],[CENA ZA OPAKOWANIE PO RABACIE]]*D358=0,"",D358*N358)</f>
        <v/>
      </c>
      <c r="P358" s="52" t="s">
        <v>3949</v>
      </c>
      <c r="Q358" s="52" t="s">
        <v>3950</v>
      </c>
      <c r="R358" s="31" t="s">
        <v>189</v>
      </c>
      <c r="S358" s="31" t="s">
        <v>465</v>
      </c>
      <c r="T358" s="160">
        <v>1</v>
      </c>
    </row>
    <row r="359" spans="1:20">
      <c r="A359" s="333"/>
      <c r="B359" s="156"/>
      <c r="C359" s="116" t="s">
        <v>3546</v>
      </c>
      <c r="D359" s="53"/>
      <c r="E359" s="157" t="s">
        <v>3951</v>
      </c>
      <c r="F359" s="235" t="s">
        <v>3952</v>
      </c>
      <c r="G359" s="54">
        <v>100</v>
      </c>
      <c r="H359" s="208">
        <v>83.0655</v>
      </c>
      <c r="I359" s="199">
        <f>T_PR[[#This Row],[CENA KATALOG NETTO ZA JEDNOSTKĘ MIARY]]/G359</f>
        <v>0.83065500000000003</v>
      </c>
      <c r="J359" s="94">
        <f>T359*(T_PR[[#This Row],[CENA KATALOG NETTO ZA JEDNOSTKĘ MIARY]]-T_PR[[#This Row],[CENA KATALOG NETTO ZA JEDNOSTKĘ MIARY]]*T_PR[[#This Row],[RABAT %]])/100</f>
        <v>0.83065500000000003</v>
      </c>
      <c r="K359" s="95">
        <f>SUM(H359)*(1-L359)</f>
        <v>83.0655</v>
      </c>
      <c r="L359" s="261">
        <f t="shared" si="16"/>
        <v>0</v>
      </c>
      <c r="M359" s="25">
        <v>100</v>
      </c>
      <c r="N359" s="256">
        <f>T_PR[[#This Row],[CENA ZA POJ. SZTUKĘ PO RABACIE]]*T_PR[[#This Row],[LICZBA SZT. W OPAKOWANIU]]</f>
        <v>83.0655</v>
      </c>
      <c r="O359" s="253" t="str">
        <f>IF(T_PR[[#This Row],[CENA ZA OPAKOWANIE PO RABACIE]]*D359=0,"",D359*N359)</f>
        <v/>
      </c>
      <c r="P359" s="52" t="s">
        <v>3953</v>
      </c>
      <c r="Q359" s="52" t="s">
        <v>3954</v>
      </c>
      <c r="R359" s="31" t="s">
        <v>189</v>
      </c>
      <c r="S359" s="31" t="s">
        <v>465</v>
      </c>
      <c r="T359" s="160">
        <v>1</v>
      </c>
    </row>
    <row r="360" spans="1:20">
      <c r="A360" s="334"/>
      <c r="B360" s="156"/>
      <c r="C360" s="116" t="s">
        <v>3546</v>
      </c>
      <c r="D360" s="53"/>
      <c r="E360" s="157" t="s">
        <v>3955</v>
      </c>
      <c r="F360" s="235" t="s">
        <v>3956</v>
      </c>
      <c r="G360" s="54">
        <v>100</v>
      </c>
      <c r="H360" s="208">
        <v>148.68</v>
      </c>
      <c r="I360" s="199">
        <f>T_PR[[#This Row],[CENA KATALOG NETTO ZA JEDNOSTKĘ MIARY]]/G360</f>
        <v>1.4868000000000001</v>
      </c>
      <c r="J360" s="94">
        <f>T360*(T_PR[[#This Row],[CENA KATALOG NETTO ZA JEDNOSTKĘ MIARY]]-T_PR[[#This Row],[CENA KATALOG NETTO ZA JEDNOSTKĘ MIARY]]*T_PR[[#This Row],[RABAT %]])/100</f>
        <v>1.4868000000000001</v>
      </c>
      <c r="K360" s="95">
        <f>SUM(H360)*(1-L360)</f>
        <v>148.68</v>
      </c>
      <c r="L360" s="261">
        <f t="shared" si="16"/>
        <v>0</v>
      </c>
      <c r="M360" s="25">
        <v>100</v>
      </c>
      <c r="N360" s="256">
        <f>T_PR[[#This Row],[CENA ZA POJ. SZTUKĘ PO RABACIE]]*T_PR[[#This Row],[LICZBA SZT. W OPAKOWANIU]]</f>
        <v>148.68</v>
      </c>
      <c r="O360" s="253" t="str">
        <f>IF(T_PR[[#This Row],[CENA ZA OPAKOWANIE PO RABACIE]]*D360=0,"",D360*N360)</f>
        <v/>
      </c>
      <c r="P360" s="52" t="s">
        <v>3957</v>
      </c>
      <c r="Q360" s="52" t="s">
        <v>3958</v>
      </c>
      <c r="R360" s="31" t="s">
        <v>189</v>
      </c>
      <c r="S360" s="31" t="s">
        <v>465</v>
      </c>
      <c r="T360" s="160">
        <v>1</v>
      </c>
    </row>
    <row r="361" spans="1:20">
      <c r="A361" s="332"/>
      <c r="B361" s="324"/>
      <c r="C361" s="116" t="s">
        <v>3546</v>
      </c>
      <c r="D361" s="53"/>
      <c r="E361" s="38" t="s">
        <v>909</v>
      </c>
      <c r="F361" s="235" t="s">
        <v>3970</v>
      </c>
      <c r="G361" s="54">
        <v>100</v>
      </c>
      <c r="H361" s="208">
        <v>3.8667850000000001</v>
      </c>
      <c r="I361" s="199">
        <f>T_PR[[#This Row],[CENA KATALOG NETTO ZA JEDNOSTKĘ MIARY]]/G361</f>
        <v>3.8667850000000004E-2</v>
      </c>
      <c r="J361" s="94">
        <f>T361*(T_PR[[#This Row],[CENA KATALOG NETTO ZA JEDNOSTKĘ MIARY]]-T_PR[[#This Row],[CENA KATALOG NETTO ZA JEDNOSTKĘ MIARY]]*T_PR[[#This Row],[RABAT %]])/100</f>
        <v>3.8667850000000004E-2</v>
      </c>
      <c r="K361" s="95">
        <f t="shared" si="14"/>
        <v>3.8667850000000001</v>
      </c>
      <c r="L361" s="264">
        <f t="shared" si="16"/>
        <v>0</v>
      </c>
      <c r="M361" s="25">
        <v>100</v>
      </c>
      <c r="N361" s="256">
        <f>T_PR[[#This Row],[CENA ZA POJ. SZTUKĘ PO RABACIE]]*T_PR[[#This Row],[LICZBA SZT. W OPAKOWANIU]]</f>
        <v>3.8667850000000001</v>
      </c>
      <c r="O361" s="253" t="str">
        <f>IF(T_PR[[#This Row],[CENA ZA OPAKOWANIE PO RABACIE]]*D361=0,"",D361*N361)</f>
        <v/>
      </c>
      <c r="P361" s="52" t="s">
        <v>910</v>
      </c>
      <c r="Q361" s="52" t="s">
        <v>911</v>
      </c>
      <c r="R361" s="31" t="s">
        <v>189</v>
      </c>
      <c r="S361" s="31" t="s">
        <v>465</v>
      </c>
      <c r="T361" s="160">
        <v>1</v>
      </c>
    </row>
    <row r="362" spans="1:20">
      <c r="A362" s="333"/>
      <c r="B362" s="325"/>
      <c r="C362" s="116" t="s">
        <v>3546</v>
      </c>
      <c r="D362" s="53"/>
      <c r="E362" s="38" t="s">
        <v>912</v>
      </c>
      <c r="F362" s="235" t="s">
        <v>3971</v>
      </c>
      <c r="G362" s="54">
        <v>100</v>
      </c>
      <c r="H362" s="208">
        <v>6.3806750000000001</v>
      </c>
      <c r="I362" s="199">
        <f>T_PR[[#This Row],[CENA KATALOG NETTO ZA JEDNOSTKĘ MIARY]]/G362</f>
        <v>6.3806749999999995E-2</v>
      </c>
      <c r="J362" s="94">
        <f>T362*(T_PR[[#This Row],[CENA KATALOG NETTO ZA JEDNOSTKĘ MIARY]]-T_PR[[#This Row],[CENA KATALOG NETTO ZA JEDNOSTKĘ MIARY]]*T_PR[[#This Row],[RABAT %]])/100</f>
        <v>6.3806749999999995E-2</v>
      </c>
      <c r="K362" s="95">
        <f t="shared" si="14"/>
        <v>6.3806750000000001</v>
      </c>
      <c r="L362" s="264">
        <f t="shared" si="16"/>
        <v>0</v>
      </c>
      <c r="M362" s="25">
        <v>100</v>
      </c>
      <c r="N362" s="256">
        <f>T_PR[[#This Row],[CENA ZA POJ. SZTUKĘ PO RABACIE]]*T_PR[[#This Row],[LICZBA SZT. W OPAKOWANIU]]</f>
        <v>6.3806749999999992</v>
      </c>
      <c r="O362" s="253" t="str">
        <f>IF(T_PR[[#This Row],[CENA ZA OPAKOWANIE PO RABACIE]]*D362=0,"",D362*N362)</f>
        <v/>
      </c>
      <c r="P362" s="52" t="s">
        <v>913</v>
      </c>
      <c r="Q362" s="52" t="s">
        <v>914</v>
      </c>
      <c r="R362" s="31" t="s">
        <v>189</v>
      </c>
      <c r="S362" s="31" t="s">
        <v>465</v>
      </c>
      <c r="T362" s="160">
        <v>1</v>
      </c>
    </row>
    <row r="363" spans="1:20">
      <c r="A363" s="333"/>
      <c r="B363" s="325"/>
      <c r="C363" s="116" t="s">
        <v>3546</v>
      </c>
      <c r="D363" s="53"/>
      <c r="E363" s="38" t="s">
        <v>915</v>
      </c>
      <c r="F363" s="235" t="s">
        <v>3972</v>
      </c>
      <c r="G363" s="54">
        <v>100</v>
      </c>
      <c r="H363" s="208">
        <v>7.5416699999999999</v>
      </c>
      <c r="I363" s="199">
        <f>T_PR[[#This Row],[CENA KATALOG NETTO ZA JEDNOSTKĘ MIARY]]/G363</f>
        <v>7.5416700000000003E-2</v>
      </c>
      <c r="J363" s="94">
        <f>T363*(T_PR[[#This Row],[CENA KATALOG NETTO ZA JEDNOSTKĘ MIARY]]-T_PR[[#This Row],[CENA KATALOG NETTO ZA JEDNOSTKĘ MIARY]]*T_PR[[#This Row],[RABAT %]])/100</f>
        <v>7.5416700000000003E-2</v>
      </c>
      <c r="K363" s="95">
        <f t="shared" si="14"/>
        <v>7.5416699999999999</v>
      </c>
      <c r="L363" s="264">
        <f t="shared" si="16"/>
        <v>0</v>
      </c>
      <c r="M363" s="25">
        <v>100</v>
      </c>
      <c r="N363" s="256">
        <f>T_PR[[#This Row],[CENA ZA POJ. SZTUKĘ PO RABACIE]]*T_PR[[#This Row],[LICZBA SZT. W OPAKOWANIU]]</f>
        <v>7.5416699999999999</v>
      </c>
      <c r="O363" s="253" t="str">
        <f>IF(T_PR[[#This Row],[CENA ZA OPAKOWANIE PO RABACIE]]*D363=0,"",D363*N363)</f>
        <v/>
      </c>
      <c r="P363" s="52" t="s">
        <v>916</v>
      </c>
      <c r="Q363" s="52" t="s">
        <v>917</v>
      </c>
      <c r="R363" s="31" t="s">
        <v>189</v>
      </c>
      <c r="S363" s="31" t="s">
        <v>465</v>
      </c>
      <c r="T363" s="160">
        <v>1</v>
      </c>
    </row>
    <row r="364" spans="1:20">
      <c r="A364" s="333"/>
      <c r="B364" s="325"/>
      <c r="C364" s="116" t="s">
        <v>3546</v>
      </c>
      <c r="D364" s="53"/>
      <c r="E364" s="38" t="s">
        <v>918</v>
      </c>
      <c r="F364" s="235" t="s">
        <v>3973</v>
      </c>
      <c r="G364" s="54">
        <v>100</v>
      </c>
      <c r="H364" s="208">
        <v>8.414814999999999</v>
      </c>
      <c r="I364" s="199">
        <f>T_PR[[#This Row],[CENA KATALOG NETTO ZA JEDNOSTKĘ MIARY]]/G364</f>
        <v>8.4148149999999991E-2</v>
      </c>
      <c r="J364" s="94">
        <f>T364*(T_PR[[#This Row],[CENA KATALOG NETTO ZA JEDNOSTKĘ MIARY]]-T_PR[[#This Row],[CENA KATALOG NETTO ZA JEDNOSTKĘ MIARY]]*T_PR[[#This Row],[RABAT %]])/100</f>
        <v>8.4148149999999991E-2</v>
      </c>
      <c r="K364" s="95">
        <f t="shared" si="14"/>
        <v>8.414814999999999</v>
      </c>
      <c r="L364" s="264">
        <f t="shared" si="16"/>
        <v>0</v>
      </c>
      <c r="M364" s="25">
        <v>100</v>
      </c>
      <c r="N364" s="256">
        <f>T_PR[[#This Row],[CENA ZA POJ. SZTUKĘ PO RABACIE]]*T_PR[[#This Row],[LICZBA SZT. W OPAKOWANIU]]</f>
        <v>8.414814999999999</v>
      </c>
      <c r="O364" s="253" t="str">
        <f>IF(T_PR[[#This Row],[CENA ZA OPAKOWANIE PO RABACIE]]*D364=0,"",D364*N364)</f>
        <v/>
      </c>
      <c r="P364" s="52" t="s">
        <v>919</v>
      </c>
      <c r="Q364" s="52" t="s">
        <v>920</v>
      </c>
      <c r="R364" s="31" t="s">
        <v>189</v>
      </c>
      <c r="S364" s="31" t="s">
        <v>465</v>
      </c>
      <c r="T364" s="160">
        <v>1</v>
      </c>
    </row>
    <row r="365" spans="1:20">
      <c r="A365" s="333"/>
      <c r="B365" s="325"/>
      <c r="C365" s="116" t="s">
        <v>3546</v>
      </c>
      <c r="D365" s="53"/>
      <c r="E365" s="38" t="s">
        <v>921</v>
      </c>
      <c r="F365" s="235" t="s">
        <v>3974</v>
      </c>
      <c r="G365" s="54">
        <v>100</v>
      </c>
      <c r="H365" s="208">
        <v>11.370074999999998</v>
      </c>
      <c r="I365" s="199">
        <f>T_PR[[#This Row],[CENA KATALOG NETTO ZA JEDNOSTKĘ MIARY]]/G365</f>
        <v>0.11370074999999998</v>
      </c>
      <c r="J365" s="94">
        <f>T365*(T_PR[[#This Row],[CENA KATALOG NETTO ZA JEDNOSTKĘ MIARY]]-T_PR[[#This Row],[CENA KATALOG NETTO ZA JEDNOSTKĘ MIARY]]*T_PR[[#This Row],[RABAT %]])/100</f>
        <v>0.11370074999999998</v>
      </c>
      <c r="K365" s="95">
        <f t="shared" si="14"/>
        <v>11.370074999999998</v>
      </c>
      <c r="L365" s="264">
        <f t="shared" si="16"/>
        <v>0</v>
      </c>
      <c r="M365" s="25">
        <v>100</v>
      </c>
      <c r="N365" s="256">
        <f>T_PR[[#This Row],[CENA ZA POJ. SZTUKĘ PO RABACIE]]*T_PR[[#This Row],[LICZBA SZT. W OPAKOWANIU]]</f>
        <v>11.370074999999998</v>
      </c>
      <c r="O365" s="253" t="str">
        <f>IF(T_PR[[#This Row],[CENA ZA OPAKOWANIE PO RABACIE]]*D365=0,"",D365*N365)</f>
        <v/>
      </c>
      <c r="P365" s="52" t="s">
        <v>922</v>
      </c>
      <c r="Q365" s="52" t="s">
        <v>923</v>
      </c>
      <c r="R365" s="31" t="s">
        <v>189</v>
      </c>
      <c r="S365" s="31" t="s">
        <v>465</v>
      </c>
      <c r="T365" s="160">
        <v>1</v>
      </c>
    </row>
    <row r="366" spans="1:20">
      <c r="A366" s="333"/>
      <c r="B366" s="325"/>
      <c r="C366" s="116" t="s">
        <v>3546</v>
      </c>
      <c r="D366" s="53"/>
      <c r="E366" s="38" t="s">
        <v>924</v>
      </c>
      <c r="F366" s="235" t="s">
        <v>3975</v>
      </c>
      <c r="G366" s="54">
        <v>100</v>
      </c>
      <c r="H366" s="208">
        <v>17.923459999999999</v>
      </c>
      <c r="I366" s="199">
        <f>T_PR[[#This Row],[CENA KATALOG NETTO ZA JEDNOSTKĘ MIARY]]/G366</f>
        <v>0.17923459999999999</v>
      </c>
      <c r="J366" s="94">
        <f>T366*(T_PR[[#This Row],[CENA KATALOG NETTO ZA JEDNOSTKĘ MIARY]]-T_PR[[#This Row],[CENA KATALOG NETTO ZA JEDNOSTKĘ MIARY]]*T_PR[[#This Row],[RABAT %]])/100</f>
        <v>0.17923459999999999</v>
      </c>
      <c r="K366" s="95">
        <f t="shared" si="14"/>
        <v>17.923459999999999</v>
      </c>
      <c r="L366" s="264">
        <f t="shared" si="16"/>
        <v>0</v>
      </c>
      <c r="M366" s="25">
        <v>100</v>
      </c>
      <c r="N366" s="256">
        <f>T_PR[[#This Row],[CENA ZA POJ. SZTUKĘ PO RABACIE]]*T_PR[[#This Row],[LICZBA SZT. W OPAKOWANIU]]</f>
        <v>17.923459999999999</v>
      </c>
      <c r="O366" s="253" t="str">
        <f>IF(T_PR[[#This Row],[CENA ZA OPAKOWANIE PO RABACIE]]*D366=0,"",D366*N366)</f>
        <v/>
      </c>
      <c r="P366" s="52" t="s">
        <v>925</v>
      </c>
      <c r="Q366" s="52" t="s">
        <v>926</v>
      </c>
      <c r="R366" s="31" t="s">
        <v>189</v>
      </c>
      <c r="S366" s="31" t="s">
        <v>465</v>
      </c>
      <c r="T366" s="160">
        <v>1</v>
      </c>
    </row>
    <row r="367" spans="1:20">
      <c r="A367" s="333"/>
      <c r="B367" s="325"/>
      <c r="C367" s="116" t="s">
        <v>3546</v>
      </c>
      <c r="D367" s="53"/>
      <c r="E367" s="38" t="s">
        <v>927</v>
      </c>
      <c r="F367" s="235" t="s">
        <v>3976</v>
      </c>
      <c r="G367" s="54">
        <v>100</v>
      </c>
      <c r="H367" s="208">
        <v>21.867004999999999</v>
      </c>
      <c r="I367" s="199">
        <f>T_PR[[#This Row],[CENA KATALOG NETTO ZA JEDNOSTKĘ MIARY]]/G367</f>
        <v>0.21867004999999998</v>
      </c>
      <c r="J367" s="94">
        <f>T367*(T_PR[[#This Row],[CENA KATALOG NETTO ZA JEDNOSTKĘ MIARY]]-T_PR[[#This Row],[CENA KATALOG NETTO ZA JEDNOSTKĘ MIARY]]*T_PR[[#This Row],[RABAT %]])/100</f>
        <v>0.21867004999999998</v>
      </c>
      <c r="K367" s="95">
        <f t="shared" si="14"/>
        <v>21.867004999999999</v>
      </c>
      <c r="L367" s="264">
        <f t="shared" si="16"/>
        <v>0</v>
      </c>
      <c r="M367" s="25">
        <v>100</v>
      </c>
      <c r="N367" s="256">
        <f>T_PR[[#This Row],[CENA ZA POJ. SZTUKĘ PO RABACIE]]*T_PR[[#This Row],[LICZBA SZT. W OPAKOWANIU]]</f>
        <v>21.867004999999999</v>
      </c>
      <c r="O367" s="253" t="str">
        <f>IF(T_PR[[#This Row],[CENA ZA OPAKOWANIE PO RABACIE]]*D367=0,"",D367*N367)</f>
        <v/>
      </c>
      <c r="P367" s="52" t="s">
        <v>928</v>
      </c>
      <c r="Q367" s="52" t="s">
        <v>929</v>
      </c>
      <c r="R367" s="31" t="s">
        <v>189</v>
      </c>
      <c r="S367" s="31" t="s">
        <v>465</v>
      </c>
      <c r="T367" s="160">
        <v>1</v>
      </c>
    </row>
    <row r="368" spans="1:20">
      <c r="A368" s="333"/>
      <c r="B368" s="325"/>
      <c r="C368" s="116" t="s">
        <v>3546</v>
      </c>
      <c r="D368" s="53"/>
      <c r="E368" s="38" t="s">
        <v>930</v>
      </c>
      <c r="F368" s="235" t="s">
        <v>3977</v>
      </c>
      <c r="G368" s="54">
        <v>100</v>
      </c>
      <c r="H368" s="208">
        <v>14.757110000000001</v>
      </c>
      <c r="I368" s="199">
        <f>T_PR[[#This Row],[CENA KATALOG NETTO ZA JEDNOSTKĘ MIARY]]/G368</f>
        <v>0.14757110000000001</v>
      </c>
      <c r="J368" s="94">
        <f>T368*(T_PR[[#This Row],[CENA KATALOG NETTO ZA JEDNOSTKĘ MIARY]]-T_PR[[#This Row],[CENA KATALOG NETTO ZA JEDNOSTKĘ MIARY]]*T_PR[[#This Row],[RABAT %]])/100</f>
        <v>0.14757110000000001</v>
      </c>
      <c r="K368" s="95">
        <f t="shared" si="14"/>
        <v>14.757110000000001</v>
      </c>
      <c r="L368" s="264">
        <f t="shared" si="16"/>
        <v>0</v>
      </c>
      <c r="M368" s="25">
        <v>100</v>
      </c>
      <c r="N368" s="256">
        <f>T_PR[[#This Row],[CENA ZA POJ. SZTUKĘ PO RABACIE]]*T_PR[[#This Row],[LICZBA SZT. W OPAKOWANIU]]</f>
        <v>14.757110000000001</v>
      </c>
      <c r="O368" s="253" t="str">
        <f>IF(T_PR[[#This Row],[CENA ZA OPAKOWANIE PO RABACIE]]*D368=0,"",D368*N368)</f>
        <v/>
      </c>
      <c r="P368" s="52" t="s">
        <v>931</v>
      </c>
      <c r="Q368" s="52" t="s">
        <v>932</v>
      </c>
      <c r="R368" s="31" t="s">
        <v>189</v>
      </c>
      <c r="S368" s="31" t="s">
        <v>465</v>
      </c>
      <c r="T368" s="160">
        <v>1</v>
      </c>
    </row>
    <row r="369" spans="1:20">
      <c r="A369" s="333"/>
      <c r="B369" s="325"/>
      <c r="C369" s="116" t="s">
        <v>3546</v>
      </c>
      <c r="D369" s="53"/>
      <c r="E369" s="38" t="s">
        <v>933</v>
      </c>
      <c r="F369" s="235" t="s">
        <v>934</v>
      </c>
      <c r="G369" s="54">
        <v>100</v>
      </c>
      <c r="H369" s="208">
        <v>20.782769999999999</v>
      </c>
      <c r="I369" s="199">
        <f>T_PR[[#This Row],[CENA KATALOG NETTO ZA JEDNOSTKĘ MIARY]]/G369</f>
        <v>0.2078277</v>
      </c>
      <c r="J369" s="94">
        <f>T369*(T_PR[[#This Row],[CENA KATALOG NETTO ZA JEDNOSTKĘ MIARY]]-T_PR[[#This Row],[CENA KATALOG NETTO ZA JEDNOSTKĘ MIARY]]*T_PR[[#This Row],[RABAT %]])/100</f>
        <v>0.2078277</v>
      </c>
      <c r="K369" s="95">
        <f t="shared" si="14"/>
        <v>20.782769999999999</v>
      </c>
      <c r="L369" s="264">
        <f t="shared" si="16"/>
        <v>0</v>
      </c>
      <c r="M369" s="25">
        <v>100</v>
      </c>
      <c r="N369" s="256">
        <f>T_PR[[#This Row],[CENA ZA POJ. SZTUKĘ PO RABACIE]]*T_PR[[#This Row],[LICZBA SZT. W OPAKOWANIU]]</f>
        <v>20.782769999999999</v>
      </c>
      <c r="O369" s="253" t="str">
        <f>IF(T_PR[[#This Row],[CENA ZA OPAKOWANIE PO RABACIE]]*D369=0,"",D369*N369)</f>
        <v/>
      </c>
      <c r="P369" s="52" t="s">
        <v>935</v>
      </c>
      <c r="Q369" s="52" t="s">
        <v>936</v>
      </c>
      <c r="R369" s="31" t="s">
        <v>189</v>
      </c>
      <c r="S369" s="31" t="s">
        <v>465</v>
      </c>
      <c r="T369" s="160">
        <v>1</v>
      </c>
    </row>
    <row r="370" spans="1:20">
      <c r="A370" s="333"/>
      <c r="B370" s="325"/>
      <c r="C370" s="116" t="s">
        <v>3546</v>
      </c>
      <c r="D370" s="53"/>
      <c r="E370" s="38" t="s">
        <v>937</v>
      </c>
      <c r="F370" s="235" t="s">
        <v>938</v>
      </c>
      <c r="G370" s="54">
        <v>100</v>
      </c>
      <c r="H370" s="208">
        <v>23.507749999999998</v>
      </c>
      <c r="I370" s="199">
        <f>T_PR[[#This Row],[CENA KATALOG NETTO ZA JEDNOSTKĘ MIARY]]/G370</f>
        <v>0.23507749999999997</v>
      </c>
      <c r="J370" s="94">
        <f>T370*(T_PR[[#This Row],[CENA KATALOG NETTO ZA JEDNOSTKĘ MIARY]]-T_PR[[#This Row],[CENA KATALOG NETTO ZA JEDNOSTKĘ MIARY]]*T_PR[[#This Row],[RABAT %]])/100</f>
        <v>0.23507749999999997</v>
      </c>
      <c r="K370" s="95">
        <f t="shared" si="14"/>
        <v>23.507749999999998</v>
      </c>
      <c r="L370" s="264">
        <f t="shared" si="16"/>
        <v>0</v>
      </c>
      <c r="M370" s="25">
        <v>100</v>
      </c>
      <c r="N370" s="256">
        <f>T_PR[[#This Row],[CENA ZA POJ. SZTUKĘ PO RABACIE]]*T_PR[[#This Row],[LICZBA SZT. W OPAKOWANIU]]</f>
        <v>23.507749999999998</v>
      </c>
      <c r="O370" s="253" t="str">
        <f>IF(T_PR[[#This Row],[CENA ZA OPAKOWANIE PO RABACIE]]*D370=0,"",D370*N370)</f>
        <v/>
      </c>
      <c r="P370" s="52" t="s">
        <v>939</v>
      </c>
      <c r="Q370" s="52" t="s">
        <v>940</v>
      </c>
      <c r="R370" s="31" t="s">
        <v>189</v>
      </c>
      <c r="S370" s="31" t="s">
        <v>465</v>
      </c>
      <c r="T370" s="160">
        <v>1</v>
      </c>
    </row>
    <row r="371" spans="1:20">
      <c r="A371" s="333"/>
      <c r="B371" s="325"/>
      <c r="C371" s="116" t="s">
        <v>3546</v>
      </c>
      <c r="D371" s="53"/>
      <c r="E371" s="38" t="s">
        <v>941</v>
      </c>
      <c r="F371" s="235" t="s">
        <v>942</v>
      </c>
      <c r="G371" s="54">
        <v>100</v>
      </c>
      <c r="H371" s="208">
        <v>29.629359999999998</v>
      </c>
      <c r="I371" s="199">
        <f>T_PR[[#This Row],[CENA KATALOG NETTO ZA JEDNOSTKĘ MIARY]]/G371</f>
        <v>0.29629359999999999</v>
      </c>
      <c r="J371" s="94">
        <f>T371*(T_PR[[#This Row],[CENA KATALOG NETTO ZA JEDNOSTKĘ MIARY]]-T_PR[[#This Row],[CENA KATALOG NETTO ZA JEDNOSTKĘ MIARY]]*T_PR[[#This Row],[RABAT %]])/100</f>
        <v>0.29629359999999999</v>
      </c>
      <c r="K371" s="95">
        <f t="shared" si="14"/>
        <v>29.629359999999998</v>
      </c>
      <c r="L371" s="264">
        <f t="shared" si="16"/>
        <v>0</v>
      </c>
      <c r="M371" s="25">
        <v>100</v>
      </c>
      <c r="N371" s="256">
        <f>T_PR[[#This Row],[CENA ZA POJ. SZTUKĘ PO RABACIE]]*T_PR[[#This Row],[LICZBA SZT. W OPAKOWANIU]]</f>
        <v>29.629359999999998</v>
      </c>
      <c r="O371" s="253" t="str">
        <f>IF(T_PR[[#This Row],[CENA ZA OPAKOWANIE PO RABACIE]]*D371=0,"",D371*N371)</f>
        <v/>
      </c>
      <c r="P371" s="52" t="s">
        <v>943</v>
      </c>
      <c r="Q371" s="52" t="s">
        <v>944</v>
      </c>
      <c r="R371" s="31" t="s">
        <v>189</v>
      </c>
      <c r="S371" s="31" t="s">
        <v>465</v>
      </c>
      <c r="T371" s="160">
        <v>1</v>
      </c>
    </row>
    <row r="372" spans="1:20">
      <c r="A372" s="333"/>
      <c r="B372" s="325"/>
      <c r="C372" s="116" t="s">
        <v>3546</v>
      </c>
      <c r="D372" s="53"/>
      <c r="E372" s="38" t="s">
        <v>945</v>
      </c>
      <c r="F372" s="235" t="s">
        <v>946</v>
      </c>
      <c r="G372" s="54">
        <v>100</v>
      </c>
      <c r="H372" s="208">
        <v>37.82349</v>
      </c>
      <c r="I372" s="199">
        <f>T_PR[[#This Row],[CENA KATALOG NETTO ZA JEDNOSTKĘ MIARY]]/G372</f>
        <v>0.37823489999999999</v>
      </c>
      <c r="J372" s="94">
        <f>T372*(T_PR[[#This Row],[CENA KATALOG NETTO ZA JEDNOSTKĘ MIARY]]-T_PR[[#This Row],[CENA KATALOG NETTO ZA JEDNOSTKĘ MIARY]]*T_PR[[#This Row],[RABAT %]])/100</f>
        <v>0.37823489999999999</v>
      </c>
      <c r="K372" s="95">
        <f t="shared" si="14"/>
        <v>37.82349</v>
      </c>
      <c r="L372" s="264">
        <f t="shared" si="16"/>
        <v>0</v>
      </c>
      <c r="M372" s="25">
        <v>100</v>
      </c>
      <c r="N372" s="256">
        <f>T_PR[[#This Row],[CENA ZA POJ. SZTUKĘ PO RABACIE]]*T_PR[[#This Row],[LICZBA SZT. W OPAKOWANIU]]</f>
        <v>37.82349</v>
      </c>
      <c r="O372" s="253" t="str">
        <f>IF(T_PR[[#This Row],[CENA ZA OPAKOWANIE PO RABACIE]]*D372=0,"",D372*N372)</f>
        <v/>
      </c>
      <c r="P372" s="52" t="s">
        <v>947</v>
      </c>
      <c r="Q372" s="52" t="s">
        <v>948</v>
      </c>
      <c r="R372" s="31" t="s">
        <v>189</v>
      </c>
      <c r="S372" s="31" t="s">
        <v>465</v>
      </c>
      <c r="T372" s="160">
        <v>1</v>
      </c>
    </row>
    <row r="373" spans="1:20">
      <c r="A373" s="333"/>
      <c r="B373" s="325"/>
      <c r="C373" s="116" t="s">
        <v>3546</v>
      </c>
      <c r="D373" s="53"/>
      <c r="E373" s="38" t="s">
        <v>949</v>
      </c>
      <c r="F373" s="235" t="s">
        <v>950</v>
      </c>
      <c r="G373" s="54">
        <v>100</v>
      </c>
      <c r="H373" s="208">
        <v>23.392609999999998</v>
      </c>
      <c r="I373" s="199">
        <f>T_PR[[#This Row],[CENA KATALOG NETTO ZA JEDNOSTKĘ MIARY]]/G373</f>
        <v>0.23392609999999997</v>
      </c>
      <c r="J373" s="94">
        <f>T373*(T_PR[[#This Row],[CENA KATALOG NETTO ZA JEDNOSTKĘ MIARY]]-T_PR[[#This Row],[CENA KATALOG NETTO ZA JEDNOSTKĘ MIARY]]*T_PR[[#This Row],[RABAT %]])/100</f>
        <v>0.23392609999999997</v>
      </c>
      <c r="K373" s="95">
        <f t="shared" si="14"/>
        <v>23.392609999999998</v>
      </c>
      <c r="L373" s="264">
        <f t="shared" si="16"/>
        <v>0</v>
      </c>
      <c r="M373" s="25">
        <v>100</v>
      </c>
      <c r="N373" s="256">
        <f>T_PR[[#This Row],[CENA ZA POJ. SZTUKĘ PO RABACIE]]*T_PR[[#This Row],[LICZBA SZT. W OPAKOWANIU]]</f>
        <v>23.392609999999998</v>
      </c>
      <c r="O373" s="253" t="str">
        <f>IF(T_PR[[#This Row],[CENA ZA OPAKOWANIE PO RABACIE]]*D373=0,"",D373*N373)</f>
        <v/>
      </c>
      <c r="P373" s="52" t="s">
        <v>951</v>
      </c>
      <c r="Q373" s="52" t="s">
        <v>952</v>
      </c>
      <c r="R373" s="31" t="s">
        <v>189</v>
      </c>
      <c r="S373" s="31" t="s">
        <v>465</v>
      </c>
      <c r="T373" s="160">
        <v>1</v>
      </c>
    </row>
    <row r="374" spans="1:20">
      <c r="A374" s="333"/>
      <c r="B374" s="325"/>
      <c r="C374" s="116" t="s">
        <v>3546</v>
      </c>
      <c r="D374" s="53"/>
      <c r="E374" s="38" t="s">
        <v>953</v>
      </c>
      <c r="F374" s="235" t="s">
        <v>954</v>
      </c>
      <c r="G374" s="54">
        <v>100</v>
      </c>
      <c r="H374" s="208">
        <v>30.828735000000002</v>
      </c>
      <c r="I374" s="199">
        <f>T_PR[[#This Row],[CENA KATALOG NETTO ZA JEDNOSTKĘ MIARY]]/G374</f>
        <v>0.30828735000000002</v>
      </c>
      <c r="J374" s="94">
        <f>T374*(T_PR[[#This Row],[CENA KATALOG NETTO ZA JEDNOSTKĘ MIARY]]-T_PR[[#This Row],[CENA KATALOG NETTO ZA JEDNOSTKĘ MIARY]]*T_PR[[#This Row],[RABAT %]])/100</f>
        <v>0.30828735000000002</v>
      </c>
      <c r="K374" s="95">
        <f t="shared" si="14"/>
        <v>30.828735000000002</v>
      </c>
      <c r="L374" s="264">
        <f t="shared" si="16"/>
        <v>0</v>
      </c>
      <c r="M374" s="25">
        <v>100</v>
      </c>
      <c r="N374" s="256">
        <f>T_PR[[#This Row],[CENA ZA POJ. SZTUKĘ PO RABACIE]]*T_PR[[#This Row],[LICZBA SZT. W OPAKOWANIU]]</f>
        <v>30.828735000000002</v>
      </c>
      <c r="O374" s="253" t="str">
        <f>IF(T_PR[[#This Row],[CENA ZA OPAKOWANIE PO RABACIE]]*D374=0,"",D374*N374)</f>
        <v/>
      </c>
      <c r="P374" s="52" t="s">
        <v>955</v>
      </c>
      <c r="Q374" s="52" t="s">
        <v>956</v>
      </c>
      <c r="R374" s="31" t="s">
        <v>189</v>
      </c>
      <c r="S374" s="31" t="s">
        <v>465</v>
      </c>
      <c r="T374" s="160">
        <v>1</v>
      </c>
    </row>
    <row r="375" spans="1:20">
      <c r="A375" s="333"/>
      <c r="B375" s="325"/>
      <c r="C375" s="116" t="s">
        <v>3546</v>
      </c>
      <c r="D375" s="53"/>
      <c r="E375" s="38" t="s">
        <v>957</v>
      </c>
      <c r="F375" s="235" t="s">
        <v>958</v>
      </c>
      <c r="G375" s="54">
        <v>100</v>
      </c>
      <c r="H375" s="208">
        <v>43.724415</v>
      </c>
      <c r="I375" s="199">
        <f>T_PR[[#This Row],[CENA KATALOG NETTO ZA JEDNOSTKĘ MIARY]]/G375</f>
        <v>0.43724415</v>
      </c>
      <c r="J375" s="94">
        <f>T375*(T_PR[[#This Row],[CENA KATALOG NETTO ZA JEDNOSTKĘ MIARY]]-T_PR[[#This Row],[CENA KATALOG NETTO ZA JEDNOSTKĘ MIARY]]*T_PR[[#This Row],[RABAT %]])/100</f>
        <v>0.43724415</v>
      </c>
      <c r="K375" s="95">
        <f t="shared" si="14"/>
        <v>43.724415</v>
      </c>
      <c r="L375" s="264">
        <f t="shared" si="16"/>
        <v>0</v>
      </c>
      <c r="M375" s="25">
        <v>100</v>
      </c>
      <c r="N375" s="256">
        <f>T_PR[[#This Row],[CENA ZA POJ. SZTUKĘ PO RABACIE]]*T_PR[[#This Row],[LICZBA SZT. W OPAKOWANIU]]</f>
        <v>43.724415</v>
      </c>
      <c r="O375" s="253" t="str">
        <f>IF(T_PR[[#This Row],[CENA ZA OPAKOWANIE PO RABACIE]]*D375=0,"",D375*N375)</f>
        <v/>
      </c>
      <c r="P375" s="52" t="s">
        <v>959</v>
      </c>
      <c r="Q375" s="52" t="s">
        <v>960</v>
      </c>
      <c r="R375" s="31" t="s">
        <v>189</v>
      </c>
      <c r="S375" s="31" t="s">
        <v>465</v>
      </c>
      <c r="T375" s="160">
        <v>1</v>
      </c>
    </row>
    <row r="376" spans="1:20">
      <c r="A376" s="333"/>
      <c r="B376" s="325"/>
      <c r="C376" s="116" t="s">
        <v>3546</v>
      </c>
      <c r="D376" s="53"/>
      <c r="E376" s="38" t="s">
        <v>961</v>
      </c>
      <c r="F376" s="235" t="s">
        <v>962</v>
      </c>
      <c r="G376" s="54">
        <v>100</v>
      </c>
      <c r="H376" s="208">
        <v>52.695740000000001</v>
      </c>
      <c r="I376" s="199">
        <f>T_PR[[#This Row],[CENA KATALOG NETTO ZA JEDNOSTKĘ MIARY]]/G376</f>
        <v>0.52695740000000002</v>
      </c>
      <c r="J376" s="94">
        <f>T376*(T_PR[[#This Row],[CENA KATALOG NETTO ZA JEDNOSTKĘ MIARY]]-T_PR[[#This Row],[CENA KATALOG NETTO ZA JEDNOSTKĘ MIARY]]*T_PR[[#This Row],[RABAT %]])/100</f>
        <v>0.52695740000000002</v>
      </c>
      <c r="K376" s="95">
        <f t="shared" si="14"/>
        <v>52.695740000000001</v>
      </c>
      <c r="L376" s="264">
        <f t="shared" si="16"/>
        <v>0</v>
      </c>
      <c r="M376" s="25">
        <v>100</v>
      </c>
      <c r="N376" s="256">
        <f>T_PR[[#This Row],[CENA ZA POJ. SZTUKĘ PO RABACIE]]*T_PR[[#This Row],[LICZBA SZT. W OPAKOWANIU]]</f>
        <v>52.695740000000001</v>
      </c>
      <c r="O376" s="253" t="str">
        <f>IF(T_PR[[#This Row],[CENA ZA OPAKOWANIE PO RABACIE]]*D376=0,"",D376*N376)</f>
        <v/>
      </c>
      <c r="P376" s="52" t="s">
        <v>963</v>
      </c>
      <c r="Q376" s="52" t="s">
        <v>964</v>
      </c>
      <c r="R376" s="31" t="s">
        <v>189</v>
      </c>
      <c r="S376" s="31" t="s">
        <v>465</v>
      </c>
      <c r="T376" s="160">
        <v>1</v>
      </c>
    </row>
    <row r="377" spans="1:20">
      <c r="A377" s="333"/>
      <c r="B377" s="325"/>
      <c r="C377" s="116" t="s">
        <v>3546</v>
      </c>
      <c r="D377" s="53"/>
      <c r="E377" s="38" t="s">
        <v>965</v>
      </c>
      <c r="F377" s="235" t="s">
        <v>966</v>
      </c>
      <c r="G377" s="54">
        <v>100</v>
      </c>
      <c r="H377" s="208">
        <v>66.243880000000004</v>
      </c>
      <c r="I377" s="199">
        <f>T_PR[[#This Row],[CENA KATALOG NETTO ZA JEDNOSTKĘ MIARY]]/G377</f>
        <v>0.66243879999999999</v>
      </c>
      <c r="J377" s="94">
        <f>T377*(T_PR[[#This Row],[CENA KATALOG NETTO ZA JEDNOSTKĘ MIARY]]-T_PR[[#This Row],[CENA KATALOG NETTO ZA JEDNOSTKĘ MIARY]]*T_PR[[#This Row],[RABAT %]])/100</f>
        <v>0.66243879999999999</v>
      </c>
      <c r="K377" s="95">
        <f t="shared" si="14"/>
        <v>66.243880000000004</v>
      </c>
      <c r="L377" s="264">
        <f t="shared" si="16"/>
        <v>0</v>
      </c>
      <c r="M377" s="25">
        <v>100</v>
      </c>
      <c r="N377" s="256">
        <f>T_PR[[#This Row],[CENA ZA POJ. SZTUKĘ PO RABACIE]]*T_PR[[#This Row],[LICZBA SZT. W OPAKOWANIU]]</f>
        <v>66.243880000000004</v>
      </c>
      <c r="O377" s="253" t="str">
        <f>IF(T_PR[[#This Row],[CENA ZA OPAKOWANIE PO RABACIE]]*D377=0,"",D377*N377)</f>
        <v/>
      </c>
      <c r="P377" s="52" t="s">
        <v>967</v>
      </c>
      <c r="Q377" s="52" t="s">
        <v>968</v>
      </c>
      <c r="R377" s="31" t="s">
        <v>189</v>
      </c>
      <c r="S377" s="31" t="s">
        <v>465</v>
      </c>
      <c r="T377" s="160">
        <v>1</v>
      </c>
    </row>
    <row r="378" spans="1:20">
      <c r="A378" s="333"/>
      <c r="B378" s="325"/>
      <c r="C378" s="116" t="s">
        <v>3546</v>
      </c>
      <c r="D378" s="53"/>
      <c r="E378" s="38" t="s">
        <v>969</v>
      </c>
      <c r="F378" s="235" t="s">
        <v>970</v>
      </c>
      <c r="G378" s="54">
        <v>100</v>
      </c>
      <c r="H378" s="208">
        <v>90.077859999999987</v>
      </c>
      <c r="I378" s="199">
        <f>T_PR[[#This Row],[CENA KATALOG NETTO ZA JEDNOSTKĘ MIARY]]/G378</f>
        <v>0.90077859999999987</v>
      </c>
      <c r="J378" s="94">
        <f>T378*(T_PR[[#This Row],[CENA KATALOG NETTO ZA JEDNOSTKĘ MIARY]]-T_PR[[#This Row],[CENA KATALOG NETTO ZA JEDNOSTKĘ MIARY]]*T_PR[[#This Row],[RABAT %]])/100</f>
        <v>0.90077859999999987</v>
      </c>
      <c r="K378" s="95">
        <f t="shared" si="14"/>
        <v>90.077859999999987</v>
      </c>
      <c r="L378" s="264">
        <f t="shared" si="16"/>
        <v>0</v>
      </c>
      <c r="M378" s="25">
        <v>100</v>
      </c>
      <c r="N378" s="256">
        <f>T_PR[[#This Row],[CENA ZA POJ. SZTUKĘ PO RABACIE]]*T_PR[[#This Row],[LICZBA SZT. W OPAKOWANIU]]</f>
        <v>90.077859999999987</v>
      </c>
      <c r="O378" s="253" t="str">
        <f>IF(T_PR[[#This Row],[CENA ZA OPAKOWANIE PO RABACIE]]*D378=0,"",D378*N378)</f>
        <v/>
      </c>
      <c r="P378" s="52" t="s">
        <v>971</v>
      </c>
      <c r="Q378" s="52" t="s">
        <v>972</v>
      </c>
      <c r="R378" s="31" t="s">
        <v>189</v>
      </c>
      <c r="S378" s="31" t="s">
        <v>465</v>
      </c>
      <c r="T378" s="160">
        <v>1</v>
      </c>
    </row>
    <row r="379" spans="1:20">
      <c r="A379" s="333"/>
      <c r="B379" s="325"/>
      <c r="C379" s="116" t="s">
        <v>3546</v>
      </c>
      <c r="D379" s="53"/>
      <c r="E379" s="38" t="s">
        <v>973</v>
      </c>
      <c r="F379" s="235" t="s">
        <v>974</v>
      </c>
      <c r="G379" s="54">
        <v>100</v>
      </c>
      <c r="H379" s="208">
        <v>156.54242500000001</v>
      </c>
      <c r="I379" s="199">
        <f>T_PR[[#This Row],[CENA KATALOG NETTO ZA JEDNOSTKĘ MIARY]]/G379</f>
        <v>1.5654242500000002</v>
      </c>
      <c r="J379" s="94">
        <f>T379*(T_PR[[#This Row],[CENA KATALOG NETTO ZA JEDNOSTKĘ MIARY]]-T_PR[[#This Row],[CENA KATALOG NETTO ZA JEDNOSTKĘ MIARY]]*T_PR[[#This Row],[RABAT %]])/100</f>
        <v>1.5654242500000002</v>
      </c>
      <c r="K379" s="95">
        <f t="shared" si="14"/>
        <v>156.54242500000001</v>
      </c>
      <c r="L379" s="264">
        <f t="shared" si="16"/>
        <v>0</v>
      </c>
      <c r="M379" s="25">
        <v>50</v>
      </c>
      <c r="N379" s="256">
        <f>T_PR[[#This Row],[CENA ZA POJ. SZTUKĘ PO RABACIE]]*T_PR[[#This Row],[LICZBA SZT. W OPAKOWANIU]]</f>
        <v>78.271212500000004</v>
      </c>
      <c r="O379" s="253" t="str">
        <f>IF(T_PR[[#This Row],[CENA ZA OPAKOWANIE PO RABACIE]]*D379=0,"",D379*N379)</f>
        <v/>
      </c>
      <c r="P379" s="52" t="s">
        <v>975</v>
      </c>
      <c r="Q379" s="52" t="s">
        <v>976</v>
      </c>
      <c r="R379" s="31" t="s">
        <v>189</v>
      </c>
      <c r="S379" s="31" t="s">
        <v>465</v>
      </c>
      <c r="T379" s="160">
        <v>1</v>
      </c>
    </row>
    <row r="380" spans="1:20">
      <c r="A380" s="333"/>
      <c r="B380" s="325"/>
      <c r="C380" s="116" t="s">
        <v>3546</v>
      </c>
      <c r="D380" s="53"/>
      <c r="E380" s="38" t="s">
        <v>977</v>
      </c>
      <c r="F380" s="235" t="s">
        <v>978</v>
      </c>
      <c r="G380" s="54">
        <v>100</v>
      </c>
      <c r="H380" s="208">
        <v>165.29306499999998</v>
      </c>
      <c r="I380" s="199">
        <f>T_PR[[#This Row],[CENA KATALOG NETTO ZA JEDNOSTKĘ MIARY]]/G380</f>
        <v>1.6529306499999998</v>
      </c>
      <c r="J380" s="94">
        <f>T380*(T_PR[[#This Row],[CENA KATALOG NETTO ZA JEDNOSTKĘ MIARY]]-T_PR[[#This Row],[CENA KATALOG NETTO ZA JEDNOSTKĘ MIARY]]*T_PR[[#This Row],[RABAT %]])/100</f>
        <v>1.6529306499999998</v>
      </c>
      <c r="K380" s="95">
        <f t="shared" si="14"/>
        <v>165.29306499999998</v>
      </c>
      <c r="L380" s="264">
        <f t="shared" si="16"/>
        <v>0</v>
      </c>
      <c r="M380" s="25">
        <v>50</v>
      </c>
      <c r="N380" s="256">
        <f>T_PR[[#This Row],[CENA ZA POJ. SZTUKĘ PO RABACIE]]*T_PR[[#This Row],[LICZBA SZT. W OPAKOWANIU]]</f>
        <v>82.646532499999992</v>
      </c>
      <c r="O380" s="253" t="str">
        <f>IF(T_PR[[#This Row],[CENA ZA OPAKOWANIE PO RABACIE]]*D380=0,"",D380*N380)</f>
        <v/>
      </c>
      <c r="P380" s="52" t="s">
        <v>979</v>
      </c>
      <c r="Q380" s="52" t="s">
        <v>980</v>
      </c>
      <c r="R380" s="31" t="s">
        <v>189</v>
      </c>
      <c r="S380" s="31" t="s">
        <v>465</v>
      </c>
      <c r="T380" s="160">
        <v>1</v>
      </c>
    </row>
    <row r="381" spans="1:20">
      <c r="A381" s="333"/>
      <c r="B381" s="325"/>
      <c r="C381" s="116" t="s">
        <v>3546</v>
      </c>
      <c r="D381" s="53"/>
      <c r="E381" s="38" t="s">
        <v>981</v>
      </c>
      <c r="F381" s="235" t="s">
        <v>982</v>
      </c>
      <c r="G381" s="54">
        <v>100</v>
      </c>
      <c r="H381" s="208">
        <v>168.78564499999999</v>
      </c>
      <c r="I381" s="199">
        <f>T_PR[[#This Row],[CENA KATALOG NETTO ZA JEDNOSTKĘ MIARY]]/G381</f>
        <v>1.68785645</v>
      </c>
      <c r="J381" s="94">
        <f>T381*(T_PR[[#This Row],[CENA KATALOG NETTO ZA JEDNOSTKĘ MIARY]]-T_PR[[#This Row],[CENA KATALOG NETTO ZA JEDNOSTKĘ MIARY]]*T_PR[[#This Row],[RABAT %]])/100</f>
        <v>1.68785645</v>
      </c>
      <c r="K381" s="95">
        <f t="shared" si="14"/>
        <v>168.78564499999999</v>
      </c>
      <c r="L381" s="264">
        <f t="shared" si="16"/>
        <v>0</v>
      </c>
      <c r="M381" s="25">
        <v>50</v>
      </c>
      <c r="N381" s="256">
        <f>T_PR[[#This Row],[CENA ZA POJ. SZTUKĘ PO RABACIE]]*T_PR[[#This Row],[LICZBA SZT. W OPAKOWANIU]]</f>
        <v>84.392822499999994</v>
      </c>
      <c r="O381" s="253" t="str">
        <f>IF(T_PR[[#This Row],[CENA ZA OPAKOWANIE PO RABACIE]]*D381=0,"",D381*N381)</f>
        <v/>
      </c>
      <c r="P381" s="52" t="s">
        <v>983</v>
      </c>
      <c r="Q381" s="52" t="s">
        <v>984</v>
      </c>
      <c r="R381" s="31" t="s">
        <v>189</v>
      </c>
      <c r="S381" s="31" t="s">
        <v>465</v>
      </c>
      <c r="T381" s="160">
        <v>1</v>
      </c>
    </row>
    <row r="382" spans="1:20">
      <c r="A382" s="333"/>
      <c r="B382" s="325"/>
      <c r="C382" s="116" t="s">
        <v>3546</v>
      </c>
      <c r="D382" s="53"/>
      <c r="E382" s="38" t="s">
        <v>985</v>
      </c>
      <c r="F382" s="235" t="s">
        <v>986</v>
      </c>
      <c r="G382" s="54">
        <v>100</v>
      </c>
      <c r="H382" s="208">
        <v>331.89104999999995</v>
      </c>
      <c r="I382" s="199">
        <f>T_PR[[#This Row],[CENA KATALOG NETTO ZA JEDNOSTKĘ MIARY]]/G382</f>
        <v>3.3189104999999994</v>
      </c>
      <c r="J382" s="94">
        <f>T382*(T_PR[[#This Row],[CENA KATALOG NETTO ZA JEDNOSTKĘ MIARY]]-T_PR[[#This Row],[CENA KATALOG NETTO ZA JEDNOSTKĘ MIARY]]*T_PR[[#This Row],[RABAT %]])/100</f>
        <v>3.3189104999999994</v>
      </c>
      <c r="K382" s="95">
        <f t="shared" si="14"/>
        <v>331.89104999999995</v>
      </c>
      <c r="L382" s="264">
        <f t="shared" si="16"/>
        <v>0</v>
      </c>
      <c r="M382" s="25">
        <v>50</v>
      </c>
      <c r="N382" s="256">
        <f>T_PR[[#This Row],[CENA ZA POJ. SZTUKĘ PO RABACIE]]*T_PR[[#This Row],[LICZBA SZT. W OPAKOWANIU]]</f>
        <v>165.94552499999998</v>
      </c>
      <c r="O382" s="253" t="str">
        <f>IF(T_PR[[#This Row],[CENA ZA OPAKOWANIE PO RABACIE]]*D382=0,"",D382*N382)</f>
        <v/>
      </c>
      <c r="P382" s="52" t="s">
        <v>987</v>
      </c>
      <c r="Q382" s="52" t="s">
        <v>988</v>
      </c>
      <c r="R382" s="31" t="s">
        <v>189</v>
      </c>
      <c r="S382" s="31" t="s">
        <v>465</v>
      </c>
      <c r="T382" s="160">
        <v>1</v>
      </c>
    </row>
    <row r="383" spans="1:20">
      <c r="A383" s="333"/>
      <c r="B383" s="325"/>
      <c r="C383" s="116" t="s">
        <v>3546</v>
      </c>
      <c r="D383" s="53"/>
      <c r="E383" s="38" t="s">
        <v>989</v>
      </c>
      <c r="F383" s="235" t="s">
        <v>990</v>
      </c>
      <c r="G383" s="54">
        <v>100</v>
      </c>
      <c r="H383" s="208">
        <v>3.8667850000000001</v>
      </c>
      <c r="I383" s="199">
        <f>T_PR[[#This Row],[CENA KATALOG NETTO ZA JEDNOSTKĘ MIARY]]/G383</f>
        <v>3.8667850000000004E-2</v>
      </c>
      <c r="J383" s="94">
        <f>T383*(T_PR[[#This Row],[CENA KATALOG NETTO ZA JEDNOSTKĘ MIARY]]-T_PR[[#This Row],[CENA KATALOG NETTO ZA JEDNOSTKĘ MIARY]]*T_PR[[#This Row],[RABAT %]])/100</f>
        <v>3.8667850000000004E-2</v>
      </c>
      <c r="K383" s="95">
        <f t="shared" si="14"/>
        <v>3.8667850000000001</v>
      </c>
      <c r="L383" s="264">
        <f t="shared" si="16"/>
        <v>0</v>
      </c>
      <c r="M383" s="25">
        <v>100</v>
      </c>
      <c r="N383" s="256">
        <f>T_PR[[#This Row],[CENA ZA POJ. SZTUKĘ PO RABACIE]]*T_PR[[#This Row],[LICZBA SZT. W OPAKOWANIU]]</f>
        <v>3.8667850000000001</v>
      </c>
      <c r="O383" s="253" t="str">
        <f>IF(T_PR[[#This Row],[CENA ZA OPAKOWANIE PO RABACIE]]*D383=0,"",D383*N383)</f>
        <v/>
      </c>
      <c r="P383" s="52" t="s">
        <v>991</v>
      </c>
      <c r="Q383" s="52" t="s">
        <v>992</v>
      </c>
      <c r="R383" s="31" t="s">
        <v>189</v>
      </c>
      <c r="S383" s="31" t="s">
        <v>465</v>
      </c>
      <c r="T383" s="160">
        <v>1</v>
      </c>
    </row>
    <row r="384" spans="1:20">
      <c r="A384" s="333"/>
      <c r="B384" s="325"/>
      <c r="C384" s="116" t="s">
        <v>3546</v>
      </c>
      <c r="D384" s="53"/>
      <c r="E384" s="38" t="s">
        <v>993</v>
      </c>
      <c r="F384" s="235" t="s">
        <v>994</v>
      </c>
      <c r="G384" s="54">
        <v>100</v>
      </c>
      <c r="H384" s="208">
        <v>6.3806750000000001</v>
      </c>
      <c r="I384" s="199">
        <f>T_PR[[#This Row],[CENA KATALOG NETTO ZA JEDNOSTKĘ MIARY]]/G384</f>
        <v>6.3806749999999995E-2</v>
      </c>
      <c r="J384" s="94">
        <f>T384*(T_PR[[#This Row],[CENA KATALOG NETTO ZA JEDNOSTKĘ MIARY]]-T_PR[[#This Row],[CENA KATALOG NETTO ZA JEDNOSTKĘ MIARY]]*T_PR[[#This Row],[RABAT %]])/100</f>
        <v>6.3806749999999995E-2</v>
      </c>
      <c r="K384" s="95">
        <f t="shared" si="14"/>
        <v>6.3806750000000001</v>
      </c>
      <c r="L384" s="264">
        <f t="shared" si="16"/>
        <v>0</v>
      </c>
      <c r="M384" s="25">
        <v>100</v>
      </c>
      <c r="N384" s="256">
        <f>T_PR[[#This Row],[CENA ZA POJ. SZTUKĘ PO RABACIE]]*T_PR[[#This Row],[LICZBA SZT. W OPAKOWANIU]]</f>
        <v>6.3806749999999992</v>
      </c>
      <c r="O384" s="253" t="str">
        <f>IF(T_PR[[#This Row],[CENA ZA OPAKOWANIE PO RABACIE]]*D384=0,"",D384*N384)</f>
        <v/>
      </c>
      <c r="P384" s="52" t="s">
        <v>995</v>
      </c>
      <c r="Q384" s="52" t="s">
        <v>996</v>
      </c>
      <c r="R384" s="31" t="s">
        <v>189</v>
      </c>
      <c r="S384" s="31" t="s">
        <v>465</v>
      </c>
      <c r="T384" s="160">
        <v>1</v>
      </c>
    </row>
    <row r="385" spans="1:20">
      <c r="A385" s="333"/>
      <c r="B385" s="325"/>
      <c r="C385" s="116" t="s">
        <v>3546</v>
      </c>
      <c r="D385" s="53"/>
      <c r="E385" s="38" t="s">
        <v>997</v>
      </c>
      <c r="F385" s="235" t="s">
        <v>998</v>
      </c>
      <c r="G385" s="54">
        <v>100</v>
      </c>
      <c r="H385" s="208">
        <v>7.5416699999999999</v>
      </c>
      <c r="I385" s="199">
        <f>T_PR[[#This Row],[CENA KATALOG NETTO ZA JEDNOSTKĘ MIARY]]/G385</f>
        <v>7.5416700000000003E-2</v>
      </c>
      <c r="J385" s="94">
        <f>T385*(T_PR[[#This Row],[CENA KATALOG NETTO ZA JEDNOSTKĘ MIARY]]-T_PR[[#This Row],[CENA KATALOG NETTO ZA JEDNOSTKĘ MIARY]]*T_PR[[#This Row],[RABAT %]])/100</f>
        <v>7.5416700000000003E-2</v>
      </c>
      <c r="K385" s="95">
        <f t="shared" si="14"/>
        <v>7.5416699999999999</v>
      </c>
      <c r="L385" s="264">
        <f t="shared" si="16"/>
        <v>0</v>
      </c>
      <c r="M385" s="25">
        <v>100</v>
      </c>
      <c r="N385" s="256">
        <f>T_PR[[#This Row],[CENA ZA POJ. SZTUKĘ PO RABACIE]]*T_PR[[#This Row],[LICZBA SZT. W OPAKOWANIU]]</f>
        <v>7.5416699999999999</v>
      </c>
      <c r="O385" s="253" t="str">
        <f>IF(T_PR[[#This Row],[CENA ZA OPAKOWANIE PO RABACIE]]*D385=0,"",D385*N385)</f>
        <v/>
      </c>
      <c r="P385" s="52" t="s">
        <v>999</v>
      </c>
      <c r="Q385" s="52" t="s">
        <v>1000</v>
      </c>
      <c r="R385" s="31" t="s">
        <v>189</v>
      </c>
      <c r="S385" s="31" t="s">
        <v>465</v>
      </c>
      <c r="T385" s="160">
        <v>1</v>
      </c>
    </row>
    <row r="386" spans="1:20">
      <c r="A386" s="333"/>
      <c r="B386" s="325"/>
      <c r="C386" s="116" t="s">
        <v>3546</v>
      </c>
      <c r="D386" s="53"/>
      <c r="E386" s="38" t="s">
        <v>1001</v>
      </c>
      <c r="F386" s="235" t="s">
        <v>1002</v>
      </c>
      <c r="G386" s="54">
        <v>100</v>
      </c>
      <c r="H386" s="208">
        <v>8.414814999999999</v>
      </c>
      <c r="I386" s="199">
        <f>T_PR[[#This Row],[CENA KATALOG NETTO ZA JEDNOSTKĘ MIARY]]/G386</f>
        <v>8.4148149999999991E-2</v>
      </c>
      <c r="J386" s="94">
        <f>T386*(T_PR[[#This Row],[CENA KATALOG NETTO ZA JEDNOSTKĘ MIARY]]-T_PR[[#This Row],[CENA KATALOG NETTO ZA JEDNOSTKĘ MIARY]]*T_PR[[#This Row],[RABAT %]])/100</f>
        <v>8.4148149999999991E-2</v>
      </c>
      <c r="K386" s="95">
        <f t="shared" si="14"/>
        <v>8.414814999999999</v>
      </c>
      <c r="L386" s="264">
        <f t="shared" si="16"/>
        <v>0</v>
      </c>
      <c r="M386" s="25">
        <v>100</v>
      </c>
      <c r="N386" s="256">
        <f>T_PR[[#This Row],[CENA ZA POJ. SZTUKĘ PO RABACIE]]*T_PR[[#This Row],[LICZBA SZT. W OPAKOWANIU]]</f>
        <v>8.414814999999999</v>
      </c>
      <c r="O386" s="253" t="str">
        <f>IF(T_PR[[#This Row],[CENA ZA OPAKOWANIE PO RABACIE]]*D386=0,"",D386*N386)</f>
        <v/>
      </c>
      <c r="P386" s="52" t="s">
        <v>1003</v>
      </c>
      <c r="Q386" s="52" t="s">
        <v>1004</v>
      </c>
      <c r="R386" s="31" t="s">
        <v>189</v>
      </c>
      <c r="S386" s="31" t="s">
        <v>465</v>
      </c>
      <c r="T386" s="160">
        <v>1</v>
      </c>
    </row>
    <row r="387" spans="1:20">
      <c r="A387" s="333"/>
      <c r="B387" s="325"/>
      <c r="C387" s="116" t="s">
        <v>3546</v>
      </c>
      <c r="D387" s="53"/>
      <c r="E387" s="38" t="s">
        <v>1005</v>
      </c>
      <c r="F387" s="235" t="s">
        <v>1006</v>
      </c>
      <c r="G387" s="54">
        <v>100</v>
      </c>
      <c r="H387" s="208">
        <v>11.370074999999998</v>
      </c>
      <c r="I387" s="199">
        <f>T_PR[[#This Row],[CENA KATALOG NETTO ZA JEDNOSTKĘ MIARY]]/G387</f>
        <v>0.11370074999999998</v>
      </c>
      <c r="J387" s="94">
        <f>T387*(T_PR[[#This Row],[CENA KATALOG NETTO ZA JEDNOSTKĘ MIARY]]-T_PR[[#This Row],[CENA KATALOG NETTO ZA JEDNOSTKĘ MIARY]]*T_PR[[#This Row],[RABAT %]])/100</f>
        <v>0.11370074999999998</v>
      </c>
      <c r="K387" s="95">
        <f t="shared" si="14"/>
        <v>11.370074999999998</v>
      </c>
      <c r="L387" s="264">
        <f t="shared" si="16"/>
        <v>0</v>
      </c>
      <c r="M387" s="25">
        <v>100</v>
      </c>
      <c r="N387" s="256">
        <f>T_PR[[#This Row],[CENA ZA POJ. SZTUKĘ PO RABACIE]]*T_PR[[#This Row],[LICZBA SZT. W OPAKOWANIU]]</f>
        <v>11.370074999999998</v>
      </c>
      <c r="O387" s="253" t="str">
        <f>IF(T_PR[[#This Row],[CENA ZA OPAKOWANIE PO RABACIE]]*D387=0,"",D387*N387)</f>
        <v/>
      </c>
      <c r="P387" s="52" t="s">
        <v>1007</v>
      </c>
      <c r="Q387" s="52" t="s">
        <v>1008</v>
      </c>
      <c r="R387" s="31" t="s">
        <v>189</v>
      </c>
      <c r="S387" s="31" t="s">
        <v>465</v>
      </c>
      <c r="T387" s="160">
        <v>1</v>
      </c>
    </row>
    <row r="388" spans="1:20">
      <c r="A388" s="333"/>
      <c r="B388" s="325"/>
      <c r="C388" s="116" t="s">
        <v>3546</v>
      </c>
      <c r="D388" s="53"/>
      <c r="E388" s="38" t="s">
        <v>1009</v>
      </c>
      <c r="F388" s="235" t="s">
        <v>1010</v>
      </c>
      <c r="G388" s="54">
        <v>100</v>
      </c>
      <c r="H388" s="208">
        <v>17.923459999999999</v>
      </c>
      <c r="I388" s="199">
        <f>T_PR[[#This Row],[CENA KATALOG NETTO ZA JEDNOSTKĘ MIARY]]/G388</f>
        <v>0.17923459999999999</v>
      </c>
      <c r="J388" s="94">
        <f>T388*(T_PR[[#This Row],[CENA KATALOG NETTO ZA JEDNOSTKĘ MIARY]]-T_PR[[#This Row],[CENA KATALOG NETTO ZA JEDNOSTKĘ MIARY]]*T_PR[[#This Row],[RABAT %]])/100</f>
        <v>0.17923459999999999</v>
      </c>
      <c r="K388" s="95">
        <f t="shared" si="14"/>
        <v>17.923459999999999</v>
      </c>
      <c r="L388" s="264">
        <f t="shared" si="16"/>
        <v>0</v>
      </c>
      <c r="M388" s="25">
        <v>100</v>
      </c>
      <c r="N388" s="256">
        <f>T_PR[[#This Row],[CENA ZA POJ. SZTUKĘ PO RABACIE]]*T_PR[[#This Row],[LICZBA SZT. W OPAKOWANIU]]</f>
        <v>17.923459999999999</v>
      </c>
      <c r="O388" s="253" t="str">
        <f>IF(T_PR[[#This Row],[CENA ZA OPAKOWANIE PO RABACIE]]*D388=0,"",D388*N388)</f>
        <v/>
      </c>
      <c r="P388" s="52" t="s">
        <v>1011</v>
      </c>
      <c r="Q388" s="52" t="s">
        <v>1012</v>
      </c>
      <c r="R388" s="31" t="s">
        <v>189</v>
      </c>
      <c r="S388" s="31" t="s">
        <v>465</v>
      </c>
      <c r="T388" s="160">
        <v>1</v>
      </c>
    </row>
    <row r="389" spans="1:20">
      <c r="A389" s="333"/>
      <c r="B389" s="325"/>
      <c r="C389" s="116" t="s">
        <v>3546</v>
      </c>
      <c r="D389" s="53"/>
      <c r="E389" s="38" t="s">
        <v>1013</v>
      </c>
      <c r="F389" s="235" t="s">
        <v>1014</v>
      </c>
      <c r="G389" s="54">
        <v>100</v>
      </c>
      <c r="H389" s="208">
        <v>21.867004999999999</v>
      </c>
      <c r="I389" s="199">
        <f>T_PR[[#This Row],[CENA KATALOG NETTO ZA JEDNOSTKĘ MIARY]]/G389</f>
        <v>0.21867004999999998</v>
      </c>
      <c r="J389" s="94">
        <f>T389*(T_PR[[#This Row],[CENA KATALOG NETTO ZA JEDNOSTKĘ MIARY]]-T_PR[[#This Row],[CENA KATALOG NETTO ZA JEDNOSTKĘ MIARY]]*T_PR[[#This Row],[RABAT %]])/100</f>
        <v>0.21867004999999998</v>
      </c>
      <c r="K389" s="95">
        <f t="shared" si="14"/>
        <v>21.867004999999999</v>
      </c>
      <c r="L389" s="264">
        <f t="shared" si="16"/>
        <v>0</v>
      </c>
      <c r="M389" s="25">
        <v>100</v>
      </c>
      <c r="N389" s="256">
        <f>T_PR[[#This Row],[CENA ZA POJ. SZTUKĘ PO RABACIE]]*T_PR[[#This Row],[LICZBA SZT. W OPAKOWANIU]]</f>
        <v>21.867004999999999</v>
      </c>
      <c r="O389" s="253" t="str">
        <f>IF(T_PR[[#This Row],[CENA ZA OPAKOWANIE PO RABACIE]]*D389=0,"",D389*N389)</f>
        <v/>
      </c>
      <c r="P389" s="52" t="s">
        <v>1015</v>
      </c>
      <c r="Q389" s="52" t="s">
        <v>1016</v>
      </c>
      <c r="R389" s="31" t="s">
        <v>189</v>
      </c>
      <c r="S389" s="31" t="s">
        <v>465</v>
      </c>
      <c r="T389" s="160">
        <v>1</v>
      </c>
    </row>
    <row r="390" spans="1:20">
      <c r="A390" s="333"/>
      <c r="B390" s="325"/>
      <c r="C390" s="116" t="s">
        <v>3546</v>
      </c>
      <c r="D390" s="53"/>
      <c r="E390" s="38" t="s">
        <v>1017</v>
      </c>
      <c r="F390" s="235" t="s">
        <v>1018</v>
      </c>
      <c r="G390" s="54">
        <v>100</v>
      </c>
      <c r="H390" s="208">
        <v>14.757110000000001</v>
      </c>
      <c r="I390" s="199">
        <f>T_PR[[#This Row],[CENA KATALOG NETTO ZA JEDNOSTKĘ MIARY]]/G390</f>
        <v>0.14757110000000001</v>
      </c>
      <c r="J390" s="94">
        <f>T390*(T_PR[[#This Row],[CENA KATALOG NETTO ZA JEDNOSTKĘ MIARY]]-T_PR[[#This Row],[CENA KATALOG NETTO ZA JEDNOSTKĘ MIARY]]*T_PR[[#This Row],[RABAT %]])/100</f>
        <v>0.14757110000000001</v>
      </c>
      <c r="K390" s="95">
        <f t="shared" si="14"/>
        <v>14.757110000000001</v>
      </c>
      <c r="L390" s="264">
        <f t="shared" si="16"/>
        <v>0</v>
      </c>
      <c r="M390" s="25">
        <v>100</v>
      </c>
      <c r="N390" s="256">
        <f>T_PR[[#This Row],[CENA ZA POJ. SZTUKĘ PO RABACIE]]*T_PR[[#This Row],[LICZBA SZT. W OPAKOWANIU]]</f>
        <v>14.757110000000001</v>
      </c>
      <c r="O390" s="253" t="str">
        <f>IF(T_PR[[#This Row],[CENA ZA OPAKOWANIE PO RABACIE]]*D390=0,"",D390*N390)</f>
        <v/>
      </c>
      <c r="P390" s="52" t="s">
        <v>1019</v>
      </c>
      <c r="Q390" s="52" t="s">
        <v>1020</v>
      </c>
      <c r="R390" s="31" t="s">
        <v>189</v>
      </c>
      <c r="S390" s="31" t="s">
        <v>465</v>
      </c>
      <c r="T390" s="160">
        <v>1</v>
      </c>
    </row>
    <row r="391" spans="1:20">
      <c r="A391" s="333"/>
      <c r="B391" s="325"/>
      <c r="C391" s="116" t="s">
        <v>3546</v>
      </c>
      <c r="D391" s="53"/>
      <c r="E391" s="38" t="s">
        <v>1021</v>
      </c>
      <c r="F391" s="235" t="s">
        <v>1022</v>
      </c>
      <c r="G391" s="54">
        <v>100</v>
      </c>
      <c r="H391" s="208">
        <v>20.226259999999996</v>
      </c>
      <c r="I391" s="199">
        <f>T_PR[[#This Row],[CENA KATALOG NETTO ZA JEDNOSTKĘ MIARY]]/G391</f>
        <v>0.20226259999999996</v>
      </c>
      <c r="J391" s="94">
        <f>T391*(T_PR[[#This Row],[CENA KATALOG NETTO ZA JEDNOSTKĘ MIARY]]-T_PR[[#This Row],[CENA KATALOG NETTO ZA JEDNOSTKĘ MIARY]]*T_PR[[#This Row],[RABAT %]])/100</f>
        <v>0.20226259999999996</v>
      </c>
      <c r="K391" s="95">
        <f t="shared" si="14"/>
        <v>20.226259999999996</v>
      </c>
      <c r="L391" s="264">
        <f t="shared" si="16"/>
        <v>0</v>
      </c>
      <c r="M391" s="25">
        <v>100</v>
      </c>
      <c r="N391" s="256">
        <f>T_PR[[#This Row],[CENA ZA POJ. SZTUKĘ PO RABACIE]]*T_PR[[#This Row],[LICZBA SZT. W OPAKOWANIU]]</f>
        <v>20.226259999999996</v>
      </c>
      <c r="O391" s="253" t="str">
        <f>IF(T_PR[[#This Row],[CENA ZA OPAKOWANIE PO RABACIE]]*D391=0,"",D391*N391)</f>
        <v/>
      </c>
      <c r="P391" s="52" t="s">
        <v>1023</v>
      </c>
      <c r="Q391" s="52" t="s">
        <v>1024</v>
      </c>
      <c r="R391" s="31" t="s">
        <v>189</v>
      </c>
      <c r="S391" s="31" t="s">
        <v>465</v>
      </c>
      <c r="T391" s="160">
        <v>1</v>
      </c>
    </row>
    <row r="392" spans="1:20">
      <c r="A392" s="333"/>
      <c r="B392" s="325"/>
      <c r="C392" s="116" t="s">
        <v>3546</v>
      </c>
      <c r="D392" s="53"/>
      <c r="E392" s="38" t="s">
        <v>1025</v>
      </c>
      <c r="F392" s="235" t="s">
        <v>1026</v>
      </c>
      <c r="G392" s="54">
        <v>100</v>
      </c>
      <c r="H392" s="208">
        <v>23.507749999999998</v>
      </c>
      <c r="I392" s="199">
        <f>T_PR[[#This Row],[CENA KATALOG NETTO ZA JEDNOSTKĘ MIARY]]/G392</f>
        <v>0.23507749999999997</v>
      </c>
      <c r="J392" s="94">
        <f>T392*(T_PR[[#This Row],[CENA KATALOG NETTO ZA JEDNOSTKĘ MIARY]]-T_PR[[#This Row],[CENA KATALOG NETTO ZA JEDNOSTKĘ MIARY]]*T_PR[[#This Row],[RABAT %]])/100</f>
        <v>0.23507749999999997</v>
      </c>
      <c r="K392" s="95">
        <f t="shared" si="14"/>
        <v>23.507749999999998</v>
      </c>
      <c r="L392" s="264">
        <f t="shared" si="16"/>
        <v>0</v>
      </c>
      <c r="M392" s="25">
        <v>100</v>
      </c>
      <c r="N392" s="256">
        <f>T_PR[[#This Row],[CENA ZA POJ. SZTUKĘ PO RABACIE]]*T_PR[[#This Row],[LICZBA SZT. W OPAKOWANIU]]</f>
        <v>23.507749999999998</v>
      </c>
      <c r="O392" s="253" t="str">
        <f>IF(T_PR[[#This Row],[CENA ZA OPAKOWANIE PO RABACIE]]*D392=0,"",D392*N392)</f>
        <v/>
      </c>
      <c r="P392" s="52" t="s">
        <v>1027</v>
      </c>
      <c r="Q392" s="52" t="s">
        <v>1028</v>
      </c>
      <c r="R392" s="31" t="s">
        <v>189</v>
      </c>
      <c r="S392" s="31" t="s">
        <v>465</v>
      </c>
      <c r="T392" s="160">
        <v>1</v>
      </c>
    </row>
    <row r="393" spans="1:20">
      <c r="A393" s="333"/>
      <c r="B393" s="325"/>
      <c r="C393" s="116" t="s">
        <v>3546</v>
      </c>
      <c r="D393" s="53"/>
      <c r="E393" s="38" t="s">
        <v>1029</v>
      </c>
      <c r="F393" s="235" t="s">
        <v>1030</v>
      </c>
      <c r="G393" s="54">
        <v>100</v>
      </c>
      <c r="H393" s="208">
        <v>29.629359999999998</v>
      </c>
      <c r="I393" s="199">
        <f>T_PR[[#This Row],[CENA KATALOG NETTO ZA JEDNOSTKĘ MIARY]]/G393</f>
        <v>0.29629359999999999</v>
      </c>
      <c r="J393" s="94">
        <f>T393*(T_PR[[#This Row],[CENA KATALOG NETTO ZA JEDNOSTKĘ MIARY]]-T_PR[[#This Row],[CENA KATALOG NETTO ZA JEDNOSTKĘ MIARY]]*T_PR[[#This Row],[RABAT %]])/100</f>
        <v>0.29629359999999999</v>
      </c>
      <c r="K393" s="95">
        <f t="shared" si="14"/>
        <v>29.629359999999998</v>
      </c>
      <c r="L393" s="264">
        <f t="shared" si="16"/>
        <v>0</v>
      </c>
      <c r="M393" s="25">
        <v>100</v>
      </c>
      <c r="N393" s="256">
        <f>T_PR[[#This Row],[CENA ZA POJ. SZTUKĘ PO RABACIE]]*T_PR[[#This Row],[LICZBA SZT. W OPAKOWANIU]]</f>
        <v>29.629359999999998</v>
      </c>
      <c r="O393" s="253" t="str">
        <f>IF(T_PR[[#This Row],[CENA ZA OPAKOWANIE PO RABACIE]]*D393=0,"",D393*N393)</f>
        <v/>
      </c>
      <c r="P393" s="52" t="s">
        <v>1031</v>
      </c>
      <c r="Q393" s="52" t="s">
        <v>1032</v>
      </c>
      <c r="R393" s="31" t="s">
        <v>189</v>
      </c>
      <c r="S393" s="31" t="s">
        <v>465</v>
      </c>
      <c r="T393" s="160">
        <v>1</v>
      </c>
    </row>
    <row r="394" spans="1:20">
      <c r="A394" s="333"/>
      <c r="B394" s="325"/>
      <c r="C394" s="116" t="s">
        <v>3546</v>
      </c>
      <c r="D394" s="53"/>
      <c r="E394" s="38" t="s">
        <v>1033</v>
      </c>
      <c r="F394" s="235" t="s">
        <v>1034</v>
      </c>
      <c r="G394" s="54">
        <v>100</v>
      </c>
      <c r="H394" s="208">
        <v>37.82349</v>
      </c>
      <c r="I394" s="199">
        <f>T_PR[[#This Row],[CENA KATALOG NETTO ZA JEDNOSTKĘ MIARY]]/G394</f>
        <v>0.37823489999999999</v>
      </c>
      <c r="J394" s="94">
        <f>T394*(T_PR[[#This Row],[CENA KATALOG NETTO ZA JEDNOSTKĘ MIARY]]-T_PR[[#This Row],[CENA KATALOG NETTO ZA JEDNOSTKĘ MIARY]]*T_PR[[#This Row],[RABAT %]])/100</f>
        <v>0.37823489999999999</v>
      </c>
      <c r="K394" s="95">
        <f t="shared" si="14"/>
        <v>37.82349</v>
      </c>
      <c r="L394" s="264">
        <f t="shared" si="16"/>
        <v>0</v>
      </c>
      <c r="M394" s="25">
        <v>100</v>
      </c>
      <c r="N394" s="256">
        <f>T_PR[[#This Row],[CENA ZA POJ. SZTUKĘ PO RABACIE]]*T_PR[[#This Row],[LICZBA SZT. W OPAKOWANIU]]</f>
        <v>37.82349</v>
      </c>
      <c r="O394" s="253" t="str">
        <f>IF(T_PR[[#This Row],[CENA ZA OPAKOWANIE PO RABACIE]]*D394=0,"",D394*N394)</f>
        <v/>
      </c>
      <c r="P394" s="52" t="s">
        <v>1035</v>
      </c>
      <c r="Q394" s="52" t="s">
        <v>1036</v>
      </c>
      <c r="R394" s="31" t="s">
        <v>189</v>
      </c>
      <c r="S394" s="31" t="s">
        <v>465</v>
      </c>
      <c r="T394" s="160">
        <v>1</v>
      </c>
    </row>
    <row r="395" spans="1:20">
      <c r="A395" s="333"/>
      <c r="B395" s="325"/>
      <c r="C395" s="116" t="s">
        <v>3546</v>
      </c>
      <c r="D395" s="53"/>
      <c r="E395" s="38" t="s">
        <v>1037</v>
      </c>
      <c r="F395" s="235" t="s">
        <v>1038</v>
      </c>
      <c r="G395" s="54">
        <v>100</v>
      </c>
      <c r="H395" s="208">
        <v>23.392609999999998</v>
      </c>
      <c r="I395" s="199">
        <f>T_PR[[#This Row],[CENA KATALOG NETTO ZA JEDNOSTKĘ MIARY]]/G395</f>
        <v>0.23392609999999997</v>
      </c>
      <c r="J395" s="94">
        <f>T395*(T_PR[[#This Row],[CENA KATALOG NETTO ZA JEDNOSTKĘ MIARY]]-T_PR[[#This Row],[CENA KATALOG NETTO ZA JEDNOSTKĘ MIARY]]*T_PR[[#This Row],[RABAT %]])/100</f>
        <v>0.23392609999999997</v>
      </c>
      <c r="K395" s="95">
        <f>SUM(H395)*(1-L395)</f>
        <v>23.392609999999998</v>
      </c>
      <c r="L395" s="264">
        <f t="shared" si="16"/>
        <v>0</v>
      </c>
      <c r="M395" s="25">
        <v>100</v>
      </c>
      <c r="N395" s="256">
        <f>T_PR[[#This Row],[CENA ZA POJ. SZTUKĘ PO RABACIE]]*T_PR[[#This Row],[LICZBA SZT. W OPAKOWANIU]]</f>
        <v>23.392609999999998</v>
      </c>
      <c r="O395" s="253" t="str">
        <f>IF(T_PR[[#This Row],[CENA ZA OPAKOWANIE PO RABACIE]]*D395=0,"",D395*N395)</f>
        <v/>
      </c>
      <c r="P395" s="52" t="s">
        <v>1039</v>
      </c>
      <c r="Q395" s="52" t="s">
        <v>1040</v>
      </c>
      <c r="R395" s="31" t="s">
        <v>189</v>
      </c>
      <c r="S395" s="31" t="s">
        <v>465</v>
      </c>
      <c r="T395" s="160">
        <v>1</v>
      </c>
    </row>
    <row r="396" spans="1:20">
      <c r="A396" s="333"/>
      <c r="B396" s="325"/>
      <c r="C396" s="116" t="s">
        <v>3546</v>
      </c>
      <c r="D396" s="53"/>
      <c r="E396" s="38" t="s">
        <v>1041</v>
      </c>
      <c r="F396" s="235" t="s">
        <v>1042</v>
      </c>
      <c r="G396" s="54">
        <v>100</v>
      </c>
      <c r="H396" s="208">
        <v>30.828735000000002</v>
      </c>
      <c r="I396" s="199">
        <f>T_PR[[#This Row],[CENA KATALOG NETTO ZA JEDNOSTKĘ MIARY]]/G396</f>
        <v>0.30828735000000002</v>
      </c>
      <c r="J396" s="94">
        <f>T396*(T_PR[[#This Row],[CENA KATALOG NETTO ZA JEDNOSTKĘ MIARY]]-T_PR[[#This Row],[CENA KATALOG NETTO ZA JEDNOSTKĘ MIARY]]*T_PR[[#This Row],[RABAT %]])/100</f>
        <v>0.30828735000000002</v>
      </c>
      <c r="K396" s="95">
        <f>SUM(H396)*(1-L396)</f>
        <v>30.828735000000002</v>
      </c>
      <c r="L396" s="264">
        <f t="shared" si="16"/>
        <v>0</v>
      </c>
      <c r="M396" s="25">
        <v>100</v>
      </c>
      <c r="N396" s="256">
        <f>T_PR[[#This Row],[CENA ZA POJ. SZTUKĘ PO RABACIE]]*T_PR[[#This Row],[LICZBA SZT. W OPAKOWANIU]]</f>
        <v>30.828735000000002</v>
      </c>
      <c r="O396" s="253" t="str">
        <f>IF(T_PR[[#This Row],[CENA ZA OPAKOWANIE PO RABACIE]]*D396=0,"",D396*N396)</f>
        <v/>
      </c>
      <c r="P396" s="52" t="s">
        <v>1043</v>
      </c>
      <c r="Q396" s="52" t="s">
        <v>1044</v>
      </c>
      <c r="R396" s="31" t="s">
        <v>189</v>
      </c>
      <c r="S396" s="31" t="s">
        <v>465</v>
      </c>
      <c r="T396" s="160">
        <v>1</v>
      </c>
    </row>
    <row r="397" spans="1:20">
      <c r="A397" s="333"/>
      <c r="B397" s="325"/>
      <c r="C397" s="116" t="s">
        <v>3546</v>
      </c>
      <c r="D397" s="53"/>
      <c r="E397" s="38" t="s">
        <v>1045</v>
      </c>
      <c r="F397" s="235" t="s">
        <v>1046</v>
      </c>
      <c r="G397" s="54">
        <v>100</v>
      </c>
      <c r="H397" s="208">
        <v>43.724415</v>
      </c>
      <c r="I397" s="199">
        <f>T_PR[[#This Row],[CENA KATALOG NETTO ZA JEDNOSTKĘ MIARY]]/G397</f>
        <v>0.43724415</v>
      </c>
      <c r="J397" s="94">
        <f>T397*(T_PR[[#This Row],[CENA KATALOG NETTO ZA JEDNOSTKĘ MIARY]]-T_PR[[#This Row],[CENA KATALOG NETTO ZA JEDNOSTKĘ MIARY]]*T_PR[[#This Row],[RABAT %]])/100</f>
        <v>0.43724415</v>
      </c>
      <c r="K397" s="95">
        <f t="shared" si="14"/>
        <v>43.724415</v>
      </c>
      <c r="L397" s="264">
        <f t="shared" si="16"/>
        <v>0</v>
      </c>
      <c r="M397" s="25">
        <v>100</v>
      </c>
      <c r="N397" s="256">
        <f>T_PR[[#This Row],[CENA ZA POJ. SZTUKĘ PO RABACIE]]*T_PR[[#This Row],[LICZBA SZT. W OPAKOWANIU]]</f>
        <v>43.724415</v>
      </c>
      <c r="O397" s="253" t="str">
        <f>IF(T_PR[[#This Row],[CENA ZA OPAKOWANIE PO RABACIE]]*D397=0,"",D397*N397)</f>
        <v/>
      </c>
      <c r="P397" s="52" t="s">
        <v>1047</v>
      </c>
      <c r="Q397" s="52" t="s">
        <v>1048</v>
      </c>
      <c r="R397" s="31" t="s">
        <v>189</v>
      </c>
      <c r="S397" s="31" t="s">
        <v>465</v>
      </c>
      <c r="T397" s="160">
        <v>1</v>
      </c>
    </row>
    <row r="398" spans="1:20">
      <c r="A398" s="333"/>
      <c r="B398" s="325"/>
      <c r="C398" s="116" t="s">
        <v>3546</v>
      </c>
      <c r="D398" s="53"/>
      <c r="E398" s="38" t="s">
        <v>1049</v>
      </c>
      <c r="F398" s="235" t="s">
        <v>1050</v>
      </c>
      <c r="G398" s="54">
        <v>100</v>
      </c>
      <c r="H398" s="208">
        <v>52.695740000000001</v>
      </c>
      <c r="I398" s="199">
        <f>T_PR[[#This Row],[CENA KATALOG NETTO ZA JEDNOSTKĘ MIARY]]/G398</f>
        <v>0.52695740000000002</v>
      </c>
      <c r="J398" s="94">
        <f>T398*(T_PR[[#This Row],[CENA KATALOG NETTO ZA JEDNOSTKĘ MIARY]]-T_PR[[#This Row],[CENA KATALOG NETTO ZA JEDNOSTKĘ MIARY]]*T_PR[[#This Row],[RABAT %]])/100</f>
        <v>0.52695740000000002</v>
      </c>
      <c r="K398" s="95">
        <f t="shared" si="14"/>
        <v>52.695740000000001</v>
      </c>
      <c r="L398" s="264">
        <f t="shared" si="16"/>
        <v>0</v>
      </c>
      <c r="M398" s="25">
        <v>100</v>
      </c>
      <c r="N398" s="256">
        <f>T_PR[[#This Row],[CENA ZA POJ. SZTUKĘ PO RABACIE]]*T_PR[[#This Row],[LICZBA SZT. W OPAKOWANIU]]</f>
        <v>52.695740000000001</v>
      </c>
      <c r="O398" s="253" t="str">
        <f>IF(T_PR[[#This Row],[CENA ZA OPAKOWANIE PO RABACIE]]*D398=0,"",D398*N398)</f>
        <v/>
      </c>
      <c r="P398" s="52" t="s">
        <v>1051</v>
      </c>
      <c r="Q398" s="52" t="s">
        <v>1052</v>
      </c>
      <c r="R398" s="31" t="s">
        <v>189</v>
      </c>
      <c r="S398" s="31" t="s">
        <v>465</v>
      </c>
      <c r="T398" s="160">
        <v>1</v>
      </c>
    </row>
    <row r="399" spans="1:20">
      <c r="A399" s="333"/>
      <c r="B399" s="325"/>
      <c r="C399" s="116" t="s">
        <v>3546</v>
      </c>
      <c r="D399" s="53"/>
      <c r="E399" s="38" t="s">
        <v>1053</v>
      </c>
      <c r="F399" s="235" t="s">
        <v>1054</v>
      </c>
      <c r="G399" s="54">
        <v>100</v>
      </c>
      <c r="H399" s="208">
        <v>66.243880000000004</v>
      </c>
      <c r="I399" s="199">
        <f>T_PR[[#This Row],[CENA KATALOG NETTO ZA JEDNOSTKĘ MIARY]]/G399</f>
        <v>0.66243879999999999</v>
      </c>
      <c r="J399" s="94">
        <f>T399*(T_PR[[#This Row],[CENA KATALOG NETTO ZA JEDNOSTKĘ MIARY]]-T_PR[[#This Row],[CENA KATALOG NETTO ZA JEDNOSTKĘ MIARY]]*T_PR[[#This Row],[RABAT %]])/100</f>
        <v>0.66243879999999999</v>
      </c>
      <c r="K399" s="95">
        <f t="shared" si="14"/>
        <v>66.243880000000004</v>
      </c>
      <c r="L399" s="264">
        <f t="shared" si="16"/>
        <v>0</v>
      </c>
      <c r="M399" s="25">
        <v>100</v>
      </c>
      <c r="N399" s="256">
        <f>T_PR[[#This Row],[CENA ZA POJ. SZTUKĘ PO RABACIE]]*T_PR[[#This Row],[LICZBA SZT. W OPAKOWANIU]]</f>
        <v>66.243880000000004</v>
      </c>
      <c r="O399" s="253" t="str">
        <f>IF(T_PR[[#This Row],[CENA ZA OPAKOWANIE PO RABACIE]]*D399=0,"",D399*N399)</f>
        <v/>
      </c>
      <c r="P399" s="52" t="s">
        <v>1055</v>
      </c>
      <c r="Q399" s="52" t="s">
        <v>1056</v>
      </c>
      <c r="R399" s="31" t="s">
        <v>189</v>
      </c>
      <c r="S399" s="31" t="s">
        <v>465</v>
      </c>
      <c r="T399" s="160">
        <v>1</v>
      </c>
    </row>
    <row r="400" spans="1:20">
      <c r="A400" s="333"/>
      <c r="B400" s="325"/>
      <c r="C400" s="116" t="s">
        <v>3546</v>
      </c>
      <c r="D400" s="53"/>
      <c r="E400" s="38" t="s">
        <v>1057</v>
      </c>
      <c r="F400" s="235" t="s">
        <v>1058</v>
      </c>
      <c r="G400" s="54">
        <v>100</v>
      </c>
      <c r="H400" s="208">
        <v>90.077859999999987</v>
      </c>
      <c r="I400" s="199">
        <f>T_PR[[#This Row],[CENA KATALOG NETTO ZA JEDNOSTKĘ MIARY]]/G400</f>
        <v>0.90077859999999987</v>
      </c>
      <c r="J400" s="94">
        <f>T400*(T_PR[[#This Row],[CENA KATALOG NETTO ZA JEDNOSTKĘ MIARY]]-T_PR[[#This Row],[CENA KATALOG NETTO ZA JEDNOSTKĘ MIARY]]*T_PR[[#This Row],[RABAT %]])/100</f>
        <v>0.90077859999999987</v>
      </c>
      <c r="K400" s="95">
        <f t="shared" si="14"/>
        <v>90.077859999999987</v>
      </c>
      <c r="L400" s="264">
        <f t="shared" si="16"/>
        <v>0</v>
      </c>
      <c r="M400" s="25">
        <v>100</v>
      </c>
      <c r="N400" s="256">
        <f>T_PR[[#This Row],[CENA ZA POJ. SZTUKĘ PO RABACIE]]*T_PR[[#This Row],[LICZBA SZT. W OPAKOWANIU]]</f>
        <v>90.077859999999987</v>
      </c>
      <c r="O400" s="253" t="str">
        <f>IF(T_PR[[#This Row],[CENA ZA OPAKOWANIE PO RABACIE]]*D400=0,"",D400*N400)</f>
        <v/>
      </c>
      <c r="P400" s="52" t="s">
        <v>1059</v>
      </c>
      <c r="Q400" s="52" t="s">
        <v>1060</v>
      </c>
      <c r="R400" s="31" t="s">
        <v>189</v>
      </c>
      <c r="S400" s="31" t="s">
        <v>465</v>
      </c>
      <c r="T400" s="160">
        <v>1</v>
      </c>
    </row>
    <row r="401" spans="1:20">
      <c r="A401" s="333"/>
      <c r="B401" s="325"/>
      <c r="C401" s="116" t="s">
        <v>3546</v>
      </c>
      <c r="D401" s="53"/>
      <c r="E401" s="38" t="s">
        <v>1061</v>
      </c>
      <c r="F401" s="235" t="s">
        <v>1062</v>
      </c>
      <c r="G401" s="54">
        <v>100</v>
      </c>
      <c r="H401" s="208">
        <v>156.54242500000001</v>
      </c>
      <c r="I401" s="199">
        <f>T_PR[[#This Row],[CENA KATALOG NETTO ZA JEDNOSTKĘ MIARY]]/G401</f>
        <v>1.5654242500000002</v>
      </c>
      <c r="J401" s="94">
        <f>T401*(T_PR[[#This Row],[CENA KATALOG NETTO ZA JEDNOSTKĘ MIARY]]-T_PR[[#This Row],[CENA KATALOG NETTO ZA JEDNOSTKĘ MIARY]]*T_PR[[#This Row],[RABAT %]])/100</f>
        <v>1.5654242500000002</v>
      </c>
      <c r="K401" s="95">
        <f t="shared" si="14"/>
        <v>156.54242500000001</v>
      </c>
      <c r="L401" s="264">
        <f t="shared" si="16"/>
        <v>0</v>
      </c>
      <c r="M401" s="25">
        <v>50</v>
      </c>
      <c r="N401" s="256">
        <f>T_PR[[#This Row],[CENA ZA POJ. SZTUKĘ PO RABACIE]]*T_PR[[#This Row],[LICZBA SZT. W OPAKOWANIU]]</f>
        <v>78.271212500000004</v>
      </c>
      <c r="O401" s="253" t="str">
        <f>IF(T_PR[[#This Row],[CENA ZA OPAKOWANIE PO RABACIE]]*D401=0,"",D401*N401)</f>
        <v/>
      </c>
      <c r="P401" s="52" t="s">
        <v>1063</v>
      </c>
      <c r="Q401" s="52" t="s">
        <v>1064</v>
      </c>
      <c r="R401" s="31" t="s">
        <v>189</v>
      </c>
      <c r="S401" s="31" t="s">
        <v>465</v>
      </c>
      <c r="T401" s="160">
        <v>1</v>
      </c>
    </row>
    <row r="402" spans="1:20">
      <c r="A402" s="333"/>
      <c r="B402" s="325"/>
      <c r="C402" s="116" t="s">
        <v>3546</v>
      </c>
      <c r="D402" s="53"/>
      <c r="E402" s="38" t="s">
        <v>1065</v>
      </c>
      <c r="F402" s="235" t="s">
        <v>1066</v>
      </c>
      <c r="G402" s="54">
        <v>100</v>
      </c>
      <c r="H402" s="208">
        <v>165.29306499999998</v>
      </c>
      <c r="I402" s="199">
        <f>T_PR[[#This Row],[CENA KATALOG NETTO ZA JEDNOSTKĘ MIARY]]/G402</f>
        <v>1.6529306499999998</v>
      </c>
      <c r="J402" s="94">
        <f>T402*(T_PR[[#This Row],[CENA KATALOG NETTO ZA JEDNOSTKĘ MIARY]]-T_PR[[#This Row],[CENA KATALOG NETTO ZA JEDNOSTKĘ MIARY]]*T_PR[[#This Row],[RABAT %]])/100</f>
        <v>1.6529306499999998</v>
      </c>
      <c r="K402" s="95">
        <f t="shared" si="14"/>
        <v>165.29306499999998</v>
      </c>
      <c r="L402" s="264">
        <f t="shared" si="16"/>
        <v>0</v>
      </c>
      <c r="M402" s="25">
        <v>50</v>
      </c>
      <c r="N402" s="256">
        <f>T_PR[[#This Row],[CENA ZA POJ. SZTUKĘ PO RABACIE]]*T_PR[[#This Row],[LICZBA SZT. W OPAKOWANIU]]</f>
        <v>82.646532499999992</v>
      </c>
      <c r="O402" s="253" t="str">
        <f>IF(T_PR[[#This Row],[CENA ZA OPAKOWANIE PO RABACIE]]*D402=0,"",D402*N402)</f>
        <v/>
      </c>
      <c r="P402" s="52" t="s">
        <v>1067</v>
      </c>
      <c r="Q402" s="52" t="s">
        <v>1068</v>
      </c>
      <c r="R402" s="31" t="s">
        <v>189</v>
      </c>
      <c r="S402" s="31" t="s">
        <v>465</v>
      </c>
      <c r="T402" s="160">
        <v>1</v>
      </c>
    </row>
    <row r="403" spans="1:20">
      <c r="A403" s="333"/>
      <c r="B403" s="325"/>
      <c r="C403" s="116" t="s">
        <v>3546</v>
      </c>
      <c r="D403" s="53"/>
      <c r="E403" s="38" t="s">
        <v>1069</v>
      </c>
      <c r="F403" s="235" t="s">
        <v>1070</v>
      </c>
      <c r="G403" s="54">
        <v>100</v>
      </c>
      <c r="H403" s="208">
        <v>168.78564499999999</v>
      </c>
      <c r="I403" s="199">
        <f>T_PR[[#This Row],[CENA KATALOG NETTO ZA JEDNOSTKĘ MIARY]]/G403</f>
        <v>1.68785645</v>
      </c>
      <c r="J403" s="94">
        <f>T403*(T_PR[[#This Row],[CENA KATALOG NETTO ZA JEDNOSTKĘ MIARY]]-T_PR[[#This Row],[CENA KATALOG NETTO ZA JEDNOSTKĘ MIARY]]*T_PR[[#This Row],[RABAT %]])/100</f>
        <v>1.68785645</v>
      </c>
      <c r="K403" s="95">
        <f t="shared" si="14"/>
        <v>168.78564499999999</v>
      </c>
      <c r="L403" s="264">
        <f t="shared" si="16"/>
        <v>0</v>
      </c>
      <c r="M403" s="25">
        <v>50</v>
      </c>
      <c r="N403" s="256">
        <f>T_PR[[#This Row],[CENA ZA POJ. SZTUKĘ PO RABACIE]]*T_PR[[#This Row],[LICZBA SZT. W OPAKOWANIU]]</f>
        <v>84.392822499999994</v>
      </c>
      <c r="O403" s="253" t="str">
        <f>IF(T_PR[[#This Row],[CENA ZA OPAKOWANIE PO RABACIE]]*D403=0,"",D403*N403)</f>
        <v/>
      </c>
      <c r="P403" s="52" t="s">
        <v>1071</v>
      </c>
      <c r="Q403" s="52" t="s">
        <v>1072</v>
      </c>
      <c r="R403" s="31" t="s">
        <v>189</v>
      </c>
      <c r="S403" s="31" t="s">
        <v>465</v>
      </c>
      <c r="T403" s="160">
        <v>1</v>
      </c>
    </row>
    <row r="404" spans="1:20">
      <c r="A404" s="334"/>
      <c r="B404" s="326"/>
      <c r="C404" s="116" t="s">
        <v>3546</v>
      </c>
      <c r="D404" s="53"/>
      <c r="E404" s="38" t="s">
        <v>1073</v>
      </c>
      <c r="F404" s="235" t="s">
        <v>1074</v>
      </c>
      <c r="G404" s="54">
        <v>100</v>
      </c>
      <c r="H404" s="208">
        <v>331.89104999999995</v>
      </c>
      <c r="I404" s="199">
        <f>T_PR[[#This Row],[CENA KATALOG NETTO ZA JEDNOSTKĘ MIARY]]/G404</f>
        <v>3.3189104999999994</v>
      </c>
      <c r="J404" s="94">
        <f>T404*(T_PR[[#This Row],[CENA KATALOG NETTO ZA JEDNOSTKĘ MIARY]]-T_PR[[#This Row],[CENA KATALOG NETTO ZA JEDNOSTKĘ MIARY]]*T_PR[[#This Row],[RABAT %]])/100</f>
        <v>3.3189104999999994</v>
      </c>
      <c r="K404" s="95">
        <f t="shared" si="14"/>
        <v>331.89104999999995</v>
      </c>
      <c r="L404" s="264">
        <f t="shared" si="16"/>
        <v>0</v>
      </c>
      <c r="M404" s="25">
        <v>50</v>
      </c>
      <c r="N404" s="256">
        <f>T_PR[[#This Row],[CENA ZA POJ. SZTUKĘ PO RABACIE]]*T_PR[[#This Row],[LICZBA SZT. W OPAKOWANIU]]</f>
        <v>165.94552499999998</v>
      </c>
      <c r="O404" s="253" t="str">
        <f>IF(T_PR[[#This Row],[CENA ZA OPAKOWANIE PO RABACIE]]*D404=0,"",D404*N404)</f>
        <v/>
      </c>
      <c r="P404" s="52" t="s">
        <v>1075</v>
      </c>
      <c r="Q404" s="52" t="s">
        <v>1076</v>
      </c>
      <c r="R404" s="31" t="s">
        <v>189</v>
      </c>
      <c r="S404" s="31" t="s">
        <v>465</v>
      </c>
      <c r="T404" s="160">
        <v>1</v>
      </c>
    </row>
    <row r="405" spans="1:20">
      <c r="A405" s="332"/>
      <c r="B405" s="324"/>
      <c r="C405" s="116" t="s">
        <v>3546</v>
      </c>
      <c r="D405" s="53"/>
      <c r="E405" s="38" t="s">
        <v>3870</v>
      </c>
      <c r="F405" s="231" t="s">
        <v>3890</v>
      </c>
      <c r="G405" s="54">
        <v>1</v>
      </c>
      <c r="H405" s="209">
        <v>5.7474049999999999E-2</v>
      </c>
      <c r="I405" s="199">
        <f>T_PR[[#This Row],[CENA KATALOG NETTO ZA JEDNOSTKĘ MIARY]]/G405</f>
        <v>5.7474049999999999E-2</v>
      </c>
      <c r="J405" s="94">
        <f>T405*(T_PR[[#This Row],[CENA KATALOG NETTO ZA JEDNOSTKĘ MIARY]]-T_PR[[#This Row],[CENA KATALOG NETTO ZA JEDNOSTKĘ MIARY]]*T_PR[[#This Row],[RABAT %]])</f>
        <v>5.7474049999999999E-2</v>
      </c>
      <c r="K405" s="128">
        <f t="shared" si="14"/>
        <v>5.7474049999999999E-2</v>
      </c>
      <c r="L405" s="261">
        <f t="shared" si="16"/>
        <v>0</v>
      </c>
      <c r="M405" s="25">
        <v>25000</v>
      </c>
      <c r="N405" s="256">
        <f>T_PR[[#This Row],[CENA ZA POJ. SZTUKĘ PO RABACIE]]*T_PR[[#This Row],[LICZBA SZT. W OPAKOWANIU]]</f>
        <v>1436.8512499999999</v>
      </c>
      <c r="O405" s="253" t="str">
        <f>IF(T_PR[[#This Row],[CENA ZA OPAKOWANIE PO RABACIE]]*D405=0,"",D405*N405)</f>
        <v/>
      </c>
      <c r="P405" s="52">
        <v>8421814621748</v>
      </c>
      <c r="Q405" s="52">
        <v>8421814621755</v>
      </c>
      <c r="R405" s="31" t="s">
        <v>189</v>
      </c>
      <c r="S405" s="31" t="s">
        <v>465</v>
      </c>
      <c r="T405" s="160">
        <v>1</v>
      </c>
    </row>
    <row r="406" spans="1:20">
      <c r="A406" s="333"/>
      <c r="B406" s="325"/>
      <c r="C406" s="116" t="s">
        <v>3546</v>
      </c>
      <c r="D406" s="53"/>
      <c r="E406" s="38" t="s">
        <v>3865</v>
      </c>
      <c r="F406" s="231" t="s">
        <v>3891</v>
      </c>
      <c r="G406" s="54">
        <v>1</v>
      </c>
      <c r="H406" s="209">
        <v>0.102330675</v>
      </c>
      <c r="I406" s="199">
        <f>T_PR[[#This Row],[CENA KATALOG NETTO ZA JEDNOSTKĘ MIARY]]/G406</f>
        <v>0.102330675</v>
      </c>
      <c r="J406" s="94">
        <f>T406*(T_PR[[#This Row],[CENA KATALOG NETTO ZA JEDNOSTKĘ MIARY]]-T_PR[[#This Row],[CENA KATALOG NETTO ZA JEDNOSTKĘ MIARY]]*T_PR[[#This Row],[RABAT %]])</f>
        <v>0.102330675</v>
      </c>
      <c r="K406" s="128">
        <f t="shared" si="14"/>
        <v>0.102330675</v>
      </c>
      <c r="L406" s="261">
        <f t="shared" si="16"/>
        <v>0</v>
      </c>
      <c r="M406" s="25">
        <v>20000</v>
      </c>
      <c r="N406" s="256">
        <f>T_PR[[#This Row],[CENA ZA POJ. SZTUKĘ PO RABACIE]]*T_PR[[#This Row],[LICZBA SZT. W OPAKOWANIU]]</f>
        <v>2046.6134999999999</v>
      </c>
      <c r="O406" s="253" t="str">
        <f>IF(T_PR[[#This Row],[CENA ZA OPAKOWANIE PO RABACIE]]*D406=0,"",D406*N406)</f>
        <v/>
      </c>
      <c r="P406" s="52">
        <v>8421814621649</v>
      </c>
      <c r="Q406" s="52">
        <v>8421814621656</v>
      </c>
      <c r="R406" s="31" t="s">
        <v>189</v>
      </c>
      <c r="S406" s="31" t="s">
        <v>465</v>
      </c>
      <c r="T406" s="160">
        <v>1</v>
      </c>
    </row>
    <row r="407" spans="1:20">
      <c r="A407" s="333"/>
      <c r="B407" s="325"/>
      <c r="C407" s="116" t="s">
        <v>3546</v>
      </c>
      <c r="D407" s="53"/>
      <c r="E407" s="38" t="s">
        <v>3875</v>
      </c>
      <c r="F407" s="231" t="s">
        <v>3879</v>
      </c>
      <c r="G407" s="53">
        <v>1</v>
      </c>
      <c r="H407" s="209">
        <v>0.102330675</v>
      </c>
      <c r="I407" s="199">
        <f>T_PR[[#This Row],[CENA KATALOG NETTO ZA JEDNOSTKĘ MIARY]]/G407</f>
        <v>0.102330675</v>
      </c>
      <c r="J407" s="94">
        <f>T407*(T_PR[[#This Row],[CENA KATALOG NETTO ZA JEDNOSTKĘ MIARY]]-T_PR[[#This Row],[CENA KATALOG NETTO ZA JEDNOSTKĘ MIARY]]*T_PR[[#This Row],[RABAT %]])</f>
        <v>0.102330675</v>
      </c>
      <c r="K407" s="128">
        <f t="shared" si="14"/>
        <v>0.102330675</v>
      </c>
      <c r="L407" s="261">
        <f t="shared" si="16"/>
        <v>0</v>
      </c>
      <c r="M407" s="25">
        <v>20000</v>
      </c>
      <c r="N407" s="256">
        <f>T_PR[[#This Row],[CENA ZA POJ. SZTUKĘ PO RABACIE]]*T_PR[[#This Row],[LICZBA SZT. W OPAKOWANIU]]</f>
        <v>2046.6134999999999</v>
      </c>
      <c r="O407" s="253" t="str">
        <f>IF(T_PR[[#This Row],[CENA ZA OPAKOWANIE PO RABACIE]]*D407=0,"",D407*N407)</f>
        <v/>
      </c>
      <c r="P407" s="52">
        <v>8421814621847</v>
      </c>
      <c r="Q407" s="52">
        <v>8421814621854</v>
      </c>
      <c r="R407" s="31" t="s">
        <v>189</v>
      </c>
      <c r="S407" s="31" t="s">
        <v>465</v>
      </c>
      <c r="T407" s="160">
        <v>1</v>
      </c>
    </row>
    <row r="408" spans="1:20">
      <c r="A408" s="333"/>
      <c r="B408" s="325"/>
      <c r="C408" s="116" t="s">
        <v>3546</v>
      </c>
      <c r="D408" s="53"/>
      <c r="E408" s="38" t="s">
        <v>3864</v>
      </c>
      <c r="F408" s="231" t="s">
        <v>3880</v>
      </c>
      <c r="G408" s="54">
        <v>1</v>
      </c>
      <c r="H408" s="209">
        <v>0.16129195000000002</v>
      </c>
      <c r="I408" s="199">
        <f>T_PR[[#This Row],[CENA KATALOG NETTO ZA JEDNOSTKĘ MIARY]]/G408</f>
        <v>0.16129195000000002</v>
      </c>
      <c r="J408" s="94">
        <f>T408*(T_PR[[#This Row],[CENA KATALOG NETTO ZA JEDNOSTKĘ MIARY]]-T_PR[[#This Row],[CENA KATALOG NETTO ZA JEDNOSTKĘ MIARY]]*T_PR[[#This Row],[RABAT %]])</f>
        <v>0.16129195000000002</v>
      </c>
      <c r="K408" s="128">
        <f t="shared" si="14"/>
        <v>0.16129195000000002</v>
      </c>
      <c r="L408" s="261">
        <f t="shared" si="16"/>
        <v>0</v>
      </c>
      <c r="M408" s="25">
        <v>10000</v>
      </c>
      <c r="N408" s="256">
        <f>T_PR[[#This Row],[CENA ZA POJ. SZTUKĘ PO RABACIE]]*T_PR[[#This Row],[LICZBA SZT. W OPAKOWANIU]]</f>
        <v>1612.9195000000002</v>
      </c>
      <c r="O408" s="253" t="str">
        <f>IF(T_PR[[#This Row],[CENA ZA OPAKOWANIE PO RABACIE]]*D408=0,"",D408*N408)</f>
        <v/>
      </c>
      <c r="P408" s="52">
        <v>8421814621625</v>
      </c>
      <c r="Q408" s="52">
        <v>8421814621632</v>
      </c>
      <c r="R408" s="31" t="s">
        <v>189</v>
      </c>
      <c r="S408" s="31" t="s">
        <v>465</v>
      </c>
      <c r="T408" s="160">
        <v>1</v>
      </c>
    </row>
    <row r="409" spans="1:20">
      <c r="A409" s="333"/>
      <c r="B409" s="325"/>
      <c r="C409" s="116" t="s">
        <v>3546</v>
      </c>
      <c r="D409" s="53"/>
      <c r="E409" s="38" t="s">
        <v>3869</v>
      </c>
      <c r="F409" s="231" t="s">
        <v>3881</v>
      </c>
      <c r="G409" s="54">
        <v>1</v>
      </c>
      <c r="H409" s="209">
        <v>0.16129195000000002</v>
      </c>
      <c r="I409" s="199">
        <f>T_PR[[#This Row],[CENA KATALOG NETTO ZA JEDNOSTKĘ MIARY]]/G409</f>
        <v>0.16129195000000002</v>
      </c>
      <c r="J409" s="94">
        <f>T409*(T_PR[[#This Row],[CENA KATALOG NETTO ZA JEDNOSTKĘ MIARY]]-T_PR[[#This Row],[CENA KATALOG NETTO ZA JEDNOSTKĘ MIARY]]*T_PR[[#This Row],[RABAT %]])</f>
        <v>0.16129195000000002</v>
      </c>
      <c r="K409" s="128">
        <f t="shared" si="14"/>
        <v>0.16129195000000002</v>
      </c>
      <c r="L409" s="261">
        <f t="shared" si="16"/>
        <v>0</v>
      </c>
      <c r="M409" s="25">
        <v>10000</v>
      </c>
      <c r="N409" s="256">
        <f>T_PR[[#This Row],[CENA ZA POJ. SZTUKĘ PO RABACIE]]*T_PR[[#This Row],[LICZBA SZT. W OPAKOWANIU]]</f>
        <v>1612.9195000000002</v>
      </c>
      <c r="O409" s="253" t="str">
        <f>IF(T_PR[[#This Row],[CENA ZA OPAKOWANIE PO RABACIE]]*D409=0,"",D409*N409)</f>
        <v/>
      </c>
      <c r="P409" s="52">
        <v>8421814621724</v>
      </c>
      <c r="Q409" s="52">
        <v>8421814621731</v>
      </c>
      <c r="R409" s="31" t="s">
        <v>189</v>
      </c>
      <c r="S409" s="31" t="s">
        <v>465</v>
      </c>
      <c r="T409" s="160">
        <v>1</v>
      </c>
    </row>
    <row r="410" spans="1:20">
      <c r="A410" s="333"/>
      <c r="B410" s="325"/>
      <c r="C410" s="116" t="s">
        <v>3546</v>
      </c>
      <c r="D410" s="53"/>
      <c r="E410" s="38" t="s">
        <v>3873</v>
      </c>
      <c r="F410" s="231" t="s">
        <v>3882</v>
      </c>
      <c r="G410" s="54">
        <v>1</v>
      </c>
      <c r="H410" s="209">
        <v>0.19679344999999998</v>
      </c>
      <c r="I410" s="199">
        <f>T_PR[[#This Row],[CENA KATALOG NETTO ZA JEDNOSTKĘ MIARY]]/G410</f>
        <v>0.19679344999999998</v>
      </c>
      <c r="J410" s="94">
        <f>T410*(T_PR[[#This Row],[CENA KATALOG NETTO ZA JEDNOSTKĘ MIARY]]-T_PR[[#This Row],[CENA KATALOG NETTO ZA JEDNOSTKĘ MIARY]]*T_PR[[#This Row],[RABAT %]])</f>
        <v>0.19679344999999998</v>
      </c>
      <c r="K410" s="128">
        <f t="shared" si="14"/>
        <v>0.19679344999999998</v>
      </c>
      <c r="L410" s="261">
        <f t="shared" si="16"/>
        <v>0</v>
      </c>
      <c r="M410" s="25">
        <v>10000</v>
      </c>
      <c r="N410" s="256">
        <f>T_PR[[#This Row],[CENA ZA POJ. SZTUKĘ PO RABACIE]]*T_PR[[#This Row],[LICZBA SZT. W OPAKOWANIU]]</f>
        <v>1967.9344999999998</v>
      </c>
      <c r="O410" s="253" t="str">
        <f>IF(T_PR[[#This Row],[CENA ZA OPAKOWANIE PO RABACIE]]*D410=0,"",D410*N410)</f>
        <v/>
      </c>
      <c r="P410" s="52">
        <v>8421814621809</v>
      </c>
      <c r="Q410" s="52">
        <v>8421814621816</v>
      </c>
      <c r="R410" s="31" t="s">
        <v>189</v>
      </c>
      <c r="S410" s="31" t="s">
        <v>465</v>
      </c>
      <c r="T410" s="160">
        <v>1</v>
      </c>
    </row>
    <row r="411" spans="1:20">
      <c r="A411" s="333"/>
      <c r="B411" s="325"/>
      <c r="C411" s="116" t="s">
        <v>3546</v>
      </c>
      <c r="D411" s="53"/>
      <c r="E411" s="38" t="s">
        <v>3872</v>
      </c>
      <c r="F411" s="231" t="s">
        <v>3883</v>
      </c>
      <c r="G411" s="54">
        <v>1</v>
      </c>
      <c r="H411" s="209">
        <v>0.13279479999999999</v>
      </c>
      <c r="I411" s="199">
        <f>T_PR[[#This Row],[CENA KATALOG NETTO ZA JEDNOSTKĘ MIARY]]/G411</f>
        <v>0.13279479999999999</v>
      </c>
      <c r="J411" s="94">
        <f>T411*(T_PR[[#This Row],[CENA KATALOG NETTO ZA JEDNOSTKĘ MIARY]]-T_PR[[#This Row],[CENA KATALOG NETTO ZA JEDNOSTKĘ MIARY]]*T_PR[[#This Row],[RABAT %]])</f>
        <v>0.13279479999999999</v>
      </c>
      <c r="K411" s="128">
        <f t="shared" si="14"/>
        <v>0.13279479999999999</v>
      </c>
      <c r="L411" s="261">
        <f t="shared" si="16"/>
        <v>0</v>
      </c>
      <c r="M411" s="25">
        <v>10000</v>
      </c>
      <c r="N411" s="256">
        <f>T_PR[[#This Row],[CENA ZA POJ. SZTUKĘ PO RABACIE]]*T_PR[[#This Row],[LICZBA SZT. W OPAKOWANIU]]</f>
        <v>1327.9479999999999</v>
      </c>
      <c r="O411" s="253" t="str">
        <f>IF(T_PR[[#This Row],[CENA ZA OPAKOWANIE PO RABACIE]]*D411=0,"",D411*N411)</f>
        <v/>
      </c>
      <c r="P411" s="52">
        <v>8421814621786</v>
      </c>
      <c r="Q411" s="52">
        <v>8421814621793</v>
      </c>
      <c r="R411" s="31" t="s">
        <v>189</v>
      </c>
      <c r="S411" s="31" t="s">
        <v>465</v>
      </c>
      <c r="T411" s="160">
        <v>1</v>
      </c>
    </row>
    <row r="412" spans="1:20">
      <c r="A412" s="333"/>
      <c r="B412" s="325"/>
      <c r="C412" s="116" t="s">
        <v>3546</v>
      </c>
      <c r="D412" s="53"/>
      <c r="E412" s="38" t="s">
        <v>3867</v>
      </c>
      <c r="F412" s="231" t="s">
        <v>3884</v>
      </c>
      <c r="G412" s="54">
        <v>1</v>
      </c>
      <c r="H412" s="209">
        <v>0.1871025</v>
      </c>
      <c r="I412" s="199">
        <f>T_PR[[#This Row],[CENA KATALOG NETTO ZA JEDNOSTKĘ MIARY]]/G412</f>
        <v>0.1871025</v>
      </c>
      <c r="J412" s="94">
        <f>T412*(T_PR[[#This Row],[CENA KATALOG NETTO ZA JEDNOSTKĘ MIARY]]-T_PR[[#This Row],[CENA KATALOG NETTO ZA JEDNOSTKĘ MIARY]]*T_PR[[#This Row],[RABAT %]])</f>
        <v>0.1871025</v>
      </c>
      <c r="K412" s="128">
        <f t="shared" si="14"/>
        <v>0.1871025</v>
      </c>
      <c r="L412" s="261">
        <f t="shared" si="16"/>
        <v>0</v>
      </c>
      <c r="M412" s="25">
        <v>10000</v>
      </c>
      <c r="N412" s="256">
        <f>T_PR[[#This Row],[CENA ZA POJ. SZTUKĘ PO RABACIE]]*T_PR[[#This Row],[LICZBA SZT. W OPAKOWANIU]]</f>
        <v>1871.0250000000001</v>
      </c>
      <c r="O412" s="253" t="str">
        <f>IF(T_PR[[#This Row],[CENA ZA OPAKOWANIE PO RABACIE]]*D412=0,"",D412*N412)</f>
        <v/>
      </c>
      <c r="P412" s="52">
        <v>8421814621687</v>
      </c>
      <c r="Q412" s="52">
        <v>8421814621694</v>
      </c>
      <c r="R412" s="31" t="s">
        <v>189</v>
      </c>
      <c r="S412" s="31" t="s">
        <v>465</v>
      </c>
      <c r="T412" s="160">
        <v>1</v>
      </c>
    </row>
    <row r="413" spans="1:20">
      <c r="A413" s="333"/>
      <c r="B413" s="325"/>
      <c r="C413" s="116" t="s">
        <v>3546</v>
      </c>
      <c r="D413" s="53"/>
      <c r="E413" s="38" t="s">
        <v>3874</v>
      </c>
      <c r="F413" s="231" t="s">
        <v>3885</v>
      </c>
      <c r="G413" s="54">
        <v>1</v>
      </c>
      <c r="H413" s="209">
        <v>0.18201714999999999</v>
      </c>
      <c r="I413" s="199">
        <f>T_PR[[#This Row],[CENA KATALOG NETTO ZA JEDNOSTKĘ MIARY]]/G413</f>
        <v>0.18201714999999999</v>
      </c>
      <c r="J413" s="94">
        <f>T413*(T_PR[[#This Row],[CENA KATALOG NETTO ZA JEDNOSTKĘ MIARY]]-T_PR[[#This Row],[CENA KATALOG NETTO ZA JEDNOSTKĘ MIARY]]*T_PR[[#This Row],[RABAT %]])</f>
        <v>0.18201714999999999</v>
      </c>
      <c r="K413" s="128">
        <f t="shared" si="14"/>
        <v>0.18201714999999999</v>
      </c>
      <c r="L413" s="261">
        <f t="shared" si="16"/>
        <v>0</v>
      </c>
      <c r="M413" s="25">
        <v>10000</v>
      </c>
      <c r="N413" s="256">
        <f>T_PR[[#This Row],[CENA ZA POJ. SZTUKĘ PO RABACIE]]*T_PR[[#This Row],[LICZBA SZT. W OPAKOWANIU]]</f>
        <v>1820.1714999999999</v>
      </c>
      <c r="O413" s="253" t="str">
        <f>IF(T_PR[[#This Row],[CENA ZA OPAKOWANIE PO RABACIE]]*D413=0,"",D413*N413)</f>
        <v/>
      </c>
      <c r="P413" s="52">
        <v>8421814621823</v>
      </c>
      <c r="Q413" s="52">
        <v>8421814621830</v>
      </c>
      <c r="R413" s="31" t="s">
        <v>189</v>
      </c>
      <c r="S413" s="31" t="s">
        <v>465</v>
      </c>
      <c r="T413" s="160">
        <v>1</v>
      </c>
    </row>
    <row r="414" spans="1:20">
      <c r="A414" s="333"/>
      <c r="B414" s="325"/>
      <c r="C414" s="116" t="s">
        <v>3546</v>
      </c>
      <c r="D414" s="53"/>
      <c r="E414" s="38" t="s">
        <v>3866</v>
      </c>
      <c r="F414" s="231" t="s">
        <v>3886</v>
      </c>
      <c r="G414" s="54">
        <v>1</v>
      </c>
      <c r="H414" s="209">
        <v>0.21156975</v>
      </c>
      <c r="I414" s="199">
        <f>T_PR[[#This Row],[CENA KATALOG NETTO ZA JEDNOSTKĘ MIARY]]/G414</f>
        <v>0.21156975</v>
      </c>
      <c r="J414" s="94">
        <f>T414*(T_PR[[#This Row],[CENA KATALOG NETTO ZA JEDNOSTKĘ MIARY]]-T_PR[[#This Row],[CENA KATALOG NETTO ZA JEDNOSTKĘ MIARY]]*T_PR[[#This Row],[RABAT %]])</f>
        <v>0.21156975</v>
      </c>
      <c r="K414" s="128">
        <f>SUM(H414)*(1-L414)</f>
        <v>0.21156975</v>
      </c>
      <c r="L414" s="261">
        <f t="shared" si="16"/>
        <v>0</v>
      </c>
      <c r="M414" s="25">
        <v>10000</v>
      </c>
      <c r="N414" s="256">
        <f>T_PR[[#This Row],[CENA ZA POJ. SZTUKĘ PO RABACIE]]*T_PR[[#This Row],[LICZBA SZT. W OPAKOWANIU]]</f>
        <v>2115.6975000000002</v>
      </c>
      <c r="O414" s="253" t="str">
        <f>IF(T_PR[[#This Row],[CENA ZA OPAKOWANIE PO RABACIE]]*D414=0,"",D414*N414)</f>
        <v/>
      </c>
      <c r="P414" s="52">
        <v>8421814621663</v>
      </c>
      <c r="Q414" s="52">
        <v>8421814621670</v>
      </c>
      <c r="R414" s="31" t="s">
        <v>189</v>
      </c>
      <c r="S414" s="31" t="s">
        <v>465</v>
      </c>
      <c r="T414" s="160">
        <v>1</v>
      </c>
    </row>
    <row r="415" spans="1:20">
      <c r="A415" s="333"/>
      <c r="B415" s="325"/>
      <c r="C415" s="116" t="s">
        <v>3546</v>
      </c>
      <c r="D415" s="53"/>
      <c r="E415" s="38" t="s">
        <v>3871</v>
      </c>
      <c r="F415" s="231" t="s">
        <v>3887</v>
      </c>
      <c r="G415" s="54">
        <v>1</v>
      </c>
      <c r="H415" s="209">
        <v>0.21156975</v>
      </c>
      <c r="I415" s="199">
        <f>T_PR[[#This Row],[CENA KATALOG NETTO ZA JEDNOSTKĘ MIARY]]/G415</f>
        <v>0.21156975</v>
      </c>
      <c r="J415" s="94">
        <f>T415*(T_PR[[#This Row],[CENA KATALOG NETTO ZA JEDNOSTKĘ MIARY]]-T_PR[[#This Row],[CENA KATALOG NETTO ZA JEDNOSTKĘ MIARY]]*T_PR[[#This Row],[RABAT %]])</f>
        <v>0.21156975</v>
      </c>
      <c r="K415" s="128">
        <f t="shared" si="14"/>
        <v>0.21156975</v>
      </c>
      <c r="L415" s="261">
        <f t="shared" si="16"/>
        <v>0</v>
      </c>
      <c r="M415" s="25">
        <v>10000</v>
      </c>
      <c r="N415" s="256">
        <f>T_PR[[#This Row],[CENA ZA POJ. SZTUKĘ PO RABACIE]]*T_PR[[#This Row],[LICZBA SZT. W OPAKOWANIU]]</f>
        <v>2115.6975000000002</v>
      </c>
      <c r="O415" s="253" t="str">
        <f>IF(T_PR[[#This Row],[CENA ZA OPAKOWANIE PO RABACIE]]*D415=0,"",D415*N415)</f>
        <v/>
      </c>
      <c r="P415" s="52">
        <v>8421814621762</v>
      </c>
      <c r="Q415" s="52">
        <v>8421814621779</v>
      </c>
      <c r="R415" s="31" t="s">
        <v>189</v>
      </c>
      <c r="S415" s="31" t="s">
        <v>465</v>
      </c>
      <c r="T415" s="160">
        <v>1</v>
      </c>
    </row>
    <row r="416" spans="1:20">
      <c r="A416" s="333"/>
      <c r="B416" s="325"/>
      <c r="C416" s="116" t="s">
        <v>3546</v>
      </c>
      <c r="D416" s="53"/>
      <c r="E416" s="38" t="s">
        <v>3868</v>
      </c>
      <c r="F416" s="231" t="s">
        <v>3888</v>
      </c>
      <c r="G416" s="54">
        <v>1</v>
      </c>
      <c r="H416" s="209">
        <v>0.26664504999999999</v>
      </c>
      <c r="I416" s="199">
        <f>T_PR[[#This Row],[CENA KATALOG NETTO ZA JEDNOSTKĘ MIARY]]/G416</f>
        <v>0.26664504999999999</v>
      </c>
      <c r="J416" s="94">
        <f>T416*(T_PR[[#This Row],[CENA KATALOG NETTO ZA JEDNOSTKĘ MIARY]]-T_PR[[#This Row],[CENA KATALOG NETTO ZA JEDNOSTKĘ MIARY]]*T_PR[[#This Row],[RABAT %]])</f>
        <v>0.26664504999999999</v>
      </c>
      <c r="K416" s="128">
        <f t="shared" si="14"/>
        <v>0.26664504999999999</v>
      </c>
      <c r="L416" s="261">
        <f t="shared" si="16"/>
        <v>0</v>
      </c>
      <c r="M416" s="25">
        <v>5000</v>
      </c>
      <c r="N416" s="256">
        <f>T_PR[[#This Row],[CENA ZA POJ. SZTUKĘ PO RABACIE]]*T_PR[[#This Row],[LICZBA SZT. W OPAKOWANIU]]</f>
        <v>1333.22525</v>
      </c>
      <c r="O416" s="253" t="str">
        <f>IF(T_PR[[#This Row],[CENA ZA OPAKOWANIE PO RABACIE]]*D416=0,"",D416*N416)</f>
        <v/>
      </c>
      <c r="P416" s="52">
        <v>8421814621700</v>
      </c>
      <c r="Q416" s="52">
        <v>8421814621717</v>
      </c>
      <c r="R416" s="31" t="s">
        <v>189</v>
      </c>
      <c r="S416" s="31" t="s">
        <v>465</v>
      </c>
      <c r="T416" s="160">
        <v>1</v>
      </c>
    </row>
    <row r="417" spans="1:20">
      <c r="A417" s="333"/>
      <c r="B417" s="325"/>
      <c r="C417" s="116" t="s">
        <v>3546</v>
      </c>
      <c r="D417" s="53"/>
      <c r="E417" s="38" t="s">
        <v>3876</v>
      </c>
      <c r="F417" s="231" t="s">
        <v>3889</v>
      </c>
      <c r="G417" s="54">
        <v>1</v>
      </c>
      <c r="H417" s="209">
        <v>0.26664504999999999</v>
      </c>
      <c r="I417" s="199">
        <f>T_PR[[#This Row],[CENA KATALOG NETTO ZA JEDNOSTKĘ MIARY]]/G417</f>
        <v>0.26664504999999999</v>
      </c>
      <c r="J417" s="94">
        <f>T417*(T_PR[[#This Row],[CENA KATALOG NETTO ZA JEDNOSTKĘ MIARY]]-T_PR[[#This Row],[CENA KATALOG NETTO ZA JEDNOSTKĘ MIARY]]*T_PR[[#This Row],[RABAT %]])</f>
        <v>0.26664504999999999</v>
      </c>
      <c r="K417" s="128">
        <f t="shared" si="14"/>
        <v>0.26664504999999999</v>
      </c>
      <c r="L417" s="261">
        <f t="shared" si="16"/>
        <v>0</v>
      </c>
      <c r="M417" s="25">
        <v>5000</v>
      </c>
      <c r="N417" s="256">
        <f>T_PR[[#This Row],[CENA ZA POJ. SZTUKĘ PO RABACIE]]*T_PR[[#This Row],[LICZBA SZT. W OPAKOWANIU]]</f>
        <v>1333.22525</v>
      </c>
      <c r="O417" s="253" t="str">
        <f>IF(T_PR[[#This Row],[CENA ZA OPAKOWANIE PO RABACIE]]*D417=0,"",D417*N417)</f>
        <v/>
      </c>
      <c r="P417" s="52">
        <v>8421814621861</v>
      </c>
      <c r="Q417" s="52">
        <v>8421814621878</v>
      </c>
      <c r="R417" s="31" t="s">
        <v>189</v>
      </c>
      <c r="S417" s="31" t="s">
        <v>465</v>
      </c>
      <c r="T417" s="160">
        <v>1</v>
      </c>
    </row>
    <row r="418" spans="1:20">
      <c r="A418" s="332"/>
      <c r="B418" s="324"/>
      <c r="C418" s="118" t="s">
        <v>3547</v>
      </c>
      <c r="D418" s="53"/>
      <c r="E418" s="38" t="s">
        <v>1077</v>
      </c>
      <c r="F418" s="225" t="s">
        <v>1078</v>
      </c>
      <c r="G418" s="54">
        <v>100</v>
      </c>
      <c r="H418" s="208">
        <v>115.584</v>
      </c>
      <c r="I418" s="199">
        <f>T_PR[[#This Row],[CENA KATALOG NETTO ZA JEDNOSTKĘ MIARY]]/G418</f>
        <v>1.15584</v>
      </c>
      <c r="J418" s="94">
        <f>T418*(T_PR[[#This Row],[CENA KATALOG NETTO ZA JEDNOSTKĘ MIARY]]-T_PR[[#This Row],[CENA KATALOG NETTO ZA JEDNOSTKĘ MIARY]]*T_PR[[#This Row],[RABAT %]])/100</f>
        <v>1.15584</v>
      </c>
      <c r="K418" s="95">
        <f t="shared" si="14"/>
        <v>115.584</v>
      </c>
      <c r="L418" s="264">
        <f t="shared" si="16"/>
        <v>0</v>
      </c>
      <c r="M418" s="25">
        <v>100</v>
      </c>
      <c r="N418" s="256">
        <f>T_PR[[#This Row],[CENA ZA POJ. SZTUKĘ PO RABACIE]]*T_PR[[#This Row],[LICZBA SZT. W OPAKOWANIU]]</f>
        <v>115.584</v>
      </c>
      <c r="O418" s="253" t="str">
        <f>IF(T_PR[[#This Row],[CENA ZA OPAKOWANIE PO RABACIE]]*D418=0,"",D418*N418)</f>
        <v/>
      </c>
      <c r="P418" s="52" t="s">
        <v>1079</v>
      </c>
      <c r="Q418" s="52" t="s">
        <v>1080</v>
      </c>
      <c r="R418" s="31" t="s">
        <v>47</v>
      </c>
      <c r="S418" s="31" t="s">
        <v>71</v>
      </c>
      <c r="T418" s="160">
        <v>1</v>
      </c>
    </row>
    <row r="419" spans="1:20">
      <c r="A419" s="333"/>
      <c r="B419" s="325"/>
      <c r="C419" s="118" t="s">
        <v>3547</v>
      </c>
      <c r="D419" s="53"/>
      <c r="E419" s="38" t="s">
        <v>1081</v>
      </c>
      <c r="F419" s="225" t="s">
        <v>1082</v>
      </c>
      <c r="G419" s="54">
        <v>100</v>
      </c>
      <c r="H419" s="208">
        <v>118.629</v>
      </c>
      <c r="I419" s="199">
        <f>T_PR[[#This Row],[CENA KATALOG NETTO ZA JEDNOSTKĘ MIARY]]/G419</f>
        <v>1.1862900000000001</v>
      </c>
      <c r="J419" s="94">
        <f>T419*(T_PR[[#This Row],[CENA KATALOG NETTO ZA JEDNOSTKĘ MIARY]]-T_PR[[#This Row],[CENA KATALOG NETTO ZA JEDNOSTKĘ MIARY]]*T_PR[[#This Row],[RABAT %]])/100</f>
        <v>1.1862900000000001</v>
      </c>
      <c r="K419" s="95">
        <f t="shared" si="14"/>
        <v>118.629</v>
      </c>
      <c r="L419" s="264">
        <f t="shared" si="16"/>
        <v>0</v>
      </c>
      <c r="M419" s="25">
        <v>100</v>
      </c>
      <c r="N419" s="256">
        <f>T_PR[[#This Row],[CENA ZA POJ. SZTUKĘ PO RABACIE]]*T_PR[[#This Row],[LICZBA SZT. W OPAKOWANIU]]</f>
        <v>118.629</v>
      </c>
      <c r="O419" s="253" t="str">
        <f>IF(T_PR[[#This Row],[CENA ZA OPAKOWANIE PO RABACIE]]*D419=0,"",D419*N419)</f>
        <v/>
      </c>
      <c r="P419" s="52" t="s">
        <v>1083</v>
      </c>
      <c r="Q419" s="52" t="s">
        <v>1084</v>
      </c>
      <c r="R419" s="31" t="s">
        <v>47</v>
      </c>
      <c r="S419" s="31" t="s">
        <v>71</v>
      </c>
      <c r="T419" s="160">
        <v>1</v>
      </c>
    </row>
    <row r="420" spans="1:20">
      <c r="A420" s="333"/>
      <c r="B420" s="325"/>
      <c r="C420" s="118" t="s">
        <v>3547</v>
      </c>
      <c r="D420" s="53"/>
      <c r="E420" s="38" t="s">
        <v>1085</v>
      </c>
      <c r="F420" s="225" t="s">
        <v>1086</v>
      </c>
      <c r="G420" s="54">
        <v>100</v>
      </c>
      <c r="H420" s="208">
        <v>121.66350000000001</v>
      </c>
      <c r="I420" s="199">
        <f>T_PR[[#This Row],[CENA KATALOG NETTO ZA JEDNOSTKĘ MIARY]]/G420</f>
        <v>1.2166350000000001</v>
      </c>
      <c r="J420" s="94">
        <f>T420*(T_PR[[#This Row],[CENA KATALOG NETTO ZA JEDNOSTKĘ MIARY]]-T_PR[[#This Row],[CENA KATALOG NETTO ZA JEDNOSTKĘ MIARY]]*T_PR[[#This Row],[RABAT %]])/100</f>
        <v>1.2166350000000001</v>
      </c>
      <c r="K420" s="95">
        <f t="shared" si="14"/>
        <v>121.66350000000001</v>
      </c>
      <c r="L420" s="264">
        <f t="shared" si="16"/>
        <v>0</v>
      </c>
      <c r="M420" s="25">
        <v>100</v>
      </c>
      <c r="N420" s="256">
        <f>T_PR[[#This Row],[CENA ZA POJ. SZTUKĘ PO RABACIE]]*T_PR[[#This Row],[LICZBA SZT. W OPAKOWANIU]]</f>
        <v>121.66350000000001</v>
      </c>
      <c r="O420" s="253" t="str">
        <f>IF(T_PR[[#This Row],[CENA ZA OPAKOWANIE PO RABACIE]]*D420=0,"",D420*N420)</f>
        <v/>
      </c>
      <c r="P420" s="52" t="s">
        <v>1087</v>
      </c>
      <c r="Q420" s="52" t="s">
        <v>1088</v>
      </c>
      <c r="R420" s="31" t="s">
        <v>47</v>
      </c>
      <c r="S420" s="31" t="s">
        <v>71</v>
      </c>
      <c r="T420" s="160">
        <v>1</v>
      </c>
    </row>
    <row r="421" spans="1:20">
      <c r="A421" s="333"/>
      <c r="B421" s="325"/>
      <c r="C421" s="118" t="s">
        <v>3547</v>
      </c>
      <c r="D421" s="53"/>
      <c r="E421" s="38" t="s">
        <v>1089</v>
      </c>
      <c r="F421" s="225" t="s">
        <v>1090</v>
      </c>
      <c r="G421" s="54">
        <v>100</v>
      </c>
      <c r="H421" s="208">
        <v>123.18599999999999</v>
      </c>
      <c r="I421" s="199">
        <f>T_PR[[#This Row],[CENA KATALOG NETTO ZA JEDNOSTKĘ MIARY]]/G421</f>
        <v>1.23186</v>
      </c>
      <c r="J421" s="94">
        <f>T421*(T_PR[[#This Row],[CENA KATALOG NETTO ZA JEDNOSTKĘ MIARY]]-T_PR[[#This Row],[CENA KATALOG NETTO ZA JEDNOSTKĘ MIARY]]*T_PR[[#This Row],[RABAT %]])/100</f>
        <v>1.23186</v>
      </c>
      <c r="K421" s="95">
        <f t="shared" si="14"/>
        <v>123.18599999999999</v>
      </c>
      <c r="L421" s="264">
        <f t="shared" si="16"/>
        <v>0</v>
      </c>
      <c r="M421" s="25">
        <v>100</v>
      </c>
      <c r="N421" s="256">
        <f>T_PR[[#This Row],[CENA ZA POJ. SZTUKĘ PO RABACIE]]*T_PR[[#This Row],[LICZBA SZT. W OPAKOWANIU]]</f>
        <v>123.18599999999999</v>
      </c>
      <c r="O421" s="253" t="str">
        <f>IF(T_PR[[#This Row],[CENA ZA OPAKOWANIE PO RABACIE]]*D421=0,"",D421*N421)</f>
        <v/>
      </c>
      <c r="P421" s="52" t="s">
        <v>1091</v>
      </c>
      <c r="Q421" s="52" t="s">
        <v>1092</v>
      </c>
      <c r="R421" s="31" t="s">
        <v>47</v>
      </c>
      <c r="S421" s="31" t="s">
        <v>71</v>
      </c>
      <c r="T421" s="160">
        <v>1</v>
      </c>
    </row>
    <row r="422" spans="1:20">
      <c r="A422" s="333"/>
      <c r="B422" s="325"/>
      <c r="C422" s="118" t="s">
        <v>3547</v>
      </c>
      <c r="D422" s="53"/>
      <c r="E422" s="38" t="s">
        <v>1093</v>
      </c>
      <c r="F422" s="225" t="s">
        <v>1094</v>
      </c>
      <c r="G422" s="54">
        <v>100</v>
      </c>
      <c r="H422" s="208">
        <v>124.7085</v>
      </c>
      <c r="I422" s="199">
        <f>T_PR[[#This Row],[CENA KATALOG NETTO ZA JEDNOSTKĘ MIARY]]/G422</f>
        <v>1.247085</v>
      </c>
      <c r="J422" s="94">
        <f>T422*(T_PR[[#This Row],[CENA KATALOG NETTO ZA JEDNOSTKĘ MIARY]]-T_PR[[#This Row],[CENA KATALOG NETTO ZA JEDNOSTKĘ MIARY]]*T_PR[[#This Row],[RABAT %]])/100</f>
        <v>1.247085</v>
      </c>
      <c r="K422" s="95">
        <f t="shared" si="14"/>
        <v>124.7085</v>
      </c>
      <c r="L422" s="264">
        <f t="shared" si="16"/>
        <v>0</v>
      </c>
      <c r="M422" s="25">
        <v>100</v>
      </c>
      <c r="N422" s="256">
        <f>T_PR[[#This Row],[CENA ZA POJ. SZTUKĘ PO RABACIE]]*T_PR[[#This Row],[LICZBA SZT. W OPAKOWANIU]]</f>
        <v>124.7085</v>
      </c>
      <c r="O422" s="253" t="str">
        <f>IF(T_PR[[#This Row],[CENA ZA OPAKOWANIE PO RABACIE]]*D422=0,"",D422*N422)</f>
        <v/>
      </c>
      <c r="P422" s="52" t="s">
        <v>1095</v>
      </c>
      <c r="Q422" s="52" t="s">
        <v>1096</v>
      </c>
      <c r="R422" s="31" t="s">
        <v>47</v>
      </c>
      <c r="S422" s="31" t="s">
        <v>71</v>
      </c>
      <c r="T422" s="160">
        <v>1</v>
      </c>
    </row>
    <row r="423" spans="1:20">
      <c r="A423" s="333"/>
      <c r="B423" s="325"/>
      <c r="C423" s="118" t="s">
        <v>3547</v>
      </c>
      <c r="D423" s="53"/>
      <c r="E423" s="38" t="s">
        <v>1097</v>
      </c>
      <c r="F423" s="225" t="s">
        <v>1098</v>
      </c>
      <c r="G423" s="54">
        <v>100</v>
      </c>
      <c r="H423" s="208">
        <v>127.7535</v>
      </c>
      <c r="I423" s="199">
        <f>T_PR[[#This Row],[CENA KATALOG NETTO ZA JEDNOSTKĘ MIARY]]/G423</f>
        <v>1.2775350000000001</v>
      </c>
      <c r="J423" s="94">
        <f>T423*(T_PR[[#This Row],[CENA KATALOG NETTO ZA JEDNOSTKĘ MIARY]]-T_PR[[#This Row],[CENA KATALOG NETTO ZA JEDNOSTKĘ MIARY]]*T_PR[[#This Row],[RABAT %]])/100</f>
        <v>1.2775350000000001</v>
      </c>
      <c r="K423" s="95">
        <f t="shared" ref="K423:K488" si="17">SUM(H423)*(1-L423)</f>
        <v>127.7535</v>
      </c>
      <c r="L423" s="264">
        <f t="shared" si="16"/>
        <v>0</v>
      </c>
      <c r="M423" s="25">
        <v>100</v>
      </c>
      <c r="N423" s="256">
        <f>T_PR[[#This Row],[CENA ZA POJ. SZTUKĘ PO RABACIE]]*T_PR[[#This Row],[LICZBA SZT. W OPAKOWANIU]]</f>
        <v>127.7535</v>
      </c>
      <c r="O423" s="253" t="str">
        <f>IF(T_PR[[#This Row],[CENA ZA OPAKOWANIE PO RABACIE]]*D423=0,"",D423*N423)</f>
        <v/>
      </c>
      <c r="P423" s="52" t="s">
        <v>1099</v>
      </c>
      <c r="Q423" s="52" t="s">
        <v>1100</v>
      </c>
      <c r="R423" s="31" t="s">
        <v>47</v>
      </c>
      <c r="S423" s="31" t="s">
        <v>71</v>
      </c>
      <c r="T423" s="160">
        <v>1</v>
      </c>
    </row>
    <row r="424" spans="1:20">
      <c r="A424" s="333"/>
      <c r="B424" s="325"/>
      <c r="C424" s="118" t="s">
        <v>3547</v>
      </c>
      <c r="D424" s="53"/>
      <c r="E424" s="38" t="s">
        <v>1101</v>
      </c>
      <c r="F424" s="225" t="s">
        <v>1102</v>
      </c>
      <c r="G424" s="54">
        <v>100</v>
      </c>
      <c r="H424" s="208">
        <v>132.31050000000002</v>
      </c>
      <c r="I424" s="199">
        <f>T_PR[[#This Row],[CENA KATALOG NETTO ZA JEDNOSTKĘ MIARY]]/G424</f>
        <v>1.3231050000000002</v>
      </c>
      <c r="J424" s="94">
        <f>T424*(T_PR[[#This Row],[CENA KATALOG NETTO ZA JEDNOSTKĘ MIARY]]-T_PR[[#This Row],[CENA KATALOG NETTO ZA JEDNOSTKĘ MIARY]]*T_PR[[#This Row],[RABAT %]])/100</f>
        <v>1.3231050000000002</v>
      </c>
      <c r="K424" s="95">
        <f t="shared" si="17"/>
        <v>132.31050000000002</v>
      </c>
      <c r="L424" s="264">
        <f t="shared" si="16"/>
        <v>0</v>
      </c>
      <c r="M424" s="25">
        <v>100</v>
      </c>
      <c r="N424" s="256">
        <f>T_PR[[#This Row],[CENA ZA POJ. SZTUKĘ PO RABACIE]]*T_PR[[#This Row],[LICZBA SZT. W OPAKOWANIU]]</f>
        <v>132.31050000000002</v>
      </c>
      <c r="O424" s="253" t="str">
        <f>IF(T_PR[[#This Row],[CENA ZA OPAKOWANIE PO RABACIE]]*D424=0,"",D424*N424)</f>
        <v/>
      </c>
      <c r="P424" s="52" t="s">
        <v>1103</v>
      </c>
      <c r="Q424" s="52" t="s">
        <v>1104</v>
      </c>
      <c r="R424" s="31" t="s">
        <v>47</v>
      </c>
      <c r="S424" s="31" t="s">
        <v>71</v>
      </c>
      <c r="T424" s="160">
        <v>1</v>
      </c>
    </row>
    <row r="425" spans="1:20">
      <c r="A425" s="333"/>
      <c r="B425" s="325"/>
      <c r="C425" s="118" t="s">
        <v>3547</v>
      </c>
      <c r="D425" s="53"/>
      <c r="E425" s="38" t="s">
        <v>1105</v>
      </c>
      <c r="F425" s="225" t="s">
        <v>1106</v>
      </c>
      <c r="G425" s="54">
        <v>100</v>
      </c>
      <c r="H425" s="208">
        <v>144.47999999999999</v>
      </c>
      <c r="I425" s="199">
        <f>T_PR[[#This Row],[CENA KATALOG NETTO ZA JEDNOSTKĘ MIARY]]/G425</f>
        <v>1.4447999999999999</v>
      </c>
      <c r="J425" s="94">
        <f>T425*(T_PR[[#This Row],[CENA KATALOG NETTO ZA JEDNOSTKĘ MIARY]]-T_PR[[#This Row],[CENA KATALOG NETTO ZA JEDNOSTKĘ MIARY]]*T_PR[[#This Row],[RABAT %]])/100</f>
        <v>1.4447999999999999</v>
      </c>
      <c r="K425" s="95">
        <f t="shared" si="17"/>
        <v>144.47999999999999</v>
      </c>
      <c r="L425" s="264">
        <f t="shared" si="16"/>
        <v>0</v>
      </c>
      <c r="M425" s="25">
        <v>100</v>
      </c>
      <c r="N425" s="256">
        <f>T_PR[[#This Row],[CENA ZA POJ. SZTUKĘ PO RABACIE]]*T_PR[[#This Row],[LICZBA SZT. W OPAKOWANIU]]</f>
        <v>144.47999999999999</v>
      </c>
      <c r="O425" s="253" t="str">
        <f>IF(T_PR[[#This Row],[CENA ZA OPAKOWANIE PO RABACIE]]*D425=0,"",D425*N425)</f>
        <v/>
      </c>
      <c r="P425" s="52" t="s">
        <v>1107</v>
      </c>
      <c r="Q425" s="52" t="s">
        <v>1108</v>
      </c>
      <c r="R425" s="31" t="s">
        <v>47</v>
      </c>
      <c r="S425" s="31" t="s">
        <v>71</v>
      </c>
      <c r="T425" s="160">
        <v>1</v>
      </c>
    </row>
    <row r="426" spans="1:20">
      <c r="A426" s="333"/>
      <c r="B426" s="325"/>
      <c r="C426" s="118" t="s">
        <v>3547</v>
      </c>
      <c r="D426" s="53"/>
      <c r="E426" s="38" t="s">
        <v>1109</v>
      </c>
      <c r="F426" s="225" t="s">
        <v>1110</v>
      </c>
      <c r="G426" s="54">
        <v>100</v>
      </c>
      <c r="H426" s="208">
        <v>156.64950000000002</v>
      </c>
      <c r="I426" s="199">
        <f>T_PR[[#This Row],[CENA KATALOG NETTO ZA JEDNOSTKĘ MIARY]]/G426</f>
        <v>1.5664950000000002</v>
      </c>
      <c r="J426" s="94">
        <f>T426*(T_PR[[#This Row],[CENA KATALOG NETTO ZA JEDNOSTKĘ MIARY]]-T_PR[[#This Row],[CENA KATALOG NETTO ZA JEDNOSTKĘ MIARY]]*T_PR[[#This Row],[RABAT %]])/100</f>
        <v>1.5664950000000002</v>
      </c>
      <c r="K426" s="95">
        <f t="shared" si="17"/>
        <v>156.64950000000002</v>
      </c>
      <c r="L426" s="264">
        <f t="shared" si="16"/>
        <v>0</v>
      </c>
      <c r="M426" s="25">
        <v>100</v>
      </c>
      <c r="N426" s="256">
        <f>T_PR[[#This Row],[CENA ZA POJ. SZTUKĘ PO RABACIE]]*T_PR[[#This Row],[LICZBA SZT. W OPAKOWANIU]]</f>
        <v>156.64950000000002</v>
      </c>
      <c r="O426" s="253" t="str">
        <f>IF(T_PR[[#This Row],[CENA ZA OPAKOWANIE PO RABACIE]]*D426=0,"",D426*N426)</f>
        <v/>
      </c>
      <c r="P426" s="52" t="s">
        <v>1111</v>
      </c>
      <c r="Q426" s="52" t="s">
        <v>1112</v>
      </c>
      <c r="R426" s="31" t="s">
        <v>47</v>
      </c>
      <c r="S426" s="31" t="s">
        <v>71</v>
      </c>
      <c r="T426" s="160">
        <v>1</v>
      </c>
    </row>
    <row r="427" spans="1:20">
      <c r="A427" s="333"/>
      <c r="B427" s="325"/>
      <c r="C427" s="118" t="s">
        <v>3547</v>
      </c>
      <c r="D427" s="53"/>
      <c r="E427" s="38" t="s">
        <v>1113</v>
      </c>
      <c r="F427" s="225" t="s">
        <v>1114</v>
      </c>
      <c r="G427" s="54">
        <v>100</v>
      </c>
      <c r="H427" s="208">
        <v>173.376</v>
      </c>
      <c r="I427" s="199">
        <f>T_PR[[#This Row],[CENA KATALOG NETTO ZA JEDNOSTKĘ MIARY]]/G427</f>
        <v>1.73376</v>
      </c>
      <c r="J427" s="94">
        <f>T427*(T_PR[[#This Row],[CENA KATALOG NETTO ZA JEDNOSTKĘ MIARY]]-T_PR[[#This Row],[CENA KATALOG NETTO ZA JEDNOSTKĘ MIARY]]*T_PR[[#This Row],[RABAT %]])/100</f>
        <v>1.73376</v>
      </c>
      <c r="K427" s="95">
        <f t="shared" si="17"/>
        <v>173.376</v>
      </c>
      <c r="L427" s="264">
        <f t="shared" si="16"/>
        <v>0</v>
      </c>
      <c r="M427" s="25">
        <v>50</v>
      </c>
      <c r="N427" s="256">
        <f>T_PR[[#This Row],[CENA ZA POJ. SZTUKĘ PO RABACIE]]*T_PR[[#This Row],[LICZBA SZT. W OPAKOWANIU]]</f>
        <v>86.688000000000002</v>
      </c>
      <c r="O427" s="253" t="str">
        <f>IF(T_PR[[#This Row],[CENA ZA OPAKOWANIE PO RABACIE]]*D427=0,"",D427*N427)</f>
        <v/>
      </c>
      <c r="P427" s="52" t="s">
        <v>1115</v>
      </c>
      <c r="Q427" s="52" t="s">
        <v>1116</v>
      </c>
      <c r="R427" s="31" t="s">
        <v>47</v>
      </c>
      <c r="S427" s="31" t="s">
        <v>71</v>
      </c>
      <c r="T427" s="160">
        <v>1</v>
      </c>
    </row>
    <row r="428" spans="1:20">
      <c r="A428" s="333"/>
      <c r="B428" s="325"/>
      <c r="C428" s="118" t="s">
        <v>3547</v>
      </c>
      <c r="D428" s="53"/>
      <c r="E428" s="38" t="s">
        <v>1117</v>
      </c>
      <c r="F428" s="225" t="s">
        <v>1118</v>
      </c>
      <c r="G428" s="54">
        <v>100</v>
      </c>
      <c r="H428" s="208">
        <v>203.7945</v>
      </c>
      <c r="I428" s="199">
        <f>T_PR[[#This Row],[CENA KATALOG NETTO ZA JEDNOSTKĘ MIARY]]/G428</f>
        <v>2.0379450000000001</v>
      </c>
      <c r="J428" s="94">
        <f>T428*(T_PR[[#This Row],[CENA KATALOG NETTO ZA JEDNOSTKĘ MIARY]]-T_PR[[#This Row],[CENA KATALOG NETTO ZA JEDNOSTKĘ MIARY]]*T_PR[[#This Row],[RABAT %]])/100</f>
        <v>2.0379450000000001</v>
      </c>
      <c r="K428" s="95">
        <f t="shared" si="17"/>
        <v>203.7945</v>
      </c>
      <c r="L428" s="264">
        <f t="shared" si="16"/>
        <v>0</v>
      </c>
      <c r="M428" s="25">
        <v>50</v>
      </c>
      <c r="N428" s="256">
        <f>T_PR[[#This Row],[CENA ZA POJ. SZTUKĘ PO RABACIE]]*T_PR[[#This Row],[LICZBA SZT. W OPAKOWANIU]]</f>
        <v>101.89725</v>
      </c>
      <c r="O428" s="253" t="str">
        <f>IF(T_PR[[#This Row],[CENA ZA OPAKOWANIE PO RABACIE]]*D428=0,"",D428*N428)</f>
        <v/>
      </c>
      <c r="P428" s="52" t="s">
        <v>1119</v>
      </c>
      <c r="Q428" s="52" t="s">
        <v>1120</v>
      </c>
      <c r="R428" s="31" t="s">
        <v>47</v>
      </c>
      <c r="S428" s="31" t="s">
        <v>71</v>
      </c>
      <c r="T428" s="160">
        <v>1</v>
      </c>
    </row>
    <row r="429" spans="1:20">
      <c r="A429" s="333"/>
      <c r="B429" s="325"/>
      <c r="C429" s="118" t="s">
        <v>3547</v>
      </c>
      <c r="D429" s="53"/>
      <c r="E429" s="38" t="s">
        <v>1121</v>
      </c>
      <c r="F429" s="225" t="s">
        <v>1122</v>
      </c>
      <c r="G429" s="54">
        <v>100</v>
      </c>
      <c r="H429" s="208">
        <v>209.874</v>
      </c>
      <c r="I429" s="199">
        <f>T_PR[[#This Row],[CENA KATALOG NETTO ZA JEDNOSTKĘ MIARY]]/G429</f>
        <v>2.0987399999999998</v>
      </c>
      <c r="J429" s="94">
        <f>T429*(T_PR[[#This Row],[CENA KATALOG NETTO ZA JEDNOSTKĘ MIARY]]-T_PR[[#This Row],[CENA KATALOG NETTO ZA JEDNOSTKĘ MIARY]]*T_PR[[#This Row],[RABAT %]])/100</f>
        <v>2.0987399999999998</v>
      </c>
      <c r="K429" s="95">
        <f t="shared" si="17"/>
        <v>209.874</v>
      </c>
      <c r="L429" s="264">
        <f t="shared" si="16"/>
        <v>0</v>
      </c>
      <c r="M429" s="25">
        <v>50</v>
      </c>
      <c r="N429" s="256">
        <f>T_PR[[#This Row],[CENA ZA POJ. SZTUKĘ PO RABACIE]]*T_PR[[#This Row],[LICZBA SZT. W OPAKOWANIU]]</f>
        <v>104.937</v>
      </c>
      <c r="O429" s="253" t="str">
        <f>IF(T_PR[[#This Row],[CENA ZA OPAKOWANIE PO RABACIE]]*D429=0,"",D429*N429)</f>
        <v/>
      </c>
      <c r="P429" s="52">
        <v>8421814424134</v>
      </c>
      <c r="Q429" s="52">
        <v>8421814464017</v>
      </c>
      <c r="R429" s="31" t="s">
        <v>47</v>
      </c>
      <c r="S429" s="31" t="s">
        <v>71</v>
      </c>
      <c r="T429" s="160">
        <v>1</v>
      </c>
    </row>
    <row r="430" spans="1:20">
      <c r="A430" s="333"/>
      <c r="B430" s="325"/>
      <c r="C430" s="118" t="s">
        <v>3547</v>
      </c>
      <c r="D430" s="53"/>
      <c r="E430" s="38" t="s">
        <v>1123</v>
      </c>
      <c r="F430" s="225" t="s">
        <v>1124</v>
      </c>
      <c r="G430" s="54">
        <v>100</v>
      </c>
      <c r="H430" s="208">
        <v>225.07800000000003</v>
      </c>
      <c r="I430" s="199">
        <f>T_PR[[#This Row],[CENA KATALOG NETTO ZA JEDNOSTKĘ MIARY]]/G430</f>
        <v>2.2507800000000002</v>
      </c>
      <c r="J430" s="94">
        <f>T430*(T_PR[[#This Row],[CENA KATALOG NETTO ZA JEDNOSTKĘ MIARY]]-T_PR[[#This Row],[CENA KATALOG NETTO ZA JEDNOSTKĘ MIARY]]*T_PR[[#This Row],[RABAT %]])/100</f>
        <v>2.2507800000000002</v>
      </c>
      <c r="K430" s="95">
        <f t="shared" si="17"/>
        <v>225.07800000000003</v>
      </c>
      <c r="L430" s="264">
        <f t="shared" si="16"/>
        <v>0</v>
      </c>
      <c r="M430" s="25">
        <v>25</v>
      </c>
      <c r="N430" s="256">
        <f>T_PR[[#This Row],[CENA ZA POJ. SZTUKĘ PO RABACIE]]*T_PR[[#This Row],[LICZBA SZT. W OPAKOWANIU]]</f>
        <v>56.269500000000008</v>
      </c>
      <c r="O430" s="253" t="str">
        <f>IF(T_PR[[#This Row],[CENA ZA OPAKOWANIE PO RABACIE]]*D430=0,"",D430*N430)</f>
        <v/>
      </c>
      <c r="P430" s="52" t="s">
        <v>1125</v>
      </c>
      <c r="Q430" s="52" t="s">
        <v>1126</v>
      </c>
      <c r="R430" s="31" t="s">
        <v>47</v>
      </c>
      <c r="S430" s="31" t="s">
        <v>71</v>
      </c>
      <c r="T430" s="160">
        <v>1</v>
      </c>
    </row>
    <row r="431" spans="1:20">
      <c r="A431" s="333"/>
      <c r="B431" s="325"/>
      <c r="C431" s="118" t="s">
        <v>3547</v>
      </c>
      <c r="D431" s="53"/>
      <c r="E431" s="38" t="s">
        <v>1127</v>
      </c>
      <c r="F431" s="225" t="s">
        <v>1128</v>
      </c>
      <c r="G431" s="54">
        <v>100</v>
      </c>
      <c r="H431" s="208">
        <v>258.54149999999998</v>
      </c>
      <c r="I431" s="199">
        <f>T_PR[[#This Row],[CENA KATALOG NETTO ZA JEDNOSTKĘ MIARY]]/G431</f>
        <v>2.5854149999999998</v>
      </c>
      <c r="J431" s="94">
        <f>T431*(T_PR[[#This Row],[CENA KATALOG NETTO ZA JEDNOSTKĘ MIARY]]-T_PR[[#This Row],[CENA KATALOG NETTO ZA JEDNOSTKĘ MIARY]]*T_PR[[#This Row],[RABAT %]])/100</f>
        <v>2.5854149999999998</v>
      </c>
      <c r="K431" s="95">
        <f t="shared" si="17"/>
        <v>258.54149999999998</v>
      </c>
      <c r="L431" s="264">
        <f t="shared" ref="L431:L500" si="18">$L$347</f>
        <v>0</v>
      </c>
      <c r="M431" s="25">
        <v>25</v>
      </c>
      <c r="N431" s="256">
        <f>T_PR[[#This Row],[CENA ZA POJ. SZTUKĘ PO RABACIE]]*T_PR[[#This Row],[LICZBA SZT. W OPAKOWANIU]]</f>
        <v>64.635374999999996</v>
      </c>
      <c r="O431" s="253" t="str">
        <f>IF(T_PR[[#This Row],[CENA ZA OPAKOWANIE PO RABACIE]]*D431=0,"",D431*N431)</f>
        <v/>
      </c>
      <c r="P431" s="52" t="s">
        <v>1129</v>
      </c>
      <c r="Q431" s="52" t="s">
        <v>1130</v>
      </c>
      <c r="R431" s="31" t="s">
        <v>47</v>
      </c>
      <c r="S431" s="31" t="s">
        <v>71</v>
      </c>
      <c r="T431" s="160">
        <v>1</v>
      </c>
    </row>
    <row r="432" spans="1:20">
      <c r="A432" s="333"/>
      <c r="B432" s="325"/>
      <c r="C432" s="118" t="s">
        <v>3547</v>
      </c>
      <c r="D432" s="53"/>
      <c r="E432" s="38" t="s">
        <v>1131</v>
      </c>
      <c r="F432" s="225" t="s">
        <v>1132</v>
      </c>
      <c r="G432" s="54">
        <v>100</v>
      </c>
      <c r="H432" s="208">
        <v>267.666</v>
      </c>
      <c r="I432" s="199">
        <f>T_PR[[#This Row],[CENA KATALOG NETTO ZA JEDNOSTKĘ MIARY]]/G432</f>
        <v>2.67666</v>
      </c>
      <c r="J432" s="94">
        <f>T432*(T_PR[[#This Row],[CENA KATALOG NETTO ZA JEDNOSTKĘ MIARY]]-T_PR[[#This Row],[CENA KATALOG NETTO ZA JEDNOSTKĘ MIARY]]*T_PR[[#This Row],[RABAT %]])/100</f>
        <v>2.67666</v>
      </c>
      <c r="K432" s="95">
        <f t="shared" si="17"/>
        <v>267.666</v>
      </c>
      <c r="L432" s="264">
        <f t="shared" si="18"/>
        <v>0</v>
      </c>
      <c r="M432" s="25">
        <v>25</v>
      </c>
      <c r="N432" s="256">
        <f>T_PR[[#This Row],[CENA ZA POJ. SZTUKĘ PO RABACIE]]*T_PR[[#This Row],[LICZBA SZT. W OPAKOWANIU]]</f>
        <v>66.916499999999999</v>
      </c>
      <c r="O432" s="253" t="str">
        <f>IF(T_PR[[#This Row],[CENA ZA OPAKOWANIE PO RABACIE]]*D432=0,"",D432*N432)</f>
        <v/>
      </c>
      <c r="P432" s="52" t="s">
        <v>1133</v>
      </c>
      <c r="Q432" s="52" t="s">
        <v>1134</v>
      </c>
      <c r="R432" s="31" t="s">
        <v>47</v>
      </c>
      <c r="S432" s="31" t="s">
        <v>71</v>
      </c>
      <c r="T432" s="160">
        <v>1</v>
      </c>
    </row>
    <row r="433" spans="1:20">
      <c r="A433" s="333"/>
      <c r="B433" s="325"/>
      <c r="C433" s="118" t="s">
        <v>3547</v>
      </c>
      <c r="D433" s="53"/>
      <c r="E433" s="38" t="s">
        <v>1135</v>
      </c>
      <c r="F433" s="225" t="s">
        <v>1136</v>
      </c>
      <c r="G433" s="54">
        <v>100</v>
      </c>
      <c r="H433" s="208">
        <v>118.629</v>
      </c>
      <c r="I433" s="199">
        <f>T_PR[[#This Row],[CENA KATALOG NETTO ZA JEDNOSTKĘ MIARY]]/G433</f>
        <v>1.1862900000000001</v>
      </c>
      <c r="J433" s="94">
        <f>T433*(T_PR[[#This Row],[CENA KATALOG NETTO ZA JEDNOSTKĘ MIARY]]-T_PR[[#This Row],[CENA KATALOG NETTO ZA JEDNOSTKĘ MIARY]]*T_PR[[#This Row],[RABAT %]])/100</f>
        <v>1.1862900000000001</v>
      </c>
      <c r="K433" s="95">
        <f t="shared" si="17"/>
        <v>118.629</v>
      </c>
      <c r="L433" s="264">
        <f t="shared" si="18"/>
        <v>0</v>
      </c>
      <c r="M433" s="25">
        <v>100</v>
      </c>
      <c r="N433" s="256">
        <f>T_PR[[#This Row],[CENA ZA POJ. SZTUKĘ PO RABACIE]]*T_PR[[#This Row],[LICZBA SZT. W OPAKOWANIU]]</f>
        <v>118.629</v>
      </c>
      <c r="O433" s="253" t="str">
        <f>IF(T_PR[[#This Row],[CENA ZA OPAKOWANIE PO RABACIE]]*D433=0,"",D433*N433)</f>
        <v/>
      </c>
      <c r="P433" s="52">
        <v>8421814007160</v>
      </c>
      <c r="Q433" s="52">
        <v>8421814478281</v>
      </c>
      <c r="R433" s="31" t="s">
        <v>47</v>
      </c>
      <c r="S433" s="31" t="s">
        <v>71</v>
      </c>
      <c r="T433" s="160">
        <v>1</v>
      </c>
    </row>
    <row r="434" spans="1:20">
      <c r="A434" s="333"/>
      <c r="B434" s="325"/>
      <c r="C434" s="118" t="s">
        <v>3547</v>
      </c>
      <c r="D434" s="53"/>
      <c r="E434" s="38" t="s">
        <v>1137</v>
      </c>
      <c r="F434" s="225" t="s">
        <v>1138</v>
      </c>
      <c r="G434" s="54">
        <v>100</v>
      </c>
      <c r="H434" s="208">
        <v>121.66350000000001</v>
      </c>
      <c r="I434" s="199">
        <f>T_PR[[#This Row],[CENA KATALOG NETTO ZA JEDNOSTKĘ MIARY]]/G434</f>
        <v>1.2166350000000001</v>
      </c>
      <c r="J434" s="94">
        <f>T434*(T_PR[[#This Row],[CENA KATALOG NETTO ZA JEDNOSTKĘ MIARY]]-T_PR[[#This Row],[CENA KATALOG NETTO ZA JEDNOSTKĘ MIARY]]*T_PR[[#This Row],[RABAT %]])/100</f>
        <v>1.2166350000000001</v>
      </c>
      <c r="K434" s="95">
        <f t="shared" si="17"/>
        <v>121.66350000000001</v>
      </c>
      <c r="L434" s="264">
        <f t="shared" si="18"/>
        <v>0</v>
      </c>
      <c r="M434" s="25">
        <v>100</v>
      </c>
      <c r="N434" s="256">
        <f>T_PR[[#This Row],[CENA ZA POJ. SZTUKĘ PO RABACIE]]*T_PR[[#This Row],[LICZBA SZT. W OPAKOWANIU]]</f>
        <v>121.66350000000001</v>
      </c>
      <c r="O434" s="253" t="str">
        <f>IF(T_PR[[#This Row],[CENA ZA OPAKOWANIE PO RABACIE]]*D434=0,"",D434*N434)</f>
        <v/>
      </c>
      <c r="P434" s="52" t="s">
        <v>1139</v>
      </c>
      <c r="Q434" s="52" t="s">
        <v>1140</v>
      </c>
      <c r="R434" s="31" t="s">
        <v>47</v>
      </c>
      <c r="S434" s="31" t="s">
        <v>71</v>
      </c>
      <c r="T434" s="160">
        <v>1</v>
      </c>
    </row>
    <row r="435" spans="1:20">
      <c r="A435" s="333"/>
      <c r="B435" s="325"/>
      <c r="C435" s="118" t="s">
        <v>3547</v>
      </c>
      <c r="D435" s="53"/>
      <c r="E435" s="38" t="s">
        <v>1141</v>
      </c>
      <c r="F435" s="225" t="s">
        <v>1142</v>
      </c>
      <c r="G435" s="54">
        <v>100</v>
      </c>
      <c r="H435" s="208">
        <v>123.18599999999999</v>
      </c>
      <c r="I435" s="199">
        <f>T_PR[[#This Row],[CENA KATALOG NETTO ZA JEDNOSTKĘ MIARY]]/G435</f>
        <v>1.23186</v>
      </c>
      <c r="J435" s="94">
        <f>T435*(T_PR[[#This Row],[CENA KATALOG NETTO ZA JEDNOSTKĘ MIARY]]-T_PR[[#This Row],[CENA KATALOG NETTO ZA JEDNOSTKĘ MIARY]]*T_PR[[#This Row],[RABAT %]])/100</f>
        <v>1.23186</v>
      </c>
      <c r="K435" s="95">
        <f t="shared" si="17"/>
        <v>123.18599999999999</v>
      </c>
      <c r="L435" s="264">
        <f t="shared" si="18"/>
        <v>0</v>
      </c>
      <c r="M435" s="25">
        <v>100</v>
      </c>
      <c r="N435" s="256">
        <f>T_PR[[#This Row],[CENA ZA POJ. SZTUKĘ PO RABACIE]]*T_PR[[#This Row],[LICZBA SZT. W OPAKOWANIU]]</f>
        <v>123.18599999999999</v>
      </c>
      <c r="O435" s="253" t="str">
        <f>IF(T_PR[[#This Row],[CENA ZA OPAKOWANIE PO RABACIE]]*D435=0,"",D435*N435)</f>
        <v/>
      </c>
      <c r="P435" s="52" t="s">
        <v>1143</v>
      </c>
      <c r="Q435" s="52" t="s">
        <v>1144</v>
      </c>
      <c r="R435" s="31" t="s">
        <v>47</v>
      </c>
      <c r="S435" s="31" t="s">
        <v>71</v>
      </c>
      <c r="T435" s="160">
        <v>1</v>
      </c>
    </row>
    <row r="436" spans="1:20">
      <c r="A436" s="333"/>
      <c r="B436" s="325"/>
      <c r="C436" s="118" t="s">
        <v>3547</v>
      </c>
      <c r="D436" s="53"/>
      <c r="E436" s="38" t="s">
        <v>1145</v>
      </c>
      <c r="F436" s="225" t="s">
        <v>1146</v>
      </c>
      <c r="G436" s="54">
        <v>100</v>
      </c>
      <c r="H436" s="208">
        <v>124.7085</v>
      </c>
      <c r="I436" s="199">
        <f>T_PR[[#This Row],[CENA KATALOG NETTO ZA JEDNOSTKĘ MIARY]]/G436</f>
        <v>1.247085</v>
      </c>
      <c r="J436" s="94">
        <f>T436*(T_PR[[#This Row],[CENA KATALOG NETTO ZA JEDNOSTKĘ MIARY]]-T_PR[[#This Row],[CENA KATALOG NETTO ZA JEDNOSTKĘ MIARY]]*T_PR[[#This Row],[RABAT %]])/100</f>
        <v>1.247085</v>
      </c>
      <c r="K436" s="95">
        <f t="shared" si="17"/>
        <v>124.7085</v>
      </c>
      <c r="L436" s="264">
        <f t="shared" si="18"/>
        <v>0</v>
      </c>
      <c r="M436" s="25">
        <v>100</v>
      </c>
      <c r="N436" s="256">
        <f>T_PR[[#This Row],[CENA ZA POJ. SZTUKĘ PO RABACIE]]*T_PR[[#This Row],[LICZBA SZT. W OPAKOWANIU]]</f>
        <v>124.7085</v>
      </c>
      <c r="O436" s="253" t="str">
        <f>IF(T_PR[[#This Row],[CENA ZA OPAKOWANIE PO RABACIE]]*D436=0,"",D436*N436)</f>
        <v/>
      </c>
      <c r="P436" s="52" t="s">
        <v>1147</v>
      </c>
      <c r="Q436" s="52" t="s">
        <v>1148</v>
      </c>
      <c r="R436" s="31" t="s">
        <v>47</v>
      </c>
      <c r="S436" s="31" t="s">
        <v>71</v>
      </c>
      <c r="T436" s="160">
        <v>1</v>
      </c>
    </row>
    <row r="437" spans="1:20">
      <c r="A437" s="333"/>
      <c r="B437" s="325"/>
      <c r="C437" s="118" t="s">
        <v>3547</v>
      </c>
      <c r="D437" s="53"/>
      <c r="E437" s="38" t="s">
        <v>1149</v>
      </c>
      <c r="F437" s="225" t="s">
        <v>1150</v>
      </c>
      <c r="G437" s="54">
        <v>100</v>
      </c>
      <c r="H437" s="208">
        <v>126.23100000000001</v>
      </c>
      <c r="I437" s="199">
        <f>T_PR[[#This Row],[CENA KATALOG NETTO ZA JEDNOSTKĘ MIARY]]/G437</f>
        <v>1.26231</v>
      </c>
      <c r="J437" s="94">
        <f>T437*(T_PR[[#This Row],[CENA KATALOG NETTO ZA JEDNOSTKĘ MIARY]]-T_PR[[#This Row],[CENA KATALOG NETTO ZA JEDNOSTKĘ MIARY]]*T_PR[[#This Row],[RABAT %]])/100</f>
        <v>1.26231</v>
      </c>
      <c r="K437" s="95">
        <f t="shared" si="17"/>
        <v>126.23100000000001</v>
      </c>
      <c r="L437" s="264">
        <f t="shared" si="18"/>
        <v>0</v>
      </c>
      <c r="M437" s="25">
        <v>100</v>
      </c>
      <c r="N437" s="256">
        <f>T_PR[[#This Row],[CENA ZA POJ. SZTUKĘ PO RABACIE]]*T_PR[[#This Row],[LICZBA SZT. W OPAKOWANIU]]</f>
        <v>126.23100000000001</v>
      </c>
      <c r="O437" s="253" t="str">
        <f>IF(T_PR[[#This Row],[CENA ZA OPAKOWANIE PO RABACIE]]*D437=0,"",D437*N437)</f>
        <v/>
      </c>
      <c r="P437" s="52" t="s">
        <v>1151</v>
      </c>
      <c r="Q437" s="52" t="s">
        <v>1152</v>
      </c>
      <c r="R437" s="31" t="s">
        <v>47</v>
      </c>
      <c r="S437" s="31" t="s">
        <v>71</v>
      </c>
      <c r="T437" s="160">
        <v>1</v>
      </c>
    </row>
    <row r="438" spans="1:20">
      <c r="A438" s="333"/>
      <c r="B438" s="325"/>
      <c r="C438" s="118" t="s">
        <v>3547</v>
      </c>
      <c r="D438" s="53"/>
      <c r="E438" s="38" t="s">
        <v>1153</v>
      </c>
      <c r="F438" s="225" t="s">
        <v>1154</v>
      </c>
      <c r="G438" s="54">
        <v>100</v>
      </c>
      <c r="H438" s="208">
        <v>127.7535</v>
      </c>
      <c r="I438" s="199">
        <f>T_PR[[#This Row],[CENA KATALOG NETTO ZA JEDNOSTKĘ MIARY]]/G438</f>
        <v>1.2775350000000001</v>
      </c>
      <c r="J438" s="94">
        <f>T438*(T_PR[[#This Row],[CENA KATALOG NETTO ZA JEDNOSTKĘ MIARY]]-T_PR[[#This Row],[CENA KATALOG NETTO ZA JEDNOSTKĘ MIARY]]*T_PR[[#This Row],[RABAT %]])/100</f>
        <v>1.2775350000000001</v>
      </c>
      <c r="K438" s="95">
        <f t="shared" si="17"/>
        <v>127.7535</v>
      </c>
      <c r="L438" s="264">
        <f t="shared" si="18"/>
        <v>0</v>
      </c>
      <c r="M438" s="25">
        <v>100</v>
      </c>
      <c r="N438" s="256">
        <f>T_PR[[#This Row],[CENA ZA POJ. SZTUKĘ PO RABACIE]]*T_PR[[#This Row],[LICZBA SZT. W OPAKOWANIU]]</f>
        <v>127.7535</v>
      </c>
      <c r="O438" s="253" t="str">
        <f>IF(T_PR[[#This Row],[CENA ZA OPAKOWANIE PO RABACIE]]*D438=0,"",D438*N438)</f>
        <v/>
      </c>
      <c r="P438" s="52">
        <v>8421814007214</v>
      </c>
      <c r="Q438" s="52">
        <v>8421814475457</v>
      </c>
      <c r="R438" s="31" t="s">
        <v>47</v>
      </c>
      <c r="S438" s="31" t="s">
        <v>71</v>
      </c>
      <c r="T438" s="160">
        <v>1</v>
      </c>
    </row>
    <row r="439" spans="1:20">
      <c r="A439" s="333"/>
      <c r="B439" s="325"/>
      <c r="C439" s="118" t="s">
        <v>3547</v>
      </c>
      <c r="D439" s="53"/>
      <c r="E439" s="38" t="s">
        <v>1155</v>
      </c>
      <c r="F439" s="225" t="s">
        <v>1156</v>
      </c>
      <c r="G439" s="54">
        <v>100</v>
      </c>
      <c r="H439" s="208">
        <v>129.2655</v>
      </c>
      <c r="I439" s="199">
        <f>T_PR[[#This Row],[CENA KATALOG NETTO ZA JEDNOSTKĘ MIARY]]/G439</f>
        <v>1.2926550000000001</v>
      </c>
      <c r="J439" s="94">
        <f>T439*(T_PR[[#This Row],[CENA KATALOG NETTO ZA JEDNOSTKĘ MIARY]]-T_PR[[#This Row],[CENA KATALOG NETTO ZA JEDNOSTKĘ MIARY]]*T_PR[[#This Row],[RABAT %]])/100</f>
        <v>1.2926550000000001</v>
      </c>
      <c r="K439" s="95">
        <f t="shared" si="17"/>
        <v>129.2655</v>
      </c>
      <c r="L439" s="264">
        <f t="shared" si="18"/>
        <v>0</v>
      </c>
      <c r="M439" s="25">
        <v>100</v>
      </c>
      <c r="N439" s="256">
        <f>T_PR[[#This Row],[CENA ZA POJ. SZTUKĘ PO RABACIE]]*T_PR[[#This Row],[LICZBA SZT. W OPAKOWANIU]]</f>
        <v>129.2655</v>
      </c>
      <c r="O439" s="253" t="str">
        <f>IF(T_PR[[#This Row],[CENA ZA OPAKOWANIE PO RABACIE]]*D439=0,"",D439*N439)</f>
        <v/>
      </c>
      <c r="P439" s="52" t="s">
        <v>1157</v>
      </c>
      <c r="Q439" s="52" t="s">
        <v>1158</v>
      </c>
      <c r="R439" s="31" t="s">
        <v>47</v>
      </c>
      <c r="S439" s="31" t="s">
        <v>71</v>
      </c>
      <c r="T439" s="160">
        <v>1</v>
      </c>
    </row>
    <row r="440" spans="1:20">
      <c r="A440" s="333"/>
      <c r="B440" s="325"/>
      <c r="C440" s="118" t="s">
        <v>3547</v>
      </c>
      <c r="D440" s="53"/>
      <c r="E440" s="38" t="s">
        <v>1159</v>
      </c>
      <c r="F440" s="225" t="s">
        <v>1160</v>
      </c>
      <c r="G440" s="54">
        <v>100</v>
      </c>
      <c r="H440" s="208">
        <v>132.31050000000002</v>
      </c>
      <c r="I440" s="199">
        <f>T_PR[[#This Row],[CENA KATALOG NETTO ZA JEDNOSTKĘ MIARY]]/G440</f>
        <v>1.3231050000000002</v>
      </c>
      <c r="J440" s="94">
        <f>T440*(T_PR[[#This Row],[CENA KATALOG NETTO ZA JEDNOSTKĘ MIARY]]-T_PR[[#This Row],[CENA KATALOG NETTO ZA JEDNOSTKĘ MIARY]]*T_PR[[#This Row],[RABAT %]])/100</f>
        <v>1.3231050000000002</v>
      </c>
      <c r="K440" s="95">
        <f t="shared" si="17"/>
        <v>132.31050000000002</v>
      </c>
      <c r="L440" s="264">
        <f t="shared" si="18"/>
        <v>0</v>
      </c>
      <c r="M440" s="25">
        <v>100</v>
      </c>
      <c r="N440" s="256">
        <f>T_PR[[#This Row],[CENA ZA POJ. SZTUKĘ PO RABACIE]]*T_PR[[#This Row],[LICZBA SZT. W OPAKOWANIU]]</f>
        <v>132.31050000000002</v>
      </c>
      <c r="O440" s="253" t="str">
        <f>IF(T_PR[[#This Row],[CENA ZA OPAKOWANIE PO RABACIE]]*D440=0,"",D440*N440)</f>
        <v/>
      </c>
      <c r="P440" s="52">
        <v>8421814007238</v>
      </c>
      <c r="Q440" s="52">
        <v>8421814476522</v>
      </c>
      <c r="R440" s="31" t="s">
        <v>47</v>
      </c>
      <c r="S440" s="31" t="s">
        <v>71</v>
      </c>
      <c r="T440" s="160">
        <v>1</v>
      </c>
    </row>
    <row r="441" spans="1:20">
      <c r="A441" s="333"/>
      <c r="B441" s="325"/>
      <c r="C441" s="118" t="s">
        <v>3547</v>
      </c>
      <c r="D441" s="53"/>
      <c r="E441" s="38" t="s">
        <v>1161</v>
      </c>
      <c r="F441" s="225" t="s">
        <v>1162</v>
      </c>
      <c r="G441" s="54">
        <v>100</v>
      </c>
      <c r="H441" s="208">
        <v>138.39000000000001</v>
      </c>
      <c r="I441" s="199">
        <f>T_PR[[#This Row],[CENA KATALOG NETTO ZA JEDNOSTKĘ MIARY]]/G441</f>
        <v>1.3839000000000001</v>
      </c>
      <c r="J441" s="94">
        <f>T441*(T_PR[[#This Row],[CENA KATALOG NETTO ZA JEDNOSTKĘ MIARY]]-T_PR[[#This Row],[CENA KATALOG NETTO ZA JEDNOSTKĘ MIARY]]*T_PR[[#This Row],[RABAT %]])/100</f>
        <v>1.3839000000000001</v>
      </c>
      <c r="K441" s="95">
        <f t="shared" si="17"/>
        <v>138.39000000000001</v>
      </c>
      <c r="L441" s="264">
        <f t="shared" si="18"/>
        <v>0</v>
      </c>
      <c r="M441" s="25">
        <v>100</v>
      </c>
      <c r="N441" s="256">
        <f>T_PR[[#This Row],[CENA ZA POJ. SZTUKĘ PO RABACIE]]*T_PR[[#This Row],[LICZBA SZT. W OPAKOWANIU]]</f>
        <v>138.39000000000001</v>
      </c>
      <c r="O441" s="253" t="str">
        <f>IF(T_PR[[#This Row],[CENA ZA OPAKOWANIE PO RABACIE]]*D441=0,"",D441*N441)</f>
        <v/>
      </c>
      <c r="P441" s="52" t="s">
        <v>1163</v>
      </c>
      <c r="Q441" s="52" t="s">
        <v>1164</v>
      </c>
      <c r="R441" s="31" t="s">
        <v>47</v>
      </c>
      <c r="S441" s="31" t="s">
        <v>71</v>
      </c>
      <c r="T441" s="160">
        <v>1</v>
      </c>
    </row>
    <row r="442" spans="1:20">
      <c r="A442" s="333"/>
      <c r="B442" s="325"/>
      <c r="C442" s="118" t="s">
        <v>3547</v>
      </c>
      <c r="D442" s="53"/>
      <c r="E442" s="38" t="s">
        <v>1165</v>
      </c>
      <c r="F442" s="225" t="s">
        <v>1166</v>
      </c>
      <c r="G442" s="54">
        <v>100</v>
      </c>
      <c r="H442" s="208">
        <v>144.47999999999999</v>
      </c>
      <c r="I442" s="199">
        <f>T_PR[[#This Row],[CENA KATALOG NETTO ZA JEDNOSTKĘ MIARY]]/G442</f>
        <v>1.4447999999999999</v>
      </c>
      <c r="J442" s="94">
        <f>T442*(T_PR[[#This Row],[CENA KATALOG NETTO ZA JEDNOSTKĘ MIARY]]-T_PR[[#This Row],[CENA KATALOG NETTO ZA JEDNOSTKĘ MIARY]]*T_PR[[#This Row],[RABAT %]])/100</f>
        <v>1.4447999999999999</v>
      </c>
      <c r="K442" s="95">
        <f t="shared" si="17"/>
        <v>144.47999999999999</v>
      </c>
      <c r="L442" s="264">
        <f t="shared" si="18"/>
        <v>0</v>
      </c>
      <c r="M442" s="25">
        <v>100</v>
      </c>
      <c r="N442" s="256">
        <f>T_PR[[#This Row],[CENA ZA POJ. SZTUKĘ PO RABACIE]]*T_PR[[#This Row],[LICZBA SZT. W OPAKOWANIU]]</f>
        <v>144.47999999999999</v>
      </c>
      <c r="O442" s="253" t="str">
        <f>IF(T_PR[[#This Row],[CENA ZA OPAKOWANIE PO RABACIE]]*D442=0,"",D442*N442)</f>
        <v/>
      </c>
      <c r="P442" s="52">
        <v>8421814091718</v>
      </c>
      <c r="Q442" s="52">
        <v>8421814477185</v>
      </c>
      <c r="R442" s="31" t="s">
        <v>47</v>
      </c>
      <c r="S442" s="31" t="s">
        <v>71</v>
      </c>
      <c r="T442" s="160">
        <v>1</v>
      </c>
    </row>
    <row r="443" spans="1:20">
      <c r="A443" s="333"/>
      <c r="B443" s="325"/>
      <c r="C443" s="118" t="s">
        <v>3547</v>
      </c>
      <c r="D443" s="53"/>
      <c r="E443" s="38" t="s">
        <v>1167</v>
      </c>
      <c r="F443" s="225" t="s">
        <v>1168</v>
      </c>
      <c r="G443" s="54">
        <v>100</v>
      </c>
      <c r="H443" s="208">
        <v>156.64950000000002</v>
      </c>
      <c r="I443" s="199">
        <f>T_PR[[#This Row],[CENA KATALOG NETTO ZA JEDNOSTKĘ MIARY]]/G443</f>
        <v>1.5664950000000002</v>
      </c>
      <c r="J443" s="94">
        <f>T443*(T_PR[[#This Row],[CENA KATALOG NETTO ZA JEDNOSTKĘ MIARY]]-T_PR[[#This Row],[CENA KATALOG NETTO ZA JEDNOSTKĘ MIARY]]*T_PR[[#This Row],[RABAT %]])/100</f>
        <v>1.5664950000000002</v>
      </c>
      <c r="K443" s="95">
        <f t="shared" si="17"/>
        <v>156.64950000000002</v>
      </c>
      <c r="L443" s="264">
        <f t="shared" si="18"/>
        <v>0</v>
      </c>
      <c r="M443" s="25">
        <v>100</v>
      </c>
      <c r="N443" s="256">
        <f>T_PR[[#This Row],[CENA ZA POJ. SZTUKĘ PO RABACIE]]*T_PR[[#This Row],[LICZBA SZT. W OPAKOWANIU]]</f>
        <v>156.64950000000002</v>
      </c>
      <c r="O443" s="253" t="str">
        <f>IF(T_PR[[#This Row],[CENA ZA OPAKOWANIE PO RABACIE]]*D443=0,"",D443*N443)</f>
        <v/>
      </c>
      <c r="P443" s="52">
        <v>8421814007269</v>
      </c>
      <c r="Q443" s="52">
        <v>8421814475068</v>
      </c>
      <c r="R443" s="31" t="s">
        <v>47</v>
      </c>
      <c r="S443" s="31" t="s">
        <v>71</v>
      </c>
      <c r="T443" s="160">
        <v>1</v>
      </c>
    </row>
    <row r="444" spans="1:20">
      <c r="A444" s="333"/>
      <c r="B444" s="325"/>
      <c r="C444" s="118" t="s">
        <v>3547</v>
      </c>
      <c r="D444" s="53"/>
      <c r="E444" s="38" t="s">
        <v>1169</v>
      </c>
      <c r="F444" s="225" t="s">
        <v>1170</v>
      </c>
      <c r="G444" s="54">
        <v>100</v>
      </c>
      <c r="H444" s="208">
        <v>162.72899999999998</v>
      </c>
      <c r="I444" s="199">
        <f>T_PR[[#This Row],[CENA KATALOG NETTO ZA JEDNOSTKĘ MIARY]]/G444</f>
        <v>1.6272899999999999</v>
      </c>
      <c r="J444" s="94">
        <f>T444*(T_PR[[#This Row],[CENA KATALOG NETTO ZA JEDNOSTKĘ MIARY]]-T_PR[[#This Row],[CENA KATALOG NETTO ZA JEDNOSTKĘ MIARY]]*T_PR[[#This Row],[RABAT %]])/100</f>
        <v>1.6272899999999999</v>
      </c>
      <c r="K444" s="95">
        <f t="shared" si="17"/>
        <v>162.72899999999998</v>
      </c>
      <c r="L444" s="264">
        <f t="shared" si="18"/>
        <v>0</v>
      </c>
      <c r="M444" s="25">
        <v>100</v>
      </c>
      <c r="N444" s="256">
        <f>T_PR[[#This Row],[CENA ZA POJ. SZTUKĘ PO RABACIE]]*T_PR[[#This Row],[LICZBA SZT. W OPAKOWANIU]]</f>
        <v>162.72899999999998</v>
      </c>
      <c r="O444" s="253" t="str">
        <f>IF(T_PR[[#This Row],[CENA ZA OPAKOWANIE PO RABACIE]]*D444=0,"",D444*N444)</f>
        <v/>
      </c>
      <c r="P444" s="52" t="s">
        <v>1171</v>
      </c>
      <c r="Q444" s="52" t="s">
        <v>1172</v>
      </c>
      <c r="R444" s="31" t="s">
        <v>47</v>
      </c>
      <c r="S444" s="31" t="s">
        <v>71</v>
      </c>
      <c r="T444" s="160">
        <v>1</v>
      </c>
    </row>
    <row r="445" spans="1:20">
      <c r="A445" s="333"/>
      <c r="B445" s="325"/>
      <c r="C445" s="118" t="s">
        <v>3547</v>
      </c>
      <c r="D445" s="53"/>
      <c r="E445" s="38" t="s">
        <v>1173</v>
      </c>
      <c r="F445" s="225" t="s">
        <v>1174</v>
      </c>
      <c r="G445" s="54">
        <v>100</v>
      </c>
      <c r="H445" s="208">
        <v>173.376</v>
      </c>
      <c r="I445" s="199">
        <f>T_PR[[#This Row],[CENA KATALOG NETTO ZA JEDNOSTKĘ MIARY]]/G445</f>
        <v>1.73376</v>
      </c>
      <c r="J445" s="94">
        <f>T445*(T_PR[[#This Row],[CENA KATALOG NETTO ZA JEDNOSTKĘ MIARY]]-T_PR[[#This Row],[CENA KATALOG NETTO ZA JEDNOSTKĘ MIARY]]*T_PR[[#This Row],[RABAT %]])/100</f>
        <v>1.73376</v>
      </c>
      <c r="K445" s="95">
        <f t="shared" si="17"/>
        <v>173.376</v>
      </c>
      <c r="L445" s="264">
        <f t="shared" si="18"/>
        <v>0</v>
      </c>
      <c r="M445" s="25">
        <v>50</v>
      </c>
      <c r="N445" s="256">
        <f>T_PR[[#This Row],[CENA ZA POJ. SZTUKĘ PO RABACIE]]*T_PR[[#This Row],[LICZBA SZT. W OPAKOWANIU]]</f>
        <v>86.688000000000002</v>
      </c>
      <c r="O445" s="253" t="str">
        <f>IF(T_PR[[#This Row],[CENA ZA OPAKOWANIE PO RABACIE]]*D445=0,"",D445*N445)</f>
        <v/>
      </c>
      <c r="P445" s="52">
        <v>8421814394895</v>
      </c>
      <c r="Q445" s="52">
        <v>8421814478816</v>
      </c>
      <c r="R445" s="31" t="s">
        <v>47</v>
      </c>
      <c r="S445" s="31" t="s">
        <v>71</v>
      </c>
      <c r="T445" s="160">
        <v>1</v>
      </c>
    </row>
    <row r="446" spans="1:20">
      <c r="A446" s="333"/>
      <c r="B446" s="325"/>
      <c r="C446" s="118" t="s">
        <v>3547</v>
      </c>
      <c r="D446" s="53"/>
      <c r="E446" s="38" t="s">
        <v>1175</v>
      </c>
      <c r="F446" s="225" t="s">
        <v>1176</v>
      </c>
      <c r="G446" s="54">
        <v>100</v>
      </c>
      <c r="H446" s="208">
        <v>185.5455</v>
      </c>
      <c r="I446" s="199">
        <f>T_PR[[#This Row],[CENA KATALOG NETTO ZA JEDNOSTKĘ MIARY]]/G446</f>
        <v>1.8554550000000001</v>
      </c>
      <c r="J446" s="94">
        <f>T446*(T_PR[[#This Row],[CENA KATALOG NETTO ZA JEDNOSTKĘ MIARY]]-T_PR[[#This Row],[CENA KATALOG NETTO ZA JEDNOSTKĘ MIARY]]*T_PR[[#This Row],[RABAT %]])/100</f>
        <v>1.8554550000000001</v>
      </c>
      <c r="K446" s="95">
        <f t="shared" si="17"/>
        <v>185.5455</v>
      </c>
      <c r="L446" s="264">
        <f t="shared" si="18"/>
        <v>0</v>
      </c>
      <c r="M446" s="25">
        <v>50</v>
      </c>
      <c r="N446" s="256">
        <f>T_PR[[#This Row],[CENA ZA POJ. SZTUKĘ PO RABACIE]]*T_PR[[#This Row],[LICZBA SZT. W OPAKOWANIU]]</f>
        <v>92.772750000000002</v>
      </c>
      <c r="O446" s="253" t="str">
        <f>IF(T_PR[[#This Row],[CENA ZA OPAKOWANIE PO RABACIE]]*D446=0,"",D446*N446)</f>
        <v/>
      </c>
      <c r="P446" s="52" t="s">
        <v>1177</v>
      </c>
      <c r="Q446" s="52" t="s">
        <v>1178</v>
      </c>
      <c r="R446" s="31" t="s">
        <v>47</v>
      </c>
      <c r="S446" s="31" t="s">
        <v>71</v>
      </c>
      <c r="T446" s="160">
        <v>1</v>
      </c>
    </row>
    <row r="447" spans="1:20">
      <c r="A447" s="333"/>
      <c r="B447" s="325"/>
      <c r="C447" s="118" t="s">
        <v>3547</v>
      </c>
      <c r="D447" s="53"/>
      <c r="E447" s="38" t="s">
        <v>1179</v>
      </c>
      <c r="F447" s="225" t="s">
        <v>1180</v>
      </c>
      <c r="G447" s="54">
        <v>100</v>
      </c>
      <c r="H447" s="208">
        <v>203.7945</v>
      </c>
      <c r="I447" s="199">
        <f>T_PR[[#This Row],[CENA KATALOG NETTO ZA JEDNOSTKĘ MIARY]]/G447</f>
        <v>2.0379450000000001</v>
      </c>
      <c r="J447" s="94">
        <f>T447*(T_PR[[#This Row],[CENA KATALOG NETTO ZA JEDNOSTKĘ MIARY]]-T_PR[[#This Row],[CENA KATALOG NETTO ZA JEDNOSTKĘ MIARY]]*T_PR[[#This Row],[RABAT %]])/100</f>
        <v>2.0379450000000001</v>
      </c>
      <c r="K447" s="95">
        <f t="shared" si="17"/>
        <v>203.7945</v>
      </c>
      <c r="L447" s="264">
        <f t="shared" si="18"/>
        <v>0</v>
      </c>
      <c r="M447" s="25">
        <v>50</v>
      </c>
      <c r="N447" s="256">
        <f>T_PR[[#This Row],[CENA ZA POJ. SZTUKĘ PO RABACIE]]*T_PR[[#This Row],[LICZBA SZT. W OPAKOWANIU]]</f>
        <v>101.89725</v>
      </c>
      <c r="O447" s="253" t="str">
        <f>IF(T_PR[[#This Row],[CENA ZA OPAKOWANIE PO RABACIE]]*D447=0,"",D447*N447)</f>
        <v/>
      </c>
      <c r="P447" s="52">
        <v>8421814007344</v>
      </c>
      <c r="Q447" s="52">
        <v>8421814478946</v>
      </c>
      <c r="R447" s="31" t="s">
        <v>47</v>
      </c>
      <c r="S447" s="31" t="s">
        <v>71</v>
      </c>
      <c r="T447" s="160">
        <v>1</v>
      </c>
    </row>
    <row r="448" spans="1:20">
      <c r="A448" s="333"/>
      <c r="B448" s="325"/>
      <c r="C448" s="118" t="s">
        <v>3547</v>
      </c>
      <c r="D448" s="53"/>
      <c r="E448" s="38" t="s">
        <v>1181</v>
      </c>
      <c r="F448" s="225" t="s">
        <v>1182</v>
      </c>
      <c r="G448" s="54">
        <v>100</v>
      </c>
      <c r="H448" s="208">
        <v>209.874</v>
      </c>
      <c r="I448" s="199">
        <f>T_PR[[#This Row],[CENA KATALOG NETTO ZA JEDNOSTKĘ MIARY]]/G448</f>
        <v>2.0987399999999998</v>
      </c>
      <c r="J448" s="94">
        <f>T448*(T_PR[[#This Row],[CENA KATALOG NETTO ZA JEDNOSTKĘ MIARY]]-T_PR[[#This Row],[CENA KATALOG NETTO ZA JEDNOSTKĘ MIARY]]*T_PR[[#This Row],[RABAT %]])/100</f>
        <v>2.0987399999999998</v>
      </c>
      <c r="K448" s="95">
        <f t="shared" si="17"/>
        <v>209.874</v>
      </c>
      <c r="L448" s="264">
        <f t="shared" si="18"/>
        <v>0</v>
      </c>
      <c r="M448" s="25">
        <v>50</v>
      </c>
      <c r="N448" s="256">
        <f>T_PR[[#This Row],[CENA ZA POJ. SZTUKĘ PO RABACIE]]*T_PR[[#This Row],[LICZBA SZT. W OPAKOWANIU]]</f>
        <v>104.937</v>
      </c>
      <c r="O448" s="253" t="str">
        <f>IF(T_PR[[#This Row],[CENA ZA OPAKOWANIE PO RABACIE]]*D448=0,"",D448*N448)</f>
        <v/>
      </c>
      <c r="P448" s="52" t="s">
        <v>1183</v>
      </c>
      <c r="Q448" s="52" t="s">
        <v>1184</v>
      </c>
      <c r="R448" s="31" t="s">
        <v>47</v>
      </c>
      <c r="S448" s="31" t="s">
        <v>71</v>
      </c>
      <c r="T448" s="160">
        <v>1</v>
      </c>
    </row>
    <row r="449" spans="1:20">
      <c r="A449" s="333"/>
      <c r="B449" s="325"/>
      <c r="C449" s="118" t="s">
        <v>3547</v>
      </c>
      <c r="D449" s="53"/>
      <c r="E449" s="38" t="s">
        <v>1185</v>
      </c>
      <c r="F449" s="225" t="s">
        <v>1186</v>
      </c>
      <c r="G449" s="54">
        <v>100</v>
      </c>
      <c r="H449" s="208">
        <v>225.07800000000003</v>
      </c>
      <c r="I449" s="199">
        <f>T_PR[[#This Row],[CENA KATALOG NETTO ZA JEDNOSTKĘ MIARY]]/G449</f>
        <v>2.2507800000000002</v>
      </c>
      <c r="J449" s="94">
        <f>T449*(T_PR[[#This Row],[CENA KATALOG NETTO ZA JEDNOSTKĘ MIARY]]-T_PR[[#This Row],[CENA KATALOG NETTO ZA JEDNOSTKĘ MIARY]]*T_PR[[#This Row],[RABAT %]])/100</f>
        <v>2.2507800000000002</v>
      </c>
      <c r="K449" s="95">
        <f t="shared" si="17"/>
        <v>225.07800000000003</v>
      </c>
      <c r="L449" s="264">
        <f t="shared" si="18"/>
        <v>0</v>
      </c>
      <c r="M449" s="25">
        <v>25</v>
      </c>
      <c r="N449" s="256">
        <f>T_PR[[#This Row],[CENA ZA POJ. SZTUKĘ PO RABACIE]]*T_PR[[#This Row],[LICZBA SZT. W OPAKOWANIU]]</f>
        <v>56.269500000000008</v>
      </c>
      <c r="O449" s="253" t="str">
        <f>IF(T_PR[[#This Row],[CENA ZA OPAKOWANIE PO RABACIE]]*D449=0,"",D449*N449)</f>
        <v/>
      </c>
      <c r="P449" s="52">
        <v>8421814395137</v>
      </c>
      <c r="Q449" s="52">
        <v>8421814478144</v>
      </c>
      <c r="R449" s="31" t="s">
        <v>47</v>
      </c>
      <c r="S449" s="31" t="s">
        <v>71</v>
      </c>
      <c r="T449" s="160">
        <v>1</v>
      </c>
    </row>
    <row r="450" spans="1:20">
      <c r="A450" s="333"/>
      <c r="B450" s="325"/>
      <c r="C450" s="118" t="s">
        <v>3547</v>
      </c>
      <c r="D450" s="53"/>
      <c r="E450" s="38" t="s">
        <v>1187</v>
      </c>
      <c r="F450" s="225" t="s">
        <v>1188</v>
      </c>
      <c r="G450" s="54">
        <v>100</v>
      </c>
      <c r="H450" s="208">
        <v>231.16800000000001</v>
      </c>
      <c r="I450" s="199">
        <f>T_PR[[#This Row],[CENA KATALOG NETTO ZA JEDNOSTKĘ MIARY]]/G450</f>
        <v>2.31168</v>
      </c>
      <c r="J450" s="94">
        <f>T450*(T_PR[[#This Row],[CENA KATALOG NETTO ZA JEDNOSTKĘ MIARY]]-T_PR[[#This Row],[CENA KATALOG NETTO ZA JEDNOSTKĘ MIARY]]*T_PR[[#This Row],[RABAT %]])/100</f>
        <v>2.31168</v>
      </c>
      <c r="K450" s="95">
        <f t="shared" si="17"/>
        <v>231.16800000000001</v>
      </c>
      <c r="L450" s="264">
        <f t="shared" si="18"/>
        <v>0</v>
      </c>
      <c r="M450" s="25">
        <v>25</v>
      </c>
      <c r="N450" s="256">
        <f>T_PR[[#This Row],[CENA ZA POJ. SZTUKĘ PO RABACIE]]*T_PR[[#This Row],[LICZBA SZT. W OPAKOWANIU]]</f>
        <v>57.792000000000002</v>
      </c>
      <c r="O450" s="253" t="str">
        <f>IF(T_PR[[#This Row],[CENA ZA OPAKOWANIE PO RABACIE]]*D450=0,"",D450*N450)</f>
        <v/>
      </c>
      <c r="P450" s="52" t="s">
        <v>1189</v>
      </c>
      <c r="Q450" s="52" t="s">
        <v>1190</v>
      </c>
      <c r="R450" s="31" t="s">
        <v>47</v>
      </c>
      <c r="S450" s="31" t="s">
        <v>71</v>
      </c>
      <c r="T450" s="160">
        <v>1</v>
      </c>
    </row>
    <row r="451" spans="1:20">
      <c r="A451" s="333"/>
      <c r="B451" s="325"/>
      <c r="C451" s="118" t="s">
        <v>3547</v>
      </c>
      <c r="D451" s="53"/>
      <c r="E451" s="38" t="s">
        <v>1191</v>
      </c>
      <c r="F451" s="225" t="s">
        <v>1192</v>
      </c>
      <c r="G451" s="54">
        <v>100</v>
      </c>
      <c r="H451" s="208">
        <v>258.54149999999998</v>
      </c>
      <c r="I451" s="199">
        <f>T_PR[[#This Row],[CENA KATALOG NETTO ZA JEDNOSTKĘ MIARY]]/G451</f>
        <v>2.5854149999999998</v>
      </c>
      <c r="J451" s="94">
        <f>T451*(T_PR[[#This Row],[CENA KATALOG NETTO ZA JEDNOSTKĘ MIARY]]-T_PR[[#This Row],[CENA KATALOG NETTO ZA JEDNOSTKĘ MIARY]]*T_PR[[#This Row],[RABAT %]])/100</f>
        <v>2.5854149999999998</v>
      </c>
      <c r="K451" s="95">
        <f t="shared" si="17"/>
        <v>258.54149999999998</v>
      </c>
      <c r="L451" s="264">
        <f t="shared" si="18"/>
        <v>0</v>
      </c>
      <c r="M451" s="25">
        <v>25</v>
      </c>
      <c r="N451" s="256">
        <f>T_PR[[#This Row],[CENA ZA POJ. SZTUKĘ PO RABACIE]]*T_PR[[#This Row],[LICZBA SZT. W OPAKOWANIU]]</f>
        <v>64.635374999999996</v>
      </c>
      <c r="O451" s="253" t="str">
        <f>IF(T_PR[[#This Row],[CENA ZA OPAKOWANIE PO RABACIE]]*D451=0,"",D451*N451)</f>
        <v/>
      </c>
      <c r="P451" s="52">
        <v>8421814007429</v>
      </c>
      <c r="Q451" s="52">
        <v>8421814478519</v>
      </c>
      <c r="R451" s="31" t="s">
        <v>47</v>
      </c>
      <c r="S451" s="31" t="s">
        <v>71</v>
      </c>
      <c r="T451" s="160">
        <v>1</v>
      </c>
    </row>
    <row r="452" spans="1:20">
      <c r="A452" s="334"/>
      <c r="B452" s="326"/>
      <c r="C452" s="118" t="s">
        <v>3547</v>
      </c>
      <c r="D452" s="53"/>
      <c r="E452" s="38" t="s">
        <v>1193</v>
      </c>
      <c r="F452" s="225" t="s">
        <v>1194</v>
      </c>
      <c r="G452" s="54">
        <v>100</v>
      </c>
      <c r="H452" s="208">
        <v>267.666</v>
      </c>
      <c r="I452" s="199">
        <f>T_PR[[#This Row],[CENA KATALOG NETTO ZA JEDNOSTKĘ MIARY]]/G452</f>
        <v>2.67666</v>
      </c>
      <c r="J452" s="94">
        <f>T452*(T_PR[[#This Row],[CENA KATALOG NETTO ZA JEDNOSTKĘ MIARY]]-T_PR[[#This Row],[CENA KATALOG NETTO ZA JEDNOSTKĘ MIARY]]*T_PR[[#This Row],[RABAT %]])/100</f>
        <v>2.67666</v>
      </c>
      <c r="K452" s="95">
        <f t="shared" si="17"/>
        <v>267.666</v>
      </c>
      <c r="L452" s="264">
        <f t="shared" si="18"/>
        <v>0</v>
      </c>
      <c r="M452" s="25">
        <v>25</v>
      </c>
      <c r="N452" s="256">
        <f>T_PR[[#This Row],[CENA ZA POJ. SZTUKĘ PO RABACIE]]*T_PR[[#This Row],[LICZBA SZT. W OPAKOWANIU]]</f>
        <v>66.916499999999999</v>
      </c>
      <c r="O452" s="253" t="str">
        <f>IF(T_PR[[#This Row],[CENA ZA OPAKOWANIE PO RABACIE]]*D452=0,"",D452*N452)</f>
        <v/>
      </c>
      <c r="P452" s="52" t="s">
        <v>1195</v>
      </c>
      <c r="Q452" s="52" t="s">
        <v>1196</v>
      </c>
      <c r="R452" s="31" t="s">
        <v>47</v>
      </c>
      <c r="S452" s="31" t="s">
        <v>71</v>
      </c>
      <c r="T452" s="160">
        <v>1</v>
      </c>
    </row>
    <row r="453" spans="1:20">
      <c r="A453" s="332"/>
      <c r="B453" s="327"/>
      <c r="C453" s="122" t="s">
        <v>3548</v>
      </c>
      <c r="D453" s="53"/>
      <c r="E453" s="38" t="s">
        <v>1197</v>
      </c>
      <c r="F453" s="225" t="s">
        <v>1198</v>
      </c>
      <c r="G453" s="54">
        <v>100</v>
      </c>
      <c r="H453" s="208">
        <v>189.77700000000002</v>
      </c>
      <c r="I453" s="199">
        <f>T_PR[[#This Row],[CENA KATALOG NETTO ZA JEDNOSTKĘ MIARY]]/G453</f>
        <v>1.8977700000000002</v>
      </c>
      <c r="J453" s="94">
        <f>T453*(T_PR[[#This Row],[CENA KATALOG NETTO ZA JEDNOSTKĘ MIARY]]-T_PR[[#This Row],[CENA KATALOG NETTO ZA JEDNOSTKĘ MIARY]]*T_PR[[#This Row],[RABAT %]])/100</f>
        <v>1.8977700000000002</v>
      </c>
      <c r="K453" s="95">
        <f t="shared" si="17"/>
        <v>189.77700000000002</v>
      </c>
      <c r="L453" s="264">
        <f t="shared" si="18"/>
        <v>0</v>
      </c>
      <c r="M453" s="25">
        <v>100</v>
      </c>
      <c r="N453" s="256">
        <f>T_PR[[#This Row],[CENA ZA POJ. SZTUKĘ PO RABACIE]]*T_PR[[#This Row],[LICZBA SZT. W OPAKOWANIU]]</f>
        <v>189.77700000000002</v>
      </c>
      <c r="O453" s="253" t="str">
        <f>IF(T_PR[[#This Row],[CENA ZA OPAKOWANIE PO RABACIE]]*D453=0,"",D453*N453)</f>
        <v/>
      </c>
      <c r="P453" s="52" t="s">
        <v>1199</v>
      </c>
      <c r="Q453" s="52" t="s">
        <v>1200</v>
      </c>
      <c r="R453" s="31" t="s">
        <v>47</v>
      </c>
      <c r="S453" s="31" t="s">
        <v>71</v>
      </c>
      <c r="T453" s="160">
        <v>1</v>
      </c>
    </row>
    <row r="454" spans="1:20">
      <c r="A454" s="333"/>
      <c r="B454" s="328"/>
      <c r="C454" s="122" t="s">
        <v>3548</v>
      </c>
      <c r="D454" s="53"/>
      <c r="E454" s="38" t="s">
        <v>1201</v>
      </c>
      <c r="F454" s="225" t="s">
        <v>1202</v>
      </c>
      <c r="G454" s="54">
        <v>100</v>
      </c>
      <c r="H454" s="208">
        <v>209.55900000000003</v>
      </c>
      <c r="I454" s="199">
        <f>T_PR[[#This Row],[CENA KATALOG NETTO ZA JEDNOSTKĘ MIARY]]/G454</f>
        <v>2.0955900000000001</v>
      </c>
      <c r="J454" s="94">
        <f>T454*(T_PR[[#This Row],[CENA KATALOG NETTO ZA JEDNOSTKĘ MIARY]]-T_PR[[#This Row],[CENA KATALOG NETTO ZA JEDNOSTKĘ MIARY]]*T_PR[[#This Row],[RABAT %]])/100</f>
        <v>2.0955900000000001</v>
      </c>
      <c r="K454" s="95">
        <f t="shared" si="17"/>
        <v>209.55900000000003</v>
      </c>
      <c r="L454" s="264">
        <f t="shared" si="18"/>
        <v>0</v>
      </c>
      <c r="M454" s="25">
        <v>100</v>
      </c>
      <c r="N454" s="256">
        <f>T_PR[[#This Row],[CENA ZA POJ. SZTUKĘ PO RABACIE]]*T_PR[[#This Row],[LICZBA SZT. W OPAKOWANIU]]</f>
        <v>209.559</v>
      </c>
      <c r="O454" s="253" t="str">
        <f>IF(T_PR[[#This Row],[CENA ZA OPAKOWANIE PO RABACIE]]*D454=0,"",D454*N454)</f>
        <v/>
      </c>
      <c r="P454" s="52" t="s">
        <v>1203</v>
      </c>
      <c r="Q454" s="52" t="s">
        <v>1204</v>
      </c>
      <c r="R454" s="31" t="s">
        <v>47</v>
      </c>
      <c r="S454" s="31" t="s">
        <v>71</v>
      </c>
      <c r="T454" s="160">
        <v>1</v>
      </c>
    </row>
    <row r="455" spans="1:20">
      <c r="A455" s="333"/>
      <c r="B455" s="328"/>
      <c r="C455" s="122" t="s">
        <v>3548</v>
      </c>
      <c r="D455" s="53"/>
      <c r="E455" s="38" t="s">
        <v>1205</v>
      </c>
      <c r="F455" s="225" t="s">
        <v>1206</v>
      </c>
      <c r="G455" s="54">
        <v>100</v>
      </c>
      <c r="H455" s="208">
        <v>217.92750000000001</v>
      </c>
      <c r="I455" s="199">
        <f>T_PR[[#This Row],[CENA KATALOG NETTO ZA JEDNOSTKĘ MIARY]]/G455</f>
        <v>2.1792750000000001</v>
      </c>
      <c r="J455" s="94">
        <f>T455*(T_PR[[#This Row],[CENA KATALOG NETTO ZA JEDNOSTKĘ MIARY]]-T_PR[[#This Row],[CENA KATALOG NETTO ZA JEDNOSTKĘ MIARY]]*T_PR[[#This Row],[RABAT %]])/100</f>
        <v>2.1792750000000001</v>
      </c>
      <c r="K455" s="95">
        <f t="shared" si="17"/>
        <v>217.92750000000001</v>
      </c>
      <c r="L455" s="264">
        <f t="shared" si="18"/>
        <v>0</v>
      </c>
      <c r="M455" s="25">
        <v>100</v>
      </c>
      <c r="N455" s="256">
        <f>T_PR[[#This Row],[CENA ZA POJ. SZTUKĘ PO RABACIE]]*T_PR[[#This Row],[LICZBA SZT. W OPAKOWANIU]]</f>
        <v>217.92750000000001</v>
      </c>
      <c r="O455" s="253" t="str">
        <f>IF(T_PR[[#This Row],[CENA ZA OPAKOWANIE PO RABACIE]]*D455=0,"",D455*N455)</f>
        <v/>
      </c>
      <c r="P455" s="52" t="s">
        <v>1207</v>
      </c>
      <c r="Q455" s="52" t="s">
        <v>1208</v>
      </c>
      <c r="R455" s="31" t="s">
        <v>47</v>
      </c>
      <c r="S455" s="31" t="s">
        <v>71</v>
      </c>
      <c r="T455" s="160">
        <v>1</v>
      </c>
    </row>
    <row r="456" spans="1:20">
      <c r="A456" s="333"/>
      <c r="B456" s="328"/>
      <c r="C456" s="122" t="s">
        <v>3548</v>
      </c>
      <c r="D456" s="53"/>
      <c r="E456" s="38" t="s">
        <v>1209</v>
      </c>
      <c r="F456" s="225" t="s">
        <v>1210</v>
      </c>
      <c r="G456" s="54">
        <v>100</v>
      </c>
      <c r="H456" s="208">
        <v>258.2475</v>
      </c>
      <c r="I456" s="199">
        <f>T_PR[[#This Row],[CENA KATALOG NETTO ZA JEDNOSTKĘ MIARY]]/G456</f>
        <v>2.5824750000000001</v>
      </c>
      <c r="J456" s="94">
        <f>T456*(T_PR[[#This Row],[CENA KATALOG NETTO ZA JEDNOSTKĘ MIARY]]-T_PR[[#This Row],[CENA KATALOG NETTO ZA JEDNOSTKĘ MIARY]]*T_PR[[#This Row],[RABAT %]])/100</f>
        <v>2.5824750000000001</v>
      </c>
      <c r="K456" s="95">
        <f t="shared" si="17"/>
        <v>258.2475</v>
      </c>
      <c r="L456" s="264">
        <f t="shared" si="18"/>
        <v>0</v>
      </c>
      <c r="M456" s="25">
        <v>50</v>
      </c>
      <c r="N456" s="256">
        <f>T_PR[[#This Row],[CENA ZA POJ. SZTUKĘ PO RABACIE]]*T_PR[[#This Row],[LICZBA SZT. W OPAKOWANIU]]</f>
        <v>129.12375</v>
      </c>
      <c r="O456" s="253" t="str">
        <f>IF(T_PR[[#This Row],[CENA ZA OPAKOWANIE PO RABACIE]]*D456=0,"",D456*N456)</f>
        <v/>
      </c>
      <c r="P456" s="52" t="s">
        <v>1211</v>
      </c>
      <c r="Q456" s="52" t="s">
        <v>1212</v>
      </c>
      <c r="R456" s="31" t="s">
        <v>47</v>
      </c>
      <c r="S456" s="31" t="s">
        <v>71</v>
      </c>
      <c r="T456" s="160">
        <v>1</v>
      </c>
    </row>
    <row r="457" spans="1:20">
      <c r="A457" s="334"/>
      <c r="B457" s="329"/>
      <c r="C457" s="122" t="s">
        <v>3548</v>
      </c>
      <c r="D457" s="53"/>
      <c r="E457" s="38" t="s">
        <v>1213</v>
      </c>
      <c r="F457" s="225" t="s">
        <v>1214</v>
      </c>
      <c r="G457" s="54">
        <v>100</v>
      </c>
      <c r="H457" s="208">
        <v>337.35450000000003</v>
      </c>
      <c r="I457" s="199">
        <f>T_PR[[#This Row],[CENA KATALOG NETTO ZA JEDNOSTKĘ MIARY]]/G457</f>
        <v>3.3735450000000005</v>
      </c>
      <c r="J457" s="94">
        <f>T457*(T_PR[[#This Row],[CENA KATALOG NETTO ZA JEDNOSTKĘ MIARY]]-T_PR[[#This Row],[CENA KATALOG NETTO ZA JEDNOSTKĘ MIARY]]*T_PR[[#This Row],[RABAT %]])/100</f>
        <v>3.3735450000000005</v>
      </c>
      <c r="K457" s="95">
        <f t="shared" si="17"/>
        <v>337.35450000000003</v>
      </c>
      <c r="L457" s="264">
        <f t="shared" si="18"/>
        <v>0</v>
      </c>
      <c r="M457" s="25">
        <v>50</v>
      </c>
      <c r="N457" s="256">
        <f>T_PR[[#This Row],[CENA ZA POJ. SZTUKĘ PO RABACIE]]*T_PR[[#This Row],[LICZBA SZT. W OPAKOWANIU]]</f>
        <v>168.67725000000002</v>
      </c>
      <c r="O457" s="253" t="str">
        <f>IF(T_PR[[#This Row],[CENA ZA OPAKOWANIE PO RABACIE]]*D457=0,"",D457*N457)</f>
        <v/>
      </c>
      <c r="P457" s="52" t="s">
        <v>1215</v>
      </c>
      <c r="Q457" s="52" t="s">
        <v>1216</v>
      </c>
      <c r="R457" s="31" t="s">
        <v>47</v>
      </c>
      <c r="S457" s="31" t="s">
        <v>71</v>
      </c>
      <c r="T457" s="160">
        <v>1</v>
      </c>
    </row>
    <row r="458" spans="1:20" ht="37.200000000000003" customHeight="1">
      <c r="A458" s="332"/>
      <c r="B458" s="328"/>
      <c r="C458" s="122" t="s">
        <v>4027</v>
      </c>
      <c r="D458" s="53"/>
      <c r="E458" s="38" t="s">
        <v>3986</v>
      </c>
      <c r="F458" s="225" t="s">
        <v>3995</v>
      </c>
      <c r="G458" s="54">
        <v>100</v>
      </c>
      <c r="H458" s="28">
        <v>1290.5999999999999</v>
      </c>
      <c r="I458" s="199">
        <f>T_PR[[#This Row],[CENA KATALOG NETTO ZA JEDNOSTKĘ MIARY]]/G458</f>
        <v>12.905999999999999</v>
      </c>
      <c r="J458" s="94">
        <f>T458*(T_PR[[#This Row],[CENA KATALOG NETTO ZA JEDNOSTKĘ MIARY]]-T_PR[[#This Row],[CENA KATALOG NETTO ZA JEDNOSTKĘ MIARY]]*T_PR[[#This Row],[RABAT %]])/100</f>
        <v>12.905999999999999</v>
      </c>
      <c r="K458" s="95">
        <f t="shared" si="17"/>
        <v>1290.5999999999999</v>
      </c>
      <c r="L458" s="261">
        <f t="shared" si="18"/>
        <v>0</v>
      </c>
      <c r="M458" s="25">
        <v>10</v>
      </c>
      <c r="N458" s="256">
        <f>T_PR[[#This Row],[CENA ZA POJ. SZTUKĘ PO RABACIE]]*T_PR[[#This Row],[LICZBA SZT. W OPAKOWANIU]]</f>
        <v>129.06</v>
      </c>
      <c r="O458" s="253" t="str">
        <f>IF(T_PR[[#This Row],[CENA ZA OPAKOWANIE PO RABACIE]]*D458=0,"",D458*N458)</f>
        <v/>
      </c>
      <c r="P458" s="52" t="s">
        <v>4004</v>
      </c>
      <c r="Q458" s="52" t="s">
        <v>4005</v>
      </c>
      <c r="R458" s="31" t="s">
        <v>4328</v>
      </c>
      <c r="S458" s="109">
        <v>73121049</v>
      </c>
      <c r="T458" s="160">
        <v>1</v>
      </c>
    </row>
    <row r="459" spans="1:20" ht="37.200000000000003" customHeight="1">
      <c r="A459" s="333"/>
      <c r="B459" s="328"/>
      <c r="C459" s="122" t="s">
        <v>4027</v>
      </c>
      <c r="D459" s="53"/>
      <c r="E459" s="38" t="s">
        <v>3988</v>
      </c>
      <c r="F459" s="225" t="s">
        <v>3996</v>
      </c>
      <c r="G459" s="54">
        <v>100</v>
      </c>
      <c r="H459" s="28">
        <v>1557.6</v>
      </c>
      <c r="I459" s="199">
        <f>T_PR[[#This Row],[CENA KATALOG NETTO ZA JEDNOSTKĘ MIARY]]/G459</f>
        <v>15.575999999999999</v>
      </c>
      <c r="J459" s="94">
        <f>T459*(T_PR[[#This Row],[CENA KATALOG NETTO ZA JEDNOSTKĘ MIARY]]-T_PR[[#This Row],[CENA KATALOG NETTO ZA JEDNOSTKĘ MIARY]]*T_PR[[#This Row],[RABAT %]])/100</f>
        <v>15.575999999999999</v>
      </c>
      <c r="K459" s="95">
        <f t="shared" si="17"/>
        <v>1557.6</v>
      </c>
      <c r="L459" s="261">
        <f t="shared" si="18"/>
        <v>0</v>
      </c>
      <c r="M459" s="25">
        <v>10</v>
      </c>
      <c r="N459" s="256">
        <f>T_PR[[#This Row],[CENA ZA POJ. SZTUKĘ PO RABACIE]]*T_PR[[#This Row],[LICZBA SZT. W OPAKOWANIU]]</f>
        <v>155.76</v>
      </c>
      <c r="O459" s="253" t="str">
        <f>IF(T_PR[[#This Row],[CENA ZA OPAKOWANIE PO RABACIE]]*D459=0,"",D459*N459)</f>
        <v/>
      </c>
      <c r="P459" s="52" t="s">
        <v>4008</v>
      </c>
      <c r="Q459" s="52" t="s">
        <v>4009</v>
      </c>
      <c r="R459" s="31" t="s">
        <v>4328</v>
      </c>
      <c r="S459" s="109">
        <v>73121049</v>
      </c>
      <c r="T459" s="160">
        <v>1</v>
      </c>
    </row>
    <row r="460" spans="1:20" ht="31.95" customHeight="1">
      <c r="A460" s="333"/>
      <c r="B460" s="328"/>
      <c r="C460" s="122" t="s">
        <v>4027</v>
      </c>
      <c r="D460" s="53"/>
      <c r="E460" s="38" t="s">
        <v>3989</v>
      </c>
      <c r="F460" s="225" t="s">
        <v>4000</v>
      </c>
      <c r="G460" s="54">
        <v>100</v>
      </c>
      <c r="H460" s="28">
        <v>1646.6</v>
      </c>
      <c r="I460" s="199">
        <f>T_PR[[#This Row],[CENA KATALOG NETTO ZA JEDNOSTKĘ MIARY]]/G460</f>
        <v>16.465999999999998</v>
      </c>
      <c r="J460" s="94">
        <f>T460*(T_PR[[#This Row],[CENA KATALOG NETTO ZA JEDNOSTKĘ MIARY]]-T_PR[[#This Row],[CENA KATALOG NETTO ZA JEDNOSTKĘ MIARY]]*T_PR[[#This Row],[RABAT %]])/100</f>
        <v>16.465999999999998</v>
      </c>
      <c r="K460" s="95">
        <f t="shared" si="17"/>
        <v>1646.6</v>
      </c>
      <c r="L460" s="261">
        <f t="shared" si="18"/>
        <v>0</v>
      </c>
      <c r="M460" s="25">
        <v>10</v>
      </c>
      <c r="N460" s="256">
        <f>T_PR[[#This Row],[CENA ZA POJ. SZTUKĘ PO RABACIE]]*T_PR[[#This Row],[LICZBA SZT. W OPAKOWANIU]]</f>
        <v>164.65999999999997</v>
      </c>
      <c r="O460" s="253" t="str">
        <f>IF(T_PR[[#This Row],[CENA ZA OPAKOWANIE PO RABACIE]]*D460=0,"",D460*N460)</f>
        <v/>
      </c>
      <c r="P460" s="52" t="s">
        <v>4010</v>
      </c>
      <c r="Q460" s="52" t="s">
        <v>4011</v>
      </c>
      <c r="R460" s="31" t="s">
        <v>4328</v>
      </c>
      <c r="S460" s="109">
        <v>73121049</v>
      </c>
      <c r="T460" s="160">
        <v>1</v>
      </c>
    </row>
    <row r="461" spans="1:20" ht="36" customHeight="1">
      <c r="A461" s="333"/>
      <c r="B461" s="328"/>
      <c r="C461" s="122" t="s">
        <v>4027</v>
      </c>
      <c r="D461" s="53"/>
      <c r="E461" s="38" t="s">
        <v>3990</v>
      </c>
      <c r="F461" s="225" t="s">
        <v>3999</v>
      </c>
      <c r="G461" s="54">
        <v>100</v>
      </c>
      <c r="H461" s="28">
        <v>1980.4</v>
      </c>
      <c r="I461" s="199">
        <f>T_PR[[#This Row],[CENA KATALOG NETTO ZA JEDNOSTKĘ MIARY]]/G461</f>
        <v>19.804000000000002</v>
      </c>
      <c r="J461" s="94">
        <f>T461*(T_PR[[#This Row],[CENA KATALOG NETTO ZA JEDNOSTKĘ MIARY]]-T_PR[[#This Row],[CENA KATALOG NETTO ZA JEDNOSTKĘ MIARY]]*T_PR[[#This Row],[RABAT %]])/100</f>
        <v>19.804000000000002</v>
      </c>
      <c r="K461" s="95">
        <f t="shared" si="17"/>
        <v>1980.4</v>
      </c>
      <c r="L461" s="261">
        <f t="shared" si="18"/>
        <v>0</v>
      </c>
      <c r="M461" s="25">
        <v>10</v>
      </c>
      <c r="N461" s="256">
        <f>T_PR[[#This Row],[CENA ZA POJ. SZTUKĘ PO RABACIE]]*T_PR[[#This Row],[LICZBA SZT. W OPAKOWANIU]]</f>
        <v>198.04000000000002</v>
      </c>
      <c r="O461" s="253" t="str">
        <f>IF(T_PR[[#This Row],[CENA ZA OPAKOWANIE PO RABACIE]]*D461=0,"",D461*N461)</f>
        <v/>
      </c>
      <c r="P461" s="52" t="s">
        <v>4012</v>
      </c>
      <c r="Q461" s="52" t="s">
        <v>4013</v>
      </c>
      <c r="R461" s="31" t="s">
        <v>4328</v>
      </c>
      <c r="S461" s="109">
        <v>73121049</v>
      </c>
      <c r="T461" s="160">
        <v>1</v>
      </c>
    </row>
    <row r="462" spans="1:20" ht="73.2" customHeight="1">
      <c r="A462" s="353" t="e" vm="16">
        <v>#VALUE!</v>
      </c>
      <c r="B462" s="328"/>
      <c r="C462" s="122" t="s">
        <v>4027</v>
      </c>
      <c r="D462" s="53"/>
      <c r="E462" s="38" t="s">
        <v>3991</v>
      </c>
      <c r="F462" s="225" t="s">
        <v>3998</v>
      </c>
      <c r="G462" s="54">
        <v>100</v>
      </c>
      <c r="H462" s="28">
        <v>1935.9</v>
      </c>
      <c r="I462" s="199">
        <f>T_PR[[#This Row],[CENA KATALOG NETTO ZA JEDNOSTKĘ MIARY]]/G462</f>
        <v>19.359000000000002</v>
      </c>
      <c r="J462" s="94">
        <f>T462*(T_PR[[#This Row],[CENA KATALOG NETTO ZA JEDNOSTKĘ MIARY]]-T_PR[[#This Row],[CENA KATALOG NETTO ZA JEDNOSTKĘ MIARY]]*T_PR[[#This Row],[RABAT %]])/100</f>
        <v>19.359000000000002</v>
      </c>
      <c r="K462" s="95">
        <f t="shared" si="17"/>
        <v>1935.9</v>
      </c>
      <c r="L462" s="261">
        <f t="shared" si="18"/>
        <v>0</v>
      </c>
      <c r="M462" s="25">
        <v>10</v>
      </c>
      <c r="N462" s="256">
        <f>T_PR[[#This Row],[CENA ZA POJ. SZTUKĘ PO RABACIE]]*T_PR[[#This Row],[LICZBA SZT. W OPAKOWANIU]]</f>
        <v>193.59000000000003</v>
      </c>
      <c r="O462" s="253" t="str">
        <f>IF(T_PR[[#This Row],[CENA ZA OPAKOWANIE PO RABACIE]]*D462=0,"",D462*N462)</f>
        <v/>
      </c>
      <c r="P462" s="52" t="s">
        <v>4014</v>
      </c>
      <c r="Q462" s="52" t="s">
        <v>4015</v>
      </c>
      <c r="R462" s="31" t="s">
        <v>4328</v>
      </c>
      <c r="S462" s="109">
        <v>73121049</v>
      </c>
      <c r="T462" s="160">
        <v>1</v>
      </c>
    </row>
    <row r="463" spans="1:20" ht="78.650000000000006" customHeight="1">
      <c r="A463" s="353"/>
      <c r="B463" s="329"/>
      <c r="C463" s="122" t="s">
        <v>4027</v>
      </c>
      <c r="D463" s="53"/>
      <c r="E463" s="38" t="s">
        <v>3992</v>
      </c>
      <c r="F463" s="225" t="s">
        <v>3997</v>
      </c>
      <c r="G463" s="54">
        <v>100</v>
      </c>
      <c r="H463" s="28">
        <v>2292</v>
      </c>
      <c r="I463" s="199">
        <f>T_PR[[#This Row],[CENA KATALOG NETTO ZA JEDNOSTKĘ MIARY]]/G463</f>
        <v>22.92</v>
      </c>
      <c r="J463" s="94">
        <f>T463*(T_PR[[#This Row],[CENA KATALOG NETTO ZA JEDNOSTKĘ MIARY]]-T_PR[[#This Row],[CENA KATALOG NETTO ZA JEDNOSTKĘ MIARY]]*T_PR[[#This Row],[RABAT %]])/100</f>
        <v>22.92</v>
      </c>
      <c r="K463" s="95">
        <f>SUM(H463)*(1-L463)</f>
        <v>2292</v>
      </c>
      <c r="L463" s="261">
        <f t="shared" si="18"/>
        <v>0</v>
      </c>
      <c r="M463" s="25">
        <v>10</v>
      </c>
      <c r="N463" s="256">
        <f>T_PR[[#This Row],[CENA ZA POJ. SZTUKĘ PO RABACIE]]*T_PR[[#This Row],[LICZBA SZT. W OPAKOWANIU]]</f>
        <v>229.20000000000002</v>
      </c>
      <c r="O463" s="253" t="str">
        <f>IF(T_PR[[#This Row],[CENA ZA OPAKOWANIE PO RABACIE]]*D463=0,"",D463*N463)</f>
        <v/>
      </c>
      <c r="P463" s="52" t="s">
        <v>4016</v>
      </c>
      <c r="Q463" s="52" t="s">
        <v>4017</v>
      </c>
      <c r="R463" s="31" t="s">
        <v>4328</v>
      </c>
      <c r="S463" s="109">
        <v>73121049</v>
      </c>
      <c r="T463" s="160">
        <v>1</v>
      </c>
    </row>
    <row r="464" spans="1:20" ht="38.4" customHeight="1">
      <c r="A464" s="71" t="e" vm="17">
        <v>#VALUE!</v>
      </c>
      <c r="B464" s="78"/>
      <c r="C464" s="116" t="s">
        <v>3537</v>
      </c>
      <c r="D464" s="53"/>
      <c r="E464" s="38" t="s">
        <v>1217</v>
      </c>
      <c r="F464" s="225" t="s">
        <v>1218</v>
      </c>
      <c r="G464" s="54">
        <v>100</v>
      </c>
      <c r="H464" s="28">
        <v>48.94</v>
      </c>
      <c r="I464" s="199">
        <f>T_PR[[#This Row],[CENA KATALOG NETTO ZA JEDNOSTKĘ MIARY]]/G464</f>
        <v>0.4894</v>
      </c>
      <c r="J464" s="94">
        <f>T464*(T_PR[[#This Row],[CENA KATALOG NETTO ZA JEDNOSTKĘ MIARY]]-T_PR[[#This Row],[CENA KATALOG NETTO ZA JEDNOSTKĘ MIARY]]*T_PR[[#This Row],[RABAT %]])/100</f>
        <v>0.4894</v>
      </c>
      <c r="K464" s="95">
        <f t="shared" si="17"/>
        <v>48.94</v>
      </c>
      <c r="L464" s="264">
        <f t="shared" si="18"/>
        <v>0</v>
      </c>
      <c r="M464" s="25">
        <v>200</v>
      </c>
      <c r="N464" s="256">
        <f>T_PR[[#This Row],[CENA ZA POJ. SZTUKĘ PO RABACIE]]*T_PR[[#This Row],[LICZBA SZT. W OPAKOWANIU]]</f>
        <v>97.88</v>
      </c>
      <c r="O464" s="253" t="str">
        <f>IF(T_PR[[#This Row],[CENA ZA OPAKOWANIE PO RABACIE]]*D464=0,"",D464*N464)</f>
        <v/>
      </c>
      <c r="P464" s="52">
        <v>8421814016377</v>
      </c>
      <c r="Q464" s="52"/>
      <c r="R464" s="31" t="s">
        <v>22</v>
      </c>
      <c r="S464" s="31" t="s">
        <v>1219</v>
      </c>
      <c r="T464" s="160">
        <v>1</v>
      </c>
    </row>
    <row r="465" spans="1:20" ht="32.4" customHeight="1">
      <c r="A465" s="332" t="e" vm="18">
        <v>#VALUE!</v>
      </c>
      <c r="B465" s="327"/>
      <c r="C465" s="116" t="s">
        <v>3537</v>
      </c>
      <c r="D465" s="53"/>
      <c r="E465" s="38" t="s">
        <v>3860</v>
      </c>
      <c r="F465" s="225" t="s">
        <v>3861</v>
      </c>
      <c r="G465" s="54">
        <v>100</v>
      </c>
      <c r="H465" s="28">
        <v>51.3</v>
      </c>
      <c r="I465" s="199">
        <f>T_PR[[#This Row],[CENA KATALOG NETTO ZA JEDNOSTKĘ MIARY]]/G465</f>
        <v>0.51300000000000001</v>
      </c>
      <c r="J465" s="94">
        <f>T465*(T_PR[[#This Row],[CENA KATALOG NETTO ZA JEDNOSTKĘ MIARY]]-T_PR[[#This Row],[CENA KATALOG NETTO ZA JEDNOSTKĘ MIARY]]*T_PR[[#This Row],[RABAT %]])/100</f>
        <v>0.51300000000000001</v>
      </c>
      <c r="K465" s="95">
        <f>SUM(H465)*(1-L466)</f>
        <v>51.3</v>
      </c>
      <c r="L465" s="261">
        <f t="shared" si="18"/>
        <v>0</v>
      </c>
      <c r="M465" s="93">
        <v>200</v>
      </c>
      <c r="N465" s="256">
        <f>T_PR[[#This Row],[CENA ZA POJ. SZTUKĘ PO RABACIE]]*T_PR[[#This Row],[LICZBA SZT. W OPAKOWANIU]]</f>
        <v>102.60000000000001</v>
      </c>
      <c r="O465" s="253" t="str">
        <f>IF(T_PR[[#This Row],[CENA ZA OPAKOWANIE PO RABACIE]]*D465=0,"",D465*N465)</f>
        <v/>
      </c>
      <c r="P465" s="52">
        <v>8421814016391</v>
      </c>
      <c r="Q465" s="52">
        <v>8421814473279</v>
      </c>
      <c r="R465" s="31" t="s">
        <v>22</v>
      </c>
      <c r="S465" s="31" t="s">
        <v>1219</v>
      </c>
      <c r="T465" s="160">
        <v>1</v>
      </c>
    </row>
    <row r="466" spans="1:20" ht="27" customHeight="1">
      <c r="A466" s="334"/>
      <c r="B466" s="329"/>
      <c r="C466" s="116" t="s">
        <v>3537</v>
      </c>
      <c r="D466" s="53"/>
      <c r="E466" s="38" t="s">
        <v>1220</v>
      </c>
      <c r="F466" s="225" t="s">
        <v>1221</v>
      </c>
      <c r="G466" s="54">
        <v>100</v>
      </c>
      <c r="H466" s="28">
        <v>48.94</v>
      </c>
      <c r="I466" s="199">
        <f>T_PR[[#This Row],[CENA KATALOG NETTO ZA JEDNOSTKĘ MIARY]]/G466</f>
        <v>0.4894</v>
      </c>
      <c r="J466" s="94">
        <f>T466*(T_PR[[#This Row],[CENA KATALOG NETTO ZA JEDNOSTKĘ MIARY]]-T_PR[[#This Row],[CENA KATALOG NETTO ZA JEDNOSTKĘ MIARY]]*T_PR[[#This Row],[RABAT %]])/100</f>
        <v>0.4894</v>
      </c>
      <c r="K466" s="95">
        <f t="shared" si="17"/>
        <v>48.94</v>
      </c>
      <c r="L466" s="264">
        <f t="shared" si="18"/>
        <v>0</v>
      </c>
      <c r="M466" s="25">
        <v>200</v>
      </c>
      <c r="N466" s="256">
        <f>T_PR[[#This Row],[CENA ZA POJ. SZTUKĘ PO RABACIE]]*T_PR[[#This Row],[LICZBA SZT. W OPAKOWANIU]]</f>
        <v>97.88</v>
      </c>
      <c r="O466" s="253" t="str">
        <f>IF(T_PR[[#This Row],[CENA ZA OPAKOWANIE PO RABACIE]]*D466=0,"",D466*N466)</f>
        <v/>
      </c>
      <c r="P466" s="52" t="s">
        <v>1222</v>
      </c>
      <c r="Q466" s="52" t="s">
        <v>1223</v>
      </c>
      <c r="R466" s="31" t="s">
        <v>22</v>
      </c>
      <c r="S466" s="31" t="s">
        <v>1219</v>
      </c>
      <c r="T466" s="160">
        <v>1</v>
      </c>
    </row>
    <row r="467" spans="1:20">
      <c r="A467" s="332"/>
      <c r="B467" s="327"/>
      <c r="C467" s="116" t="s">
        <v>3537</v>
      </c>
      <c r="D467" s="53"/>
      <c r="E467" s="39" t="s">
        <v>1224</v>
      </c>
      <c r="F467" s="225" t="s">
        <v>1225</v>
      </c>
      <c r="G467" s="54">
        <v>100</v>
      </c>
      <c r="H467" s="28">
        <v>425.27199999999999</v>
      </c>
      <c r="I467" s="199">
        <f>T_PR[[#This Row],[CENA KATALOG NETTO ZA JEDNOSTKĘ MIARY]]/G467</f>
        <v>4.2527200000000001</v>
      </c>
      <c r="J467" s="94">
        <f>T467*(T_PR[[#This Row],[CENA KATALOG NETTO ZA JEDNOSTKĘ MIARY]]-T_PR[[#This Row],[CENA KATALOG NETTO ZA JEDNOSTKĘ MIARY]]*T_PR[[#This Row],[RABAT %]])/100</f>
        <v>4.2527200000000001</v>
      </c>
      <c r="K467" s="95">
        <f t="shared" si="17"/>
        <v>425.27199999999999</v>
      </c>
      <c r="L467" s="264">
        <f t="shared" si="18"/>
        <v>0</v>
      </c>
      <c r="M467" s="25">
        <v>100</v>
      </c>
      <c r="N467" s="256">
        <f>T_PR[[#This Row],[CENA ZA POJ. SZTUKĘ PO RABACIE]]*T_PR[[#This Row],[LICZBA SZT. W OPAKOWANIU]]</f>
        <v>425.27199999999999</v>
      </c>
      <c r="O467" s="253" t="str">
        <f>IF(T_PR[[#This Row],[CENA ZA OPAKOWANIE PO RABACIE]]*D467=0,"",D467*N467)</f>
        <v/>
      </c>
      <c r="P467" s="52" t="s">
        <v>1226</v>
      </c>
      <c r="Q467" s="52" t="s">
        <v>1227</v>
      </c>
      <c r="R467" s="31" t="s">
        <v>47</v>
      </c>
      <c r="S467" s="31" t="s">
        <v>71</v>
      </c>
      <c r="T467" s="160">
        <v>1</v>
      </c>
    </row>
    <row r="468" spans="1:20">
      <c r="A468" s="333"/>
      <c r="B468" s="328"/>
      <c r="C468" s="116" t="s">
        <v>3537</v>
      </c>
      <c r="D468" s="53"/>
      <c r="E468" s="39" t="s">
        <v>1228</v>
      </c>
      <c r="F468" s="225" t="s">
        <v>1229</v>
      </c>
      <c r="G468" s="54">
        <v>100</v>
      </c>
      <c r="H468" s="28">
        <v>504.57060000000001</v>
      </c>
      <c r="I468" s="199">
        <f>T_PR[[#This Row],[CENA KATALOG NETTO ZA JEDNOSTKĘ MIARY]]/G468</f>
        <v>5.045706</v>
      </c>
      <c r="J468" s="94">
        <f>T468*(T_PR[[#This Row],[CENA KATALOG NETTO ZA JEDNOSTKĘ MIARY]]-T_PR[[#This Row],[CENA KATALOG NETTO ZA JEDNOSTKĘ MIARY]]*T_PR[[#This Row],[RABAT %]])/100</f>
        <v>5.045706</v>
      </c>
      <c r="K468" s="95">
        <f t="shared" si="17"/>
        <v>504.57060000000001</v>
      </c>
      <c r="L468" s="264">
        <f t="shared" si="18"/>
        <v>0</v>
      </c>
      <c r="M468" s="25">
        <v>100</v>
      </c>
      <c r="N468" s="256">
        <f>T_PR[[#This Row],[CENA ZA POJ. SZTUKĘ PO RABACIE]]*T_PR[[#This Row],[LICZBA SZT. W OPAKOWANIU]]</f>
        <v>504.57060000000001</v>
      </c>
      <c r="O468" s="253" t="str">
        <f>IF(T_PR[[#This Row],[CENA ZA OPAKOWANIE PO RABACIE]]*D468=0,"",D468*N468)</f>
        <v/>
      </c>
      <c r="P468" s="52" t="s">
        <v>1230</v>
      </c>
      <c r="Q468" s="52" t="s">
        <v>1231</v>
      </c>
      <c r="R468" s="31" t="s">
        <v>47</v>
      </c>
      <c r="S468" s="31" t="s">
        <v>71</v>
      </c>
      <c r="T468" s="160">
        <v>1</v>
      </c>
    </row>
    <row r="469" spans="1:20">
      <c r="A469" s="333"/>
      <c r="B469" s="328"/>
      <c r="C469" s="116" t="s">
        <v>3537</v>
      </c>
      <c r="D469" s="53"/>
      <c r="E469" s="39" t="s">
        <v>3857</v>
      </c>
      <c r="F469" s="225" t="s">
        <v>1232</v>
      </c>
      <c r="G469" s="54">
        <v>100</v>
      </c>
      <c r="H469" s="28">
        <v>497.36259999999999</v>
      </c>
      <c r="I469" s="199">
        <f>T_PR[[#This Row],[CENA KATALOG NETTO ZA JEDNOSTKĘ MIARY]]/G469</f>
        <v>4.9736259999999994</v>
      </c>
      <c r="J469" s="94">
        <f>T469*(T_PR[[#This Row],[CENA KATALOG NETTO ZA JEDNOSTKĘ MIARY]]-T_PR[[#This Row],[CENA KATALOG NETTO ZA JEDNOSTKĘ MIARY]]*T_PR[[#This Row],[RABAT %]])/100</f>
        <v>4.9736259999999994</v>
      </c>
      <c r="K469" s="95">
        <f t="shared" si="17"/>
        <v>497.36259999999999</v>
      </c>
      <c r="L469" s="264">
        <f t="shared" si="18"/>
        <v>0</v>
      </c>
      <c r="M469" s="25">
        <v>100</v>
      </c>
      <c r="N469" s="256">
        <f>T_PR[[#This Row],[CENA ZA POJ. SZTUKĘ PO RABACIE]]*T_PR[[#This Row],[LICZBA SZT. W OPAKOWANIU]]</f>
        <v>497.36259999999993</v>
      </c>
      <c r="O469" s="253" t="str">
        <f>IF(T_PR[[#This Row],[CENA ZA OPAKOWANIE PO RABACIE]]*D469=0,"",D469*N469)</f>
        <v/>
      </c>
      <c r="P469" s="52" t="s">
        <v>1233</v>
      </c>
      <c r="Q469" s="52" t="s">
        <v>1234</v>
      </c>
      <c r="R469" s="31" t="s">
        <v>47</v>
      </c>
      <c r="S469" s="31" t="s">
        <v>71</v>
      </c>
      <c r="T469" s="160">
        <v>1</v>
      </c>
    </row>
    <row r="470" spans="1:20">
      <c r="A470" s="334"/>
      <c r="B470" s="329"/>
      <c r="C470" s="116" t="s">
        <v>3537</v>
      </c>
      <c r="D470" s="53"/>
      <c r="E470" s="39" t="s">
        <v>1235</v>
      </c>
      <c r="F470" s="225" t="s">
        <v>1236</v>
      </c>
      <c r="G470" s="54">
        <v>100</v>
      </c>
      <c r="H470" s="28">
        <v>493.44060000000002</v>
      </c>
      <c r="I470" s="199">
        <f>T_PR[[#This Row],[CENA KATALOG NETTO ZA JEDNOSTKĘ MIARY]]/G470</f>
        <v>4.9344060000000001</v>
      </c>
      <c r="J470" s="94">
        <f>T470*(T_PR[[#This Row],[CENA KATALOG NETTO ZA JEDNOSTKĘ MIARY]]-T_PR[[#This Row],[CENA KATALOG NETTO ZA JEDNOSTKĘ MIARY]]*T_PR[[#This Row],[RABAT %]])/100</f>
        <v>4.9344060000000001</v>
      </c>
      <c r="K470" s="95">
        <f t="shared" si="17"/>
        <v>493.44060000000002</v>
      </c>
      <c r="L470" s="264">
        <f t="shared" si="18"/>
        <v>0</v>
      </c>
      <c r="M470" s="25">
        <v>100</v>
      </c>
      <c r="N470" s="256">
        <f>T_PR[[#This Row],[CENA ZA POJ. SZTUKĘ PO RABACIE]]*T_PR[[#This Row],[LICZBA SZT. W OPAKOWANIU]]</f>
        <v>493.44060000000002</v>
      </c>
      <c r="O470" s="253" t="str">
        <f>IF(T_PR[[#This Row],[CENA ZA OPAKOWANIE PO RABACIE]]*D470=0,"",D470*N470)</f>
        <v/>
      </c>
      <c r="P470" s="52" t="s">
        <v>1237</v>
      </c>
      <c r="Q470" s="52" t="s">
        <v>1238</v>
      </c>
      <c r="R470" s="31" t="s">
        <v>47</v>
      </c>
      <c r="S470" s="31" t="s">
        <v>71</v>
      </c>
      <c r="T470" s="160">
        <v>1</v>
      </c>
    </row>
    <row r="471" spans="1:20">
      <c r="A471" s="332"/>
      <c r="B471" s="327"/>
      <c r="C471" s="116" t="s">
        <v>3537</v>
      </c>
      <c r="D471" s="53"/>
      <c r="E471" s="39" t="s">
        <v>1239</v>
      </c>
      <c r="F471" s="225" t="s">
        <v>1240</v>
      </c>
      <c r="G471" s="54">
        <v>100</v>
      </c>
      <c r="H471" s="28">
        <v>659.61</v>
      </c>
      <c r="I471" s="199">
        <f>T_PR[[#This Row],[CENA KATALOG NETTO ZA JEDNOSTKĘ MIARY]]/G471</f>
        <v>6.5960999999999999</v>
      </c>
      <c r="J471" s="94">
        <f>T471*(T_PR[[#This Row],[CENA KATALOG NETTO ZA JEDNOSTKĘ MIARY]]-T_PR[[#This Row],[CENA KATALOG NETTO ZA JEDNOSTKĘ MIARY]]*T_PR[[#This Row],[RABAT %]])/100</f>
        <v>6.5960999999999999</v>
      </c>
      <c r="K471" s="95">
        <f t="shared" si="17"/>
        <v>659.61</v>
      </c>
      <c r="L471" s="264">
        <f t="shared" si="18"/>
        <v>0</v>
      </c>
      <c r="M471" s="25">
        <v>100</v>
      </c>
      <c r="N471" s="256">
        <f>T_PR[[#This Row],[CENA ZA POJ. SZTUKĘ PO RABACIE]]*T_PR[[#This Row],[LICZBA SZT. W OPAKOWANIU]]</f>
        <v>659.61</v>
      </c>
      <c r="O471" s="253" t="str">
        <f>IF(T_PR[[#This Row],[CENA ZA OPAKOWANIE PO RABACIE]]*D471=0,"",D471*N471)</f>
        <v/>
      </c>
      <c r="P471" s="52" t="s">
        <v>1241</v>
      </c>
      <c r="Q471" s="52" t="s">
        <v>1242</v>
      </c>
      <c r="R471" s="31" t="s">
        <v>47</v>
      </c>
      <c r="S471" s="31" t="s">
        <v>71</v>
      </c>
      <c r="T471" s="160">
        <v>1</v>
      </c>
    </row>
    <row r="472" spans="1:20">
      <c r="A472" s="333"/>
      <c r="B472" s="328"/>
      <c r="C472" s="116" t="s">
        <v>3537</v>
      </c>
      <c r="D472" s="53"/>
      <c r="E472" s="39" t="s">
        <v>1243</v>
      </c>
      <c r="F472" s="225" t="s">
        <v>1244</v>
      </c>
      <c r="G472" s="54">
        <v>100</v>
      </c>
      <c r="H472" s="28">
        <v>720.81</v>
      </c>
      <c r="I472" s="199">
        <f>T_PR[[#This Row],[CENA KATALOG NETTO ZA JEDNOSTKĘ MIARY]]/G472</f>
        <v>7.2080999999999991</v>
      </c>
      <c r="J472" s="94">
        <f>T472*(T_PR[[#This Row],[CENA KATALOG NETTO ZA JEDNOSTKĘ MIARY]]-T_PR[[#This Row],[CENA KATALOG NETTO ZA JEDNOSTKĘ MIARY]]*T_PR[[#This Row],[RABAT %]])/100</f>
        <v>7.2080999999999991</v>
      </c>
      <c r="K472" s="95">
        <f t="shared" si="17"/>
        <v>720.81</v>
      </c>
      <c r="L472" s="264">
        <f t="shared" si="18"/>
        <v>0</v>
      </c>
      <c r="M472" s="25">
        <v>100</v>
      </c>
      <c r="N472" s="256">
        <f>T_PR[[#This Row],[CENA ZA POJ. SZTUKĘ PO RABACIE]]*T_PR[[#This Row],[LICZBA SZT. W OPAKOWANIU]]</f>
        <v>720.81</v>
      </c>
      <c r="O472" s="253" t="str">
        <f>IF(T_PR[[#This Row],[CENA ZA OPAKOWANIE PO RABACIE]]*D472=0,"",D472*N472)</f>
        <v/>
      </c>
      <c r="P472" s="52" t="s">
        <v>1245</v>
      </c>
      <c r="Q472" s="52" t="s">
        <v>1246</v>
      </c>
      <c r="R472" s="31" t="s">
        <v>47</v>
      </c>
      <c r="S472" s="31" t="s">
        <v>71</v>
      </c>
      <c r="T472" s="160">
        <v>1</v>
      </c>
    </row>
    <row r="473" spans="1:20">
      <c r="A473" s="333"/>
      <c r="B473" s="328"/>
      <c r="C473" s="116" t="s">
        <v>3537</v>
      </c>
      <c r="D473" s="53"/>
      <c r="E473" s="39" t="s">
        <v>1247</v>
      </c>
      <c r="F473" s="225" t="s">
        <v>1248</v>
      </c>
      <c r="G473" s="54">
        <v>100</v>
      </c>
      <c r="H473" s="28">
        <v>819.41</v>
      </c>
      <c r="I473" s="199">
        <f>T_PR[[#This Row],[CENA KATALOG NETTO ZA JEDNOSTKĘ MIARY]]/G473</f>
        <v>8.1940999999999988</v>
      </c>
      <c r="J473" s="94">
        <f>T473*(T_PR[[#This Row],[CENA KATALOG NETTO ZA JEDNOSTKĘ MIARY]]-T_PR[[#This Row],[CENA KATALOG NETTO ZA JEDNOSTKĘ MIARY]]*T_PR[[#This Row],[RABAT %]])/100</f>
        <v>8.1940999999999988</v>
      </c>
      <c r="K473" s="95">
        <f t="shared" si="17"/>
        <v>819.41</v>
      </c>
      <c r="L473" s="264">
        <f t="shared" si="18"/>
        <v>0</v>
      </c>
      <c r="M473" s="25">
        <v>100</v>
      </c>
      <c r="N473" s="256">
        <f>T_PR[[#This Row],[CENA ZA POJ. SZTUKĘ PO RABACIE]]*T_PR[[#This Row],[LICZBA SZT. W OPAKOWANIU]]</f>
        <v>819.40999999999985</v>
      </c>
      <c r="O473" s="253" t="str">
        <f>IF(T_PR[[#This Row],[CENA ZA OPAKOWANIE PO RABACIE]]*D473=0,"",D473*N473)</f>
        <v/>
      </c>
      <c r="P473" s="52" t="s">
        <v>1249</v>
      </c>
      <c r="Q473" s="52" t="s">
        <v>1250</v>
      </c>
      <c r="R473" s="31" t="s">
        <v>47</v>
      </c>
      <c r="S473" s="31" t="s">
        <v>71</v>
      </c>
      <c r="T473" s="160">
        <v>1</v>
      </c>
    </row>
    <row r="474" spans="1:20">
      <c r="A474" s="334"/>
      <c r="B474" s="329"/>
      <c r="C474" s="116" t="s">
        <v>3537</v>
      </c>
      <c r="D474" s="53"/>
      <c r="E474" s="39" t="s">
        <v>1251</v>
      </c>
      <c r="F474" s="225" t="s">
        <v>1252</v>
      </c>
      <c r="G474" s="54">
        <v>100</v>
      </c>
      <c r="H474" s="28">
        <v>846.61</v>
      </c>
      <c r="I474" s="199">
        <f>T_PR[[#This Row],[CENA KATALOG NETTO ZA JEDNOSTKĘ MIARY]]/G474</f>
        <v>8.4661000000000008</v>
      </c>
      <c r="J474" s="94">
        <f>T474*(T_PR[[#This Row],[CENA KATALOG NETTO ZA JEDNOSTKĘ MIARY]]-T_PR[[#This Row],[CENA KATALOG NETTO ZA JEDNOSTKĘ MIARY]]*T_PR[[#This Row],[RABAT %]])/100</f>
        <v>8.4661000000000008</v>
      </c>
      <c r="K474" s="95">
        <f t="shared" si="17"/>
        <v>846.61</v>
      </c>
      <c r="L474" s="264">
        <f t="shared" si="18"/>
        <v>0</v>
      </c>
      <c r="M474" s="25">
        <v>100</v>
      </c>
      <c r="N474" s="256">
        <f>T_PR[[#This Row],[CENA ZA POJ. SZTUKĘ PO RABACIE]]*T_PR[[#This Row],[LICZBA SZT. W OPAKOWANIU]]</f>
        <v>846.61000000000013</v>
      </c>
      <c r="O474" s="253" t="str">
        <f>IF(T_PR[[#This Row],[CENA ZA OPAKOWANIE PO RABACIE]]*D474=0,"",D474*N474)</f>
        <v/>
      </c>
      <c r="P474" s="52" t="s">
        <v>1253</v>
      </c>
      <c r="Q474" s="52" t="s">
        <v>1254</v>
      </c>
      <c r="R474" s="31" t="s">
        <v>47</v>
      </c>
      <c r="S474" s="31" t="s">
        <v>71</v>
      </c>
      <c r="T474" s="160">
        <v>1</v>
      </c>
    </row>
    <row r="475" spans="1:20">
      <c r="A475" s="332"/>
      <c r="B475" s="327"/>
      <c r="C475" s="116" t="s">
        <v>3537</v>
      </c>
      <c r="D475" s="53"/>
      <c r="E475" s="39" t="s">
        <v>1255</v>
      </c>
      <c r="F475" s="225" t="s">
        <v>1256</v>
      </c>
      <c r="G475" s="54">
        <v>100</v>
      </c>
      <c r="H475" s="28">
        <v>844.4</v>
      </c>
      <c r="I475" s="199">
        <f>T_PR[[#This Row],[CENA KATALOG NETTO ZA JEDNOSTKĘ MIARY]]/G475</f>
        <v>8.4439999999999991</v>
      </c>
      <c r="J475" s="94">
        <f>T475*(T_PR[[#This Row],[CENA KATALOG NETTO ZA JEDNOSTKĘ MIARY]]-T_PR[[#This Row],[CENA KATALOG NETTO ZA JEDNOSTKĘ MIARY]]*T_PR[[#This Row],[RABAT %]])/100</f>
        <v>8.4439999999999991</v>
      </c>
      <c r="K475" s="95">
        <f t="shared" si="17"/>
        <v>844.4</v>
      </c>
      <c r="L475" s="264">
        <f t="shared" si="18"/>
        <v>0</v>
      </c>
      <c r="M475" s="25">
        <v>50</v>
      </c>
      <c r="N475" s="256">
        <f>T_PR[[#This Row],[CENA ZA POJ. SZTUKĘ PO RABACIE]]*T_PR[[#This Row],[LICZBA SZT. W OPAKOWANIU]]</f>
        <v>422.19999999999993</v>
      </c>
      <c r="O475" s="253" t="str">
        <f>IF(T_PR[[#This Row],[CENA ZA OPAKOWANIE PO RABACIE]]*D475=0,"",D475*N475)</f>
        <v/>
      </c>
      <c r="P475" s="52" t="s">
        <v>1257</v>
      </c>
      <c r="Q475" s="52" t="s">
        <v>1258</v>
      </c>
      <c r="R475" s="31" t="s">
        <v>47</v>
      </c>
      <c r="S475" s="31" t="s">
        <v>71</v>
      </c>
      <c r="T475" s="160">
        <v>1</v>
      </c>
    </row>
    <row r="476" spans="1:20">
      <c r="A476" s="333"/>
      <c r="B476" s="328"/>
      <c r="C476" s="116" t="s">
        <v>3537</v>
      </c>
      <c r="D476" s="53"/>
      <c r="E476" s="39" t="s">
        <v>1259</v>
      </c>
      <c r="F476" s="225" t="s">
        <v>1260</v>
      </c>
      <c r="G476" s="54">
        <v>100</v>
      </c>
      <c r="H476" s="28">
        <v>1086.48</v>
      </c>
      <c r="I476" s="199">
        <f>T_PR[[#This Row],[CENA KATALOG NETTO ZA JEDNOSTKĘ MIARY]]/G476</f>
        <v>10.864800000000001</v>
      </c>
      <c r="J476" s="94">
        <f>T476*(T_PR[[#This Row],[CENA KATALOG NETTO ZA JEDNOSTKĘ MIARY]]-T_PR[[#This Row],[CENA KATALOG NETTO ZA JEDNOSTKĘ MIARY]]*T_PR[[#This Row],[RABAT %]])/100</f>
        <v>10.864800000000001</v>
      </c>
      <c r="K476" s="95">
        <f t="shared" si="17"/>
        <v>1086.48</v>
      </c>
      <c r="L476" s="264">
        <f t="shared" si="18"/>
        <v>0</v>
      </c>
      <c r="M476" s="25">
        <v>50</v>
      </c>
      <c r="N476" s="256">
        <f>T_PR[[#This Row],[CENA ZA POJ. SZTUKĘ PO RABACIE]]*T_PR[[#This Row],[LICZBA SZT. W OPAKOWANIU]]</f>
        <v>543.24</v>
      </c>
      <c r="O476" s="253" t="str">
        <f>IF(T_PR[[#This Row],[CENA ZA OPAKOWANIE PO RABACIE]]*D476=0,"",D476*N476)</f>
        <v/>
      </c>
      <c r="P476" s="52" t="s">
        <v>1261</v>
      </c>
      <c r="Q476" s="52" t="s">
        <v>1262</v>
      </c>
      <c r="R476" s="31" t="s">
        <v>47</v>
      </c>
      <c r="S476" s="31" t="s">
        <v>71</v>
      </c>
      <c r="T476" s="160">
        <v>1</v>
      </c>
    </row>
    <row r="477" spans="1:20">
      <c r="A477" s="333"/>
      <c r="B477" s="328"/>
      <c r="C477" s="116" t="s">
        <v>3537</v>
      </c>
      <c r="D477" s="53"/>
      <c r="E477" s="39" t="s">
        <v>1263</v>
      </c>
      <c r="F477" s="225" t="s">
        <v>1264</v>
      </c>
      <c r="G477" s="54">
        <v>100</v>
      </c>
      <c r="H477" s="28">
        <v>1102.21</v>
      </c>
      <c r="I477" s="199">
        <f>T_PR[[#This Row],[CENA KATALOG NETTO ZA JEDNOSTKĘ MIARY]]/G477</f>
        <v>11.0221</v>
      </c>
      <c r="J477" s="94">
        <f>T477*(T_PR[[#This Row],[CENA KATALOG NETTO ZA JEDNOSTKĘ MIARY]]-T_PR[[#This Row],[CENA KATALOG NETTO ZA JEDNOSTKĘ MIARY]]*T_PR[[#This Row],[RABAT %]])/100</f>
        <v>11.0221</v>
      </c>
      <c r="K477" s="95">
        <f t="shared" si="17"/>
        <v>1102.21</v>
      </c>
      <c r="L477" s="264">
        <f t="shared" si="18"/>
        <v>0</v>
      </c>
      <c r="M477" s="25">
        <v>50</v>
      </c>
      <c r="N477" s="256">
        <f>T_PR[[#This Row],[CENA ZA POJ. SZTUKĘ PO RABACIE]]*T_PR[[#This Row],[LICZBA SZT. W OPAKOWANIU]]</f>
        <v>551.10500000000002</v>
      </c>
      <c r="O477" s="253" t="str">
        <f>IF(T_PR[[#This Row],[CENA ZA OPAKOWANIE PO RABACIE]]*D477=0,"",D477*N477)</f>
        <v/>
      </c>
      <c r="P477" s="52" t="s">
        <v>1265</v>
      </c>
      <c r="Q477" s="52" t="s">
        <v>1266</v>
      </c>
      <c r="R477" s="31" t="s">
        <v>47</v>
      </c>
      <c r="S477" s="31" t="s">
        <v>71</v>
      </c>
      <c r="T477" s="160">
        <v>1</v>
      </c>
    </row>
    <row r="478" spans="1:20">
      <c r="A478" s="333"/>
      <c r="B478" s="328"/>
      <c r="C478" s="116" t="s">
        <v>3537</v>
      </c>
      <c r="D478" s="53"/>
      <c r="E478" s="39" t="s">
        <v>1267</v>
      </c>
      <c r="F478" s="225" t="s">
        <v>1268</v>
      </c>
      <c r="G478" s="54">
        <v>100</v>
      </c>
      <c r="H478" s="28">
        <v>1165.72</v>
      </c>
      <c r="I478" s="199">
        <f>T_PR[[#This Row],[CENA KATALOG NETTO ZA JEDNOSTKĘ MIARY]]/G478</f>
        <v>11.6572</v>
      </c>
      <c r="J478" s="94">
        <f>T478*(T_PR[[#This Row],[CENA KATALOG NETTO ZA JEDNOSTKĘ MIARY]]-T_PR[[#This Row],[CENA KATALOG NETTO ZA JEDNOSTKĘ MIARY]]*T_PR[[#This Row],[RABAT %]])/100</f>
        <v>11.6572</v>
      </c>
      <c r="K478" s="95">
        <f t="shared" si="17"/>
        <v>1165.72</v>
      </c>
      <c r="L478" s="264">
        <f t="shared" si="18"/>
        <v>0</v>
      </c>
      <c r="M478" s="25">
        <v>50</v>
      </c>
      <c r="N478" s="256">
        <f>T_PR[[#This Row],[CENA ZA POJ. SZTUKĘ PO RABACIE]]*T_PR[[#This Row],[LICZBA SZT. W OPAKOWANIU]]</f>
        <v>582.86</v>
      </c>
      <c r="O478" s="253" t="str">
        <f>IF(T_PR[[#This Row],[CENA ZA OPAKOWANIE PO RABACIE]]*D478=0,"",D478*N478)</f>
        <v/>
      </c>
      <c r="P478" s="52" t="s">
        <v>1269</v>
      </c>
      <c r="Q478" s="52" t="s">
        <v>1270</v>
      </c>
      <c r="R478" s="31" t="s">
        <v>47</v>
      </c>
      <c r="S478" s="31" t="s">
        <v>71</v>
      </c>
      <c r="T478" s="160">
        <v>1</v>
      </c>
    </row>
    <row r="479" spans="1:20">
      <c r="A479" s="333"/>
      <c r="B479" s="328"/>
      <c r="C479" s="116" t="s">
        <v>3537</v>
      </c>
      <c r="D479" s="53"/>
      <c r="E479" s="39" t="s">
        <v>1271</v>
      </c>
      <c r="F479" s="225" t="s">
        <v>1272</v>
      </c>
      <c r="G479" s="54">
        <v>100</v>
      </c>
      <c r="H479" s="28">
        <v>844.4</v>
      </c>
      <c r="I479" s="199">
        <f>T_PR[[#This Row],[CENA KATALOG NETTO ZA JEDNOSTKĘ MIARY]]/G479</f>
        <v>8.4439999999999991</v>
      </c>
      <c r="J479" s="94">
        <f>T479*(T_PR[[#This Row],[CENA KATALOG NETTO ZA JEDNOSTKĘ MIARY]]-T_PR[[#This Row],[CENA KATALOG NETTO ZA JEDNOSTKĘ MIARY]]*T_PR[[#This Row],[RABAT %]])/100</f>
        <v>8.4439999999999991</v>
      </c>
      <c r="K479" s="95">
        <f t="shared" si="17"/>
        <v>844.4</v>
      </c>
      <c r="L479" s="264">
        <f t="shared" si="18"/>
        <v>0</v>
      </c>
      <c r="M479" s="25">
        <v>50</v>
      </c>
      <c r="N479" s="256">
        <f>T_PR[[#This Row],[CENA ZA POJ. SZTUKĘ PO RABACIE]]*T_PR[[#This Row],[LICZBA SZT. W OPAKOWANIU]]</f>
        <v>422.19999999999993</v>
      </c>
      <c r="O479" s="253" t="str">
        <f>IF(T_PR[[#This Row],[CENA ZA OPAKOWANIE PO RABACIE]]*D479=0,"",D479*N479)</f>
        <v/>
      </c>
      <c r="P479" s="52" t="s">
        <v>1273</v>
      </c>
      <c r="Q479" s="52" t="s">
        <v>1274</v>
      </c>
      <c r="R479" s="31" t="s">
        <v>47</v>
      </c>
      <c r="S479" s="31" t="s">
        <v>71</v>
      </c>
      <c r="T479" s="160">
        <v>1</v>
      </c>
    </row>
    <row r="480" spans="1:20">
      <c r="A480" s="333"/>
      <c r="B480" s="328"/>
      <c r="C480" s="116" t="s">
        <v>3537</v>
      </c>
      <c r="D480" s="53"/>
      <c r="E480" s="39" t="s">
        <v>1275</v>
      </c>
      <c r="F480" s="225" t="s">
        <v>1276</v>
      </c>
      <c r="G480" s="54">
        <v>100</v>
      </c>
      <c r="H480" s="28">
        <v>1057.3699999999999</v>
      </c>
      <c r="I480" s="199">
        <f>T_PR[[#This Row],[CENA KATALOG NETTO ZA JEDNOSTKĘ MIARY]]/G480</f>
        <v>10.573699999999999</v>
      </c>
      <c r="J480" s="94">
        <f>T480*(T_PR[[#This Row],[CENA KATALOG NETTO ZA JEDNOSTKĘ MIARY]]-T_PR[[#This Row],[CENA KATALOG NETTO ZA JEDNOSTKĘ MIARY]]*T_PR[[#This Row],[RABAT %]])/100</f>
        <v>10.573699999999999</v>
      </c>
      <c r="K480" s="95">
        <f t="shared" si="17"/>
        <v>1057.3699999999999</v>
      </c>
      <c r="L480" s="264">
        <f t="shared" si="18"/>
        <v>0</v>
      </c>
      <c r="M480" s="25">
        <v>50</v>
      </c>
      <c r="N480" s="256">
        <f>T_PR[[#This Row],[CENA ZA POJ. SZTUKĘ PO RABACIE]]*T_PR[[#This Row],[LICZBA SZT. W OPAKOWANIU]]</f>
        <v>528.68499999999995</v>
      </c>
      <c r="O480" s="253" t="str">
        <f>IF(T_PR[[#This Row],[CENA ZA OPAKOWANIE PO RABACIE]]*D480=0,"",D480*N480)</f>
        <v/>
      </c>
      <c r="P480" s="52" t="s">
        <v>1277</v>
      </c>
      <c r="Q480" s="52" t="s">
        <v>1278</v>
      </c>
      <c r="R480" s="31" t="s">
        <v>47</v>
      </c>
      <c r="S480" s="31" t="s">
        <v>71</v>
      </c>
      <c r="T480" s="160">
        <v>1</v>
      </c>
    </row>
    <row r="481" spans="1:20">
      <c r="A481" s="333"/>
      <c r="B481" s="328"/>
      <c r="C481" s="116" t="s">
        <v>3537</v>
      </c>
      <c r="D481" s="53"/>
      <c r="E481" s="39" t="s">
        <v>1279</v>
      </c>
      <c r="F481" s="225" t="s">
        <v>1280</v>
      </c>
      <c r="G481" s="54">
        <v>100</v>
      </c>
      <c r="H481" s="28">
        <v>1105.94</v>
      </c>
      <c r="I481" s="199">
        <f>T_PR[[#This Row],[CENA KATALOG NETTO ZA JEDNOSTKĘ MIARY]]/G481</f>
        <v>11.0594</v>
      </c>
      <c r="J481" s="94">
        <f>T481*(T_PR[[#This Row],[CENA KATALOG NETTO ZA JEDNOSTKĘ MIARY]]-T_PR[[#This Row],[CENA KATALOG NETTO ZA JEDNOSTKĘ MIARY]]*T_PR[[#This Row],[RABAT %]])/100</f>
        <v>11.0594</v>
      </c>
      <c r="K481" s="95">
        <f t="shared" si="17"/>
        <v>1105.94</v>
      </c>
      <c r="L481" s="264">
        <f t="shared" si="18"/>
        <v>0</v>
      </c>
      <c r="M481" s="25">
        <v>50</v>
      </c>
      <c r="N481" s="256">
        <f>T_PR[[#This Row],[CENA ZA POJ. SZTUKĘ PO RABACIE]]*T_PR[[#This Row],[LICZBA SZT. W OPAKOWANIU]]</f>
        <v>552.97</v>
      </c>
      <c r="O481" s="253" t="str">
        <f>IF(T_PR[[#This Row],[CENA ZA OPAKOWANIE PO RABACIE]]*D481=0,"",D481*N481)</f>
        <v/>
      </c>
      <c r="P481" s="52" t="s">
        <v>1281</v>
      </c>
      <c r="Q481" s="52" t="s">
        <v>1282</v>
      </c>
      <c r="R481" s="31" t="s">
        <v>47</v>
      </c>
      <c r="S481" s="31" t="s">
        <v>71</v>
      </c>
      <c r="T481" s="160">
        <v>1</v>
      </c>
    </row>
    <row r="482" spans="1:20">
      <c r="A482" s="334"/>
      <c r="B482" s="329"/>
      <c r="C482" s="116" t="s">
        <v>3537</v>
      </c>
      <c r="D482" s="53"/>
      <c r="E482" s="39" t="s">
        <v>1283</v>
      </c>
      <c r="F482" s="225" t="s">
        <v>1284</v>
      </c>
      <c r="G482" s="54">
        <v>100</v>
      </c>
      <c r="H482" s="28">
        <v>1135.83</v>
      </c>
      <c r="I482" s="199">
        <f>T_PR[[#This Row],[CENA KATALOG NETTO ZA JEDNOSTKĘ MIARY]]/G482</f>
        <v>11.3583</v>
      </c>
      <c r="J482" s="94">
        <f>T482*(T_PR[[#This Row],[CENA KATALOG NETTO ZA JEDNOSTKĘ MIARY]]-T_PR[[#This Row],[CENA KATALOG NETTO ZA JEDNOSTKĘ MIARY]]*T_PR[[#This Row],[RABAT %]])/100</f>
        <v>11.3583</v>
      </c>
      <c r="K482" s="95">
        <f t="shared" si="17"/>
        <v>1135.83</v>
      </c>
      <c r="L482" s="264">
        <f t="shared" si="18"/>
        <v>0</v>
      </c>
      <c r="M482" s="25">
        <v>50</v>
      </c>
      <c r="N482" s="256">
        <f>T_PR[[#This Row],[CENA ZA POJ. SZTUKĘ PO RABACIE]]*T_PR[[#This Row],[LICZBA SZT. W OPAKOWANIU]]</f>
        <v>567.91499999999996</v>
      </c>
      <c r="O482" s="253" t="str">
        <f>IF(T_PR[[#This Row],[CENA ZA OPAKOWANIE PO RABACIE]]*D482=0,"",D482*N482)</f>
        <v/>
      </c>
      <c r="P482" s="52" t="s">
        <v>1285</v>
      </c>
      <c r="Q482" s="52" t="s">
        <v>1286</v>
      </c>
      <c r="R482" s="31" t="s">
        <v>47</v>
      </c>
      <c r="S482" s="31" t="s">
        <v>71</v>
      </c>
      <c r="T482" s="160">
        <v>1</v>
      </c>
    </row>
    <row r="483" spans="1:20" ht="23.4" customHeight="1">
      <c r="A483" s="332"/>
      <c r="B483" s="75"/>
      <c r="C483" s="116" t="s">
        <v>3537</v>
      </c>
      <c r="D483" s="53"/>
      <c r="E483" s="38" t="s">
        <v>1287</v>
      </c>
      <c r="F483" s="225" t="s">
        <v>1288</v>
      </c>
      <c r="G483" s="54">
        <v>100</v>
      </c>
      <c r="H483" s="28">
        <v>1033.6099999999999</v>
      </c>
      <c r="I483" s="199">
        <f>T_PR[[#This Row],[CENA KATALOG NETTO ZA JEDNOSTKĘ MIARY]]/G483</f>
        <v>10.336099999999998</v>
      </c>
      <c r="J483" s="94">
        <f>T483*(T_PR[[#This Row],[CENA KATALOG NETTO ZA JEDNOSTKĘ MIARY]]-T_PR[[#This Row],[CENA KATALOG NETTO ZA JEDNOSTKĘ MIARY]]*T_PR[[#This Row],[RABAT %]])/100</f>
        <v>10.336099999999998</v>
      </c>
      <c r="K483" s="95">
        <f t="shared" si="17"/>
        <v>1033.6099999999999</v>
      </c>
      <c r="L483" s="264">
        <f t="shared" si="18"/>
        <v>0</v>
      </c>
      <c r="M483" s="25">
        <v>50</v>
      </c>
      <c r="N483" s="256">
        <f>T_PR[[#This Row],[CENA ZA POJ. SZTUKĘ PO RABACIE]]*T_PR[[#This Row],[LICZBA SZT. W OPAKOWANIU]]</f>
        <v>516.80499999999995</v>
      </c>
      <c r="O483" s="253" t="str">
        <f>IF(T_PR[[#This Row],[CENA ZA OPAKOWANIE PO RABACIE]]*D483=0,"",D483*N483)</f>
        <v/>
      </c>
      <c r="P483" s="52" t="s">
        <v>1289</v>
      </c>
      <c r="Q483" s="52" t="s">
        <v>1290</v>
      </c>
      <c r="R483" s="31" t="s">
        <v>47</v>
      </c>
      <c r="S483" s="31" t="s">
        <v>71</v>
      </c>
      <c r="T483" s="160">
        <v>1</v>
      </c>
    </row>
    <row r="484" spans="1:20" ht="21" customHeight="1">
      <c r="A484" s="333"/>
      <c r="B484" s="328"/>
      <c r="C484" s="116" t="s">
        <v>3537</v>
      </c>
      <c r="D484" s="53"/>
      <c r="E484" s="38" t="s">
        <v>3978</v>
      </c>
      <c r="F484" s="225" t="s">
        <v>1291</v>
      </c>
      <c r="G484" s="54">
        <v>100</v>
      </c>
      <c r="H484" s="28">
        <v>819.51</v>
      </c>
      <c r="I484" s="199">
        <f>T_PR[[#This Row],[CENA KATALOG NETTO ZA JEDNOSTKĘ MIARY]]/G484</f>
        <v>8.1951000000000001</v>
      </c>
      <c r="J484" s="94">
        <f>T484*(T_PR[[#This Row],[CENA KATALOG NETTO ZA JEDNOSTKĘ MIARY]]-T_PR[[#This Row],[CENA KATALOG NETTO ZA JEDNOSTKĘ MIARY]]*T_PR[[#This Row],[RABAT %]])/100</f>
        <v>8.1951000000000001</v>
      </c>
      <c r="K484" s="95">
        <f t="shared" si="17"/>
        <v>819.51</v>
      </c>
      <c r="L484" s="264">
        <f t="shared" si="18"/>
        <v>0</v>
      </c>
      <c r="M484" s="25">
        <v>50</v>
      </c>
      <c r="N484" s="256">
        <f>T_PR[[#This Row],[CENA ZA POJ. SZTUKĘ PO RABACIE]]*T_PR[[#This Row],[LICZBA SZT. W OPAKOWANIU]]</f>
        <v>409.755</v>
      </c>
      <c r="O484" s="253" t="str">
        <f>IF(T_PR[[#This Row],[CENA ZA OPAKOWANIE PO RABACIE]]*D484=0,"",D484*N484)</f>
        <v/>
      </c>
      <c r="P484" s="52" t="s">
        <v>1292</v>
      </c>
      <c r="Q484" s="52" t="s">
        <v>1293</v>
      </c>
      <c r="R484" s="31" t="s">
        <v>47</v>
      </c>
      <c r="S484" s="31" t="s">
        <v>71</v>
      </c>
      <c r="T484" s="160">
        <v>1</v>
      </c>
    </row>
    <row r="485" spans="1:20" ht="27" customHeight="1">
      <c r="A485" s="334"/>
      <c r="B485" s="329"/>
      <c r="C485" s="116" t="s">
        <v>3537</v>
      </c>
      <c r="D485" s="53"/>
      <c r="E485" s="38" t="s">
        <v>3979</v>
      </c>
      <c r="F485" s="225" t="s">
        <v>1294</v>
      </c>
      <c r="G485" s="54">
        <v>100</v>
      </c>
      <c r="H485" s="28">
        <v>962.4</v>
      </c>
      <c r="I485" s="199">
        <f>T_PR[[#This Row],[CENA KATALOG NETTO ZA JEDNOSTKĘ MIARY]]/G485</f>
        <v>9.6240000000000006</v>
      </c>
      <c r="J485" s="94">
        <f>T485*(T_PR[[#This Row],[CENA KATALOG NETTO ZA JEDNOSTKĘ MIARY]]-T_PR[[#This Row],[CENA KATALOG NETTO ZA JEDNOSTKĘ MIARY]]*T_PR[[#This Row],[RABAT %]])/100</f>
        <v>9.6240000000000006</v>
      </c>
      <c r="K485" s="95">
        <f t="shared" si="17"/>
        <v>962.4</v>
      </c>
      <c r="L485" s="264">
        <f t="shared" si="18"/>
        <v>0</v>
      </c>
      <c r="M485" s="25">
        <v>50</v>
      </c>
      <c r="N485" s="256">
        <f>T_PR[[#This Row],[CENA ZA POJ. SZTUKĘ PO RABACIE]]*T_PR[[#This Row],[LICZBA SZT. W OPAKOWANIU]]</f>
        <v>481.20000000000005</v>
      </c>
      <c r="O485" s="253" t="str">
        <f>IF(T_PR[[#This Row],[CENA ZA OPAKOWANIE PO RABACIE]]*D485=0,"",D485*N485)</f>
        <v/>
      </c>
      <c r="P485" s="52">
        <v>8421814545006</v>
      </c>
      <c r="Q485" s="52">
        <v>8421814545013</v>
      </c>
      <c r="R485" s="31" t="s">
        <v>47</v>
      </c>
      <c r="S485" s="31" t="s">
        <v>71</v>
      </c>
      <c r="T485" s="160">
        <v>1</v>
      </c>
    </row>
    <row r="486" spans="1:20" ht="78" customHeight="1">
      <c r="A486" s="72"/>
      <c r="B486" s="78"/>
      <c r="C486" s="116" t="s">
        <v>3537</v>
      </c>
      <c r="D486" s="53"/>
      <c r="E486" s="39" t="s">
        <v>1295</v>
      </c>
      <c r="F486" s="225" t="s">
        <v>1296</v>
      </c>
      <c r="G486" s="54">
        <v>100</v>
      </c>
      <c r="H486" s="28">
        <v>927.4452</v>
      </c>
      <c r="I486" s="199">
        <f>T_PR[[#This Row],[CENA KATALOG NETTO ZA JEDNOSTKĘ MIARY]]/G486</f>
        <v>9.2744520000000001</v>
      </c>
      <c r="J486" s="94">
        <f>T486*(T_PR[[#This Row],[CENA KATALOG NETTO ZA JEDNOSTKĘ MIARY]]-T_PR[[#This Row],[CENA KATALOG NETTO ZA JEDNOSTKĘ MIARY]]*T_PR[[#This Row],[RABAT %]])/100</f>
        <v>9.2744520000000001</v>
      </c>
      <c r="K486" s="95">
        <f t="shared" si="17"/>
        <v>927.4452</v>
      </c>
      <c r="L486" s="264">
        <f t="shared" si="18"/>
        <v>0</v>
      </c>
      <c r="M486" s="25">
        <v>50</v>
      </c>
      <c r="N486" s="256">
        <f>T_PR[[#This Row],[CENA ZA POJ. SZTUKĘ PO RABACIE]]*T_PR[[#This Row],[LICZBA SZT. W OPAKOWANIU]]</f>
        <v>463.7226</v>
      </c>
      <c r="O486" s="253" t="str">
        <f>IF(T_PR[[#This Row],[CENA ZA OPAKOWANIE PO RABACIE]]*D486=0,"",D486*N486)</f>
        <v/>
      </c>
      <c r="P486" s="52" t="s">
        <v>1297</v>
      </c>
      <c r="Q486" s="52" t="s">
        <v>1298</v>
      </c>
      <c r="R486" s="31" t="s">
        <v>47</v>
      </c>
      <c r="S486" s="31" t="s">
        <v>71</v>
      </c>
      <c r="T486" s="160">
        <v>1</v>
      </c>
    </row>
    <row r="487" spans="1:20" ht="28.95" customHeight="1">
      <c r="A487" s="332"/>
      <c r="B487" s="75"/>
      <c r="C487" s="116" t="s">
        <v>3537</v>
      </c>
      <c r="D487" s="53"/>
      <c r="E487" s="39" t="s">
        <v>1299</v>
      </c>
      <c r="F487" s="225" t="s">
        <v>1300</v>
      </c>
      <c r="G487" s="54">
        <v>100</v>
      </c>
      <c r="H487" s="28">
        <v>1391.44</v>
      </c>
      <c r="I487" s="199">
        <f>T_PR[[#This Row],[CENA KATALOG NETTO ZA JEDNOSTKĘ MIARY]]/G487</f>
        <v>13.914400000000001</v>
      </c>
      <c r="J487" s="94">
        <f>T487*(T_PR[[#This Row],[CENA KATALOG NETTO ZA JEDNOSTKĘ MIARY]]-T_PR[[#This Row],[CENA KATALOG NETTO ZA JEDNOSTKĘ MIARY]]*T_PR[[#This Row],[RABAT %]])/100</f>
        <v>13.914400000000001</v>
      </c>
      <c r="K487" s="95">
        <f t="shared" si="17"/>
        <v>1391.44</v>
      </c>
      <c r="L487" s="264">
        <f t="shared" si="18"/>
        <v>0</v>
      </c>
      <c r="M487" s="25">
        <v>20</v>
      </c>
      <c r="N487" s="256">
        <f>T_PR[[#This Row],[CENA ZA POJ. SZTUKĘ PO RABACIE]]*T_PR[[#This Row],[LICZBA SZT. W OPAKOWANIU]]</f>
        <v>278.28800000000001</v>
      </c>
      <c r="O487" s="253" t="str">
        <f>IF(T_PR[[#This Row],[CENA ZA OPAKOWANIE PO RABACIE]]*D487=0,"",D487*N487)</f>
        <v/>
      </c>
      <c r="P487" s="52" t="s">
        <v>1301</v>
      </c>
      <c r="Q487" s="52" t="s">
        <v>1302</v>
      </c>
      <c r="R487" s="31" t="s">
        <v>47</v>
      </c>
      <c r="S487" s="31" t="s">
        <v>71</v>
      </c>
      <c r="T487" s="160">
        <v>1</v>
      </c>
    </row>
    <row r="488" spans="1:20" ht="32.4" customHeight="1">
      <c r="A488" s="333"/>
      <c r="B488" s="76"/>
      <c r="C488" s="116" t="s">
        <v>3537</v>
      </c>
      <c r="D488" s="53"/>
      <c r="E488" s="39" t="s">
        <v>1303</v>
      </c>
      <c r="F488" s="225" t="s">
        <v>1304</v>
      </c>
      <c r="G488" s="54">
        <v>100</v>
      </c>
      <c r="H488" s="28">
        <v>1547.36</v>
      </c>
      <c r="I488" s="199">
        <f>T_PR[[#This Row],[CENA KATALOG NETTO ZA JEDNOSTKĘ MIARY]]/G488</f>
        <v>15.473599999999999</v>
      </c>
      <c r="J488" s="94">
        <f>T488*(T_PR[[#This Row],[CENA KATALOG NETTO ZA JEDNOSTKĘ MIARY]]-T_PR[[#This Row],[CENA KATALOG NETTO ZA JEDNOSTKĘ MIARY]]*T_PR[[#This Row],[RABAT %]])/100</f>
        <v>15.473599999999999</v>
      </c>
      <c r="K488" s="95">
        <f t="shared" si="17"/>
        <v>1547.36</v>
      </c>
      <c r="L488" s="264">
        <f t="shared" si="18"/>
        <v>0</v>
      </c>
      <c r="M488" s="25">
        <v>20</v>
      </c>
      <c r="N488" s="256">
        <f>T_PR[[#This Row],[CENA ZA POJ. SZTUKĘ PO RABACIE]]*T_PR[[#This Row],[LICZBA SZT. W OPAKOWANIU]]</f>
        <v>309.47199999999998</v>
      </c>
      <c r="O488" s="253" t="str">
        <f>IF(T_PR[[#This Row],[CENA ZA OPAKOWANIE PO RABACIE]]*D488=0,"",D488*N488)</f>
        <v/>
      </c>
      <c r="P488" s="52">
        <v>8421814529723</v>
      </c>
      <c r="Q488" s="52">
        <v>8421814529730</v>
      </c>
      <c r="R488" s="31" t="s">
        <v>47</v>
      </c>
      <c r="S488" s="31" t="s">
        <v>71</v>
      </c>
      <c r="T488" s="160">
        <v>1</v>
      </c>
    </row>
    <row r="489" spans="1:20" ht="48" customHeight="1">
      <c r="A489" s="334"/>
      <c r="B489" s="77"/>
      <c r="C489" s="116" t="s">
        <v>3537</v>
      </c>
      <c r="D489" s="53"/>
      <c r="E489" s="39" t="s">
        <v>1305</v>
      </c>
      <c r="F489" s="225" t="s">
        <v>1306</v>
      </c>
      <c r="G489" s="54">
        <v>100</v>
      </c>
      <c r="H489" s="28">
        <v>2615.67</v>
      </c>
      <c r="I489" s="199">
        <f>T_PR[[#This Row],[CENA KATALOG NETTO ZA JEDNOSTKĘ MIARY]]/G489</f>
        <v>26.156700000000001</v>
      </c>
      <c r="J489" s="94">
        <f>T489*(T_PR[[#This Row],[CENA KATALOG NETTO ZA JEDNOSTKĘ MIARY]]-T_PR[[#This Row],[CENA KATALOG NETTO ZA JEDNOSTKĘ MIARY]]*T_PR[[#This Row],[RABAT %]])/100</f>
        <v>26.156700000000001</v>
      </c>
      <c r="K489" s="95">
        <f t="shared" ref="K489:K564" si="19">SUM(H489)*(1-L489)</f>
        <v>2615.67</v>
      </c>
      <c r="L489" s="264">
        <f t="shared" si="18"/>
        <v>0</v>
      </c>
      <c r="M489" s="25">
        <v>10</v>
      </c>
      <c r="N489" s="256">
        <f>T_PR[[#This Row],[CENA ZA POJ. SZTUKĘ PO RABACIE]]*T_PR[[#This Row],[LICZBA SZT. W OPAKOWANIU]]</f>
        <v>261.56700000000001</v>
      </c>
      <c r="O489" s="253" t="str">
        <f>IF(T_PR[[#This Row],[CENA ZA OPAKOWANIE PO RABACIE]]*D489=0,"",D489*N489)</f>
        <v/>
      </c>
      <c r="P489" s="52">
        <v>8421814529747</v>
      </c>
      <c r="Q489" s="52">
        <v>8421814529754</v>
      </c>
      <c r="R489" s="31" t="s">
        <v>47</v>
      </c>
      <c r="S489" s="31" t="s">
        <v>71</v>
      </c>
      <c r="T489" s="160">
        <v>1</v>
      </c>
    </row>
    <row r="490" spans="1:20">
      <c r="A490" s="365"/>
      <c r="B490" s="327"/>
      <c r="C490" s="116" t="s">
        <v>3537</v>
      </c>
      <c r="D490" s="53"/>
      <c r="E490" s="39" t="s">
        <v>1307</v>
      </c>
      <c r="F490" s="225" t="s">
        <v>1308</v>
      </c>
      <c r="G490" s="54">
        <v>100</v>
      </c>
      <c r="H490" s="28">
        <v>149.6</v>
      </c>
      <c r="I490" s="199">
        <f>T_PR[[#This Row],[CENA KATALOG NETTO ZA JEDNOSTKĘ MIARY]]/G490</f>
        <v>1.496</v>
      </c>
      <c r="J490" s="94">
        <f>T490*(T_PR[[#This Row],[CENA KATALOG NETTO ZA JEDNOSTKĘ MIARY]]-T_PR[[#This Row],[CENA KATALOG NETTO ZA JEDNOSTKĘ MIARY]]*T_PR[[#This Row],[RABAT %]])/100</f>
        <v>1.496</v>
      </c>
      <c r="K490" s="95">
        <f t="shared" si="19"/>
        <v>149.6</v>
      </c>
      <c r="L490" s="264">
        <f t="shared" si="18"/>
        <v>0</v>
      </c>
      <c r="M490" s="25">
        <v>100</v>
      </c>
      <c r="N490" s="256">
        <f>T_PR[[#This Row],[CENA ZA POJ. SZTUKĘ PO RABACIE]]*T_PR[[#This Row],[LICZBA SZT. W OPAKOWANIU]]</f>
        <v>149.6</v>
      </c>
      <c r="O490" s="253" t="str">
        <f>IF(T_PR[[#This Row],[CENA ZA OPAKOWANIE PO RABACIE]]*D490=0,"",D490*N490)</f>
        <v/>
      </c>
      <c r="P490" s="52" t="s">
        <v>1309</v>
      </c>
      <c r="Q490" s="52" t="s">
        <v>1310</v>
      </c>
      <c r="R490" s="31" t="s">
        <v>47</v>
      </c>
      <c r="S490" s="31" t="s">
        <v>71</v>
      </c>
      <c r="T490" s="160">
        <v>1</v>
      </c>
    </row>
    <row r="491" spans="1:20">
      <c r="A491" s="366"/>
      <c r="B491" s="328"/>
      <c r="C491" s="116" t="s">
        <v>3537</v>
      </c>
      <c r="D491" s="53"/>
      <c r="E491" s="39" t="s">
        <v>1311</v>
      </c>
      <c r="F491" s="225" t="s">
        <v>1312</v>
      </c>
      <c r="G491" s="54">
        <v>100</v>
      </c>
      <c r="H491" s="28">
        <v>149.6</v>
      </c>
      <c r="I491" s="199">
        <f>T_PR[[#This Row],[CENA KATALOG NETTO ZA JEDNOSTKĘ MIARY]]/G491</f>
        <v>1.496</v>
      </c>
      <c r="J491" s="94">
        <f>T491*(T_PR[[#This Row],[CENA KATALOG NETTO ZA JEDNOSTKĘ MIARY]]-T_PR[[#This Row],[CENA KATALOG NETTO ZA JEDNOSTKĘ MIARY]]*T_PR[[#This Row],[RABAT %]])/100</f>
        <v>1.496</v>
      </c>
      <c r="K491" s="95">
        <f t="shared" si="19"/>
        <v>149.6</v>
      </c>
      <c r="L491" s="264">
        <f t="shared" si="18"/>
        <v>0</v>
      </c>
      <c r="M491" s="25">
        <v>100</v>
      </c>
      <c r="N491" s="256">
        <f>T_PR[[#This Row],[CENA ZA POJ. SZTUKĘ PO RABACIE]]*T_PR[[#This Row],[LICZBA SZT. W OPAKOWANIU]]</f>
        <v>149.6</v>
      </c>
      <c r="O491" s="253" t="str">
        <f>IF(T_PR[[#This Row],[CENA ZA OPAKOWANIE PO RABACIE]]*D491=0,"",D491*N491)</f>
        <v/>
      </c>
      <c r="P491" s="52" t="s">
        <v>1313</v>
      </c>
      <c r="Q491" s="52" t="s">
        <v>1314</v>
      </c>
      <c r="R491" s="31" t="s">
        <v>47</v>
      </c>
      <c r="S491" s="31" t="s">
        <v>71</v>
      </c>
      <c r="T491" s="160">
        <v>1</v>
      </c>
    </row>
    <row r="492" spans="1:20">
      <c r="A492" s="366"/>
      <c r="B492" s="328"/>
      <c r="C492" s="116" t="s">
        <v>3537</v>
      </c>
      <c r="D492" s="53"/>
      <c r="E492" s="39" t="s">
        <v>1315</v>
      </c>
      <c r="F492" s="225" t="s">
        <v>1316</v>
      </c>
      <c r="G492" s="54">
        <v>100</v>
      </c>
      <c r="H492" s="28">
        <v>149.6</v>
      </c>
      <c r="I492" s="199">
        <f>T_PR[[#This Row],[CENA KATALOG NETTO ZA JEDNOSTKĘ MIARY]]/G492</f>
        <v>1.496</v>
      </c>
      <c r="J492" s="94">
        <f>T492*(T_PR[[#This Row],[CENA KATALOG NETTO ZA JEDNOSTKĘ MIARY]]-T_PR[[#This Row],[CENA KATALOG NETTO ZA JEDNOSTKĘ MIARY]]*T_PR[[#This Row],[RABAT %]])/100</f>
        <v>1.496</v>
      </c>
      <c r="K492" s="95">
        <f t="shared" si="19"/>
        <v>149.6</v>
      </c>
      <c r="L492" s="264">
        <f t="shared" si="18"/>
        <v>0</v>
      </c>
      <c r="M492" s="25">
        <v>100</v>
      </c>
      <c r="N492" s="256">
        <f>T_PR[[#This Row],[CENA ZA POJ. SZTUKĘ PO RABACIE]]*T_PR[[#This Row],[LICZBA SZT. W OPAKOWANIU]]</f>
        <v>149.6</v>
      </c>
      <c r="O492" s="253" t="str">
        <f>IF(T_PR[[#This Row],[CENA ZA OPAKOWANIE PO RABACIE]]*D492=0,"",D492*N492)</f>
        <v/>
      </c>
      <c r="P492" s="52" t="s">
        <v>1317</v>
      </c>
      <c r="Q492" s="52" t="s">
        <v>1318</v>
      </c>
      <c r="R492" s="31" t="s">
        <v>47</v>
      </c>
      <c r="S492" s="31" t="s">
        <v>71</v>
      </c>
      <c r="T492" s="160">
        <v>1</v>
      </c>
    </row>
    <row r="493" spans="1:20">
      <c r="A493" s="366"/>
      <c r="B493" s="328"/>
      <c r="C493" s="116" t="s">
        <v>3537</v>
      </c>
      <c r="D493" s="53"/>
      <c r="E493" s="39" t="s">
        <v>1319</v>
      </c>
      <c r="F493" s="225" t="s">
        <v>1320</v>
      </c>
      <c r="G493" s="54">
        <v>100</v>
      </c>
      <c r="H493" s="28">
        <v>134.63999999999999</v>
      </c>
      <c r="I493" s="199">
        <f>T_PR[[#This Row],[CENA KATALOG NETTO ZA JEDNOSTKĘ MIARY]]/G493</f>
        <v>1.3463999999999998</v>
      </c>
      <c r="J493" s="94">
        <f>T493*(T_PR[[#This Row],[CENA KATALOG NETTO ZA JEDNOSTKĘ MIARY]]-T_PR[[#This Row],[CENA KATALOG NETTO ZA JEDNOSTKĘ MIARY]]*T_PR[[#This Row],[RABAT %]])/100</f>
        <v>1.3463999999999998</v>
      </c>
      <c r="K493" s="95">
        <f t="shared" si="19"/>
        <v>134.63999999999999</v>
      </c>
      <c r="L493" s="264">
        <f t="shared" si="18"/>
        <v>0</v>
      </c>
      <c r="M493" s="25">
        <v>100</v>
      </c>
      <c r="N493" s="256">
        <f>T_PR[[#This Row],[CENA ZA POJ. SZTUKĘ PO RABACIE]]*T_PR[[#This Row],[LICZBA SZT. W OPAKOWANIU]]</f>
        <v>134.63999999999999</v>
      </c>
      <c r="O493" s="253" t="str">
        <f>IF(T_PR[[#This Row],[CENA ZA OPAKOWANIE PO RABACIE]]*D493=0,"",D493*N493)</f>
        <v/>
      </c>
      <c r="P493" s="52" t="s">
        <v>1321</v>
      </c>
      <c r="Q493" s="52" t="s">
        <v>1322</v>
      </c>
      <c r="R493" s="31" t="s">
        <v>47</v>
      </c>
      <c r="S493" s="31" t="s">
        <v>71</v>
      </c>
      <c r="T493" s="160">
        <v>1</v>
      </c>
    </row>
    <row r="494" spans="1:20">
      <c r="A494" s="366"/>
      <c r="B494" s="328"/>
      <c r="C494" s="116" t="s">
        <v>3537</v>
      </c>
      <c r="D494" s="53"/>
      <c r="E494" s="39" t="s">
        <v>1323</v>
      </c>
      <c r="F494" s="225" t="s">
        <v>1324</v>
      </c>
      <c r="G494" s="54">
        <v>100</v>
      </c>
      <c r="H494" s="28">
        <v>153.34</v>
      </c>
      <c r="I494" s="199">
        <f>T_PR[[#This Row],[CENA KATALOG NETTO ZA JEDNOSTKĘ MIARY]]/G494</f>
        <v>1.5334000000000001</v>
      </c>
      <c r="J494" s="94">
        <f>T494*(T_PR[[#This Row],[CENA KATALOG NETTO ZA JEDNOSTKĘ MIARY]]-T_PR[[#This Row],[CENA KATALOG NETTO ZA JEDNOSTKĘ MIARY]]*T_PR[[#This Row],[RABAT %]])/100</f>
        <v>1.5334000000000001</v>
      </c>
      <c r="K494" s="95">
        <f t="shared" si="19"/>
        <v>153.34</v>
      </c>
      <c r="L494" s="264">
        <f t="shared" si="18"/>
        <v>0</v>
      </c>
      <c r="M494" s="25">
        <v>100</v>
      </c>
      <c r="N494" s="256">
        <f>T_PR[[#This Row],[CENA ZA POJ. SZTUKĘ PO RABACIE]]*T_PR[[#This Row],[LICZBA SZT. W OPAKOWANIU]]</f>
        <v>153.34</v>
      </c>
      <c r="O494" s="253" t="str">
        <f>IF(T_PR[[#This Row],[CENA ZA OPAKOWANIE PO RABACIE]]*D494=0,"",D494*N494)</f>
        <v/>
      </c>
      <c r="P494" s="52" t="s">
        <v>1325</v>
      </c>
      <c r="Q494" s="52" t="s">
        <v>1326</v>
      </c>
      <c r="R494" s="31" t="s">
        <v>47</v>
      </c>
      <c r="S494" s="31" t="s">
        <v>71</v>
      </c>
      <c r="T494" s="160">
        <v>1</v>
      </c>
    </row>
    <row r="495" spans="1:20">
      <c r="A495" s="366"/>
      <c r="B495" s="328"/>
      <c r="C495" s="116" t="s">
        <v>3537</v>
      </c>
      <c r="D495" s="53"/>
      <c r="E495" s="39" t="s">
        <v>1327</v>
      </c>
      <c r="F495" s="225" t="s">
        <v>1328</v>
      </c>
      <c r="G495" s="54">
        <v>100</v>
      </c>
      <c r="H495" s="28">
        <v>153.34</v>
      </c>
      <c r="I495" s="199">
        <f>T_PR[[#This Row],[CENA KATALOG NETTO ZA JEDNOSTKĘ MIARY]]/G495</f>
        <v>1.5334000000000001</v>
      </c>
      <c r="J495" s="94">
        <f>T495*(T_PR[[#This Row],[CENA KATALOG NETTO ZA JEDNOSTKĘ MIARY]]-T_PR[[#This Row],[CENA KATALOG NETTO ZA JEDNOSTKĘ MIARY]]*T_PR[[#This Row],[RABAT %]])/100</f>
        <v>1.5334000000000001</v>
      </c>
      <c r="K495" s="95">
        <f t="shared" si="19"/>
        <v>153.34</v>
      </c>
      <c r="L495" s="264">
        <f t="shared" si="18"/>
        <v>0</v>
      </c>
      <c r="M495" s="25">
        <v>100</v>
      </c>
      <c r="N495" s="256">
        <f>T_PR[[#This Row],[CENA ZA POJ. SZTUKĘ PO RABACIE]]*T_PR[[#This Row],[LICZBA SZT. W OPAKOWANIU]]</f>
        <v>153.34</v>
      </c>
      <c r="O495" s="253" t="str">
        <f>IF(T_PR[[#This Row],[CENA ZA OPAKOWANIE PO RABACIE]]*D495=0,"",D495*N495)</f>
        <v/>
      </c>
      <c r="P495" s="52" t="s">
        <v>1329</v>
      </c>
      <c r="Q495" s="52" t="s">
        <v>1330</v>
      </c>
      <c r="R495" s="31" t="s">
        <v>47</v>
      </c>
      <c r="S495" s="31" t="s">
        <v>71</v>
      </c>
      <c r="T495" s="160">
        <v>1</v>
      </c>
    </row>
    <row r="496" spans="1:20">
      <c r="A496" s="366"/>
      <c r="B496" s="328"/>
      <c r="C496" s="116" t="s">
        <v>3537</v>
      </c>
      <c r="D496" s="53"/>
      <c r="E496" s="39" t="s">
        <v>1331</v>
      </c>
      <c r="F496" s="225" t="s">
        <v>1332</v>
      </c>
      <c r="G496" s="54">
        <v>100</v>
      </c>
      <c r="H496" s="28">
        <v>119.68</v>
      </c>
      <c r="I496" s="199">
        <f>T_PR[[#This Row],[CENA KATALOG NETTO ZA JEDNOSTKĘ MIARY]]/G496</f>
        <v>1.1968000000000001</v>
      </c>
      <c r="J496" s="94">
        <f>T496*(T_PR[[#This Row],[CENA KATALOG NETTO ZA JEDNOSTKĘ MIARY]]-T_PR[[#This Row],[CENA KATALOG NETTO ZA JEDNOSTKĘ MIARY]]*T_PR[[#This Row],[RABAT %]])/100</f>
        <v>1.1968000000000001</v>
      </c>
      <c r="K496" s="95">
        <f t="shared" si="19"/>
        <v>119.68</v>
      </c>
      <c r="L496" s="264">
        <f t="shared" si="18"/>
        <v>0</v>
      </c>
      <c r="M496" s="25">
        <v>100</v>
      </c>
      <c r="N496" s="256">
        <f>T_PR[[#This Row],[CENA ZA POJ. SZTUKĘ PO RABACIE]]*T_PR[[#This Row],[LICZBA SZT. W OPAKOWANIU]]</f>
        <v>119.68</v>
      </c>
      <c r="O496" s="253" t="str">
        <f>IF(T_PR[[#This Row],[CENA ZA OPAKOWANIE PO RABACIE]]*D496=0,"",D496*N496)</f>
        <v/>
      </c>
      <c r="P496" s="52" t="s">
        <v>1333</v>
      </c>
      <c r="Q496" s="52" t="s">
        <v>1334</v>
      </c>
      <c r="R496" s="31" t="s">
        <v>47</v>
      </c>
      <c r="S496" s="31" t="s">
        <v>71</v>
      </c>
      <c r="T496" s="160">
        <v>1</v>
      </c>
    </row>
    <row r="497" spans="1:20">
      <c r="A497" s="366"/>
      <c r="B497" s="328"/>
      <c r="C497" s="116" t="s">
        <v>3537</v>
      </c>
      <c r="D497" s="53"/>
      <c r="E497" s="39" t="s">
        <v>1335</v>
      </c>
      <c r="F497" s="225" t="s">
        <v>1336</v>
      </c>
      <c r="G497" s="54">
        <v>100</v>
      </c>
      <c r="H497" s="28">
        <v>160.82</v>
      </c>
      <c r="I497" s="199">
        <f>T_PR[[#This Row],[CENA KATALOG NETTO ZA JEDNOSTKĘ MIARY]]/G497</f>
        <v>1.6081999999999999</v>
      </c>
      <c r="J497" s="94">
        <f>T497*(T_PR[[#This Row],[CENA KATALOG NETTO ZA JEDNOSTKĘ MIARY]]-T_PR[[#This Row],[CENA KATALOG NETTO ZA JEDNOSTKĘ MIARY]]*T_PR[[#This Row],[RABAT %]])/100</f>
        <v>1.6081999999999999</v>
      </c>
      <c r="K497" s="95">
        <f t="shared" si="19"/>
        <v>160.82</v>
      </c>
      <c r="L497" s="264">
        <f t="shared" si="18"/>
        <v>0</v>
      </c>
      <c r="M497" s="25">
        <v>100</v>
      </c>
      <c r="N497" s="256">
        <f>T_PR[[#This Row],[CENA ZA POJ. SZTUKĘ PO RABACIE]]*T_PR[[#This Row],[LICZBA SZT. W OPAKOWANIU]]</f>
        <v>160.82</v>
      </c>
      <c r="O497" s="253" t="str">
        <f>IF(T_PR[[#This Row],[CENA ZA OPAKOWANIE PO RABACIE]]*D497=0,"",D497*N497)</f>
        <v/>
      </c>
      <c r="P497" s="52" t="s">
        <v>1337</v>
      </c>
      <c r="Q497" s="52" t="s">
        <v>1338</v>
      </c>
      <c r="R497" s="31" t="s">
        <v>47</v>
      </c>
      <c r="S497" s="31" t="s">
        <v>71</v>
      </c>
      <c r="T497" s="160">
        <v>1</v>
      </c>
    </row>
    <row r="498" spans="1:20">
      <c r="A498" s="366"/>
      <c r="B498" s="328"/>
      <c r="C498" s="116" t="s">
        <v>3537</v>
      </c>
      <c r="D498" s="53"/>
      <c r="E498" s="39" t="s">
        <v>1339</v>
      </c>
      <c r="F498" s="225" t="s">
        <v>1340</v>
      </c>
      <c r="G498" s="54">
        <v>100</v>
      </c>
      <c r="H498" s="28">
        <v>127.16</v>
      </c>
      <c r="I498" s="199">
        <f>T_PR[[#This Row],[CENA KATALOG NETTO ZA JEDNOSTKĘ MIARY]]/G498</f>
        <v>1.2716000000000001</v>
      </c>
      <c r="J498" s="94">
        <f>T498*(T_PR[[#This Row],[CENA KATALOG NETTO ZA JEDNOSTKĘ MIARY]]-T_PR[[#This Row],[CENA KATALOG NETTO ZA JEDNOSTKĘ MIARY]]*T_PR[[#This Row],[RABAT %]])/100</f>
        <v>1.2716000000000001</v>
      </c>
      <c r="K498" s="95">
        <f t="shared" si="19"/>
        <v>127.16</v>
      </c>
      <c r="L498" s="264">
        <f t="shared" si="18"/>
        <v>0</v>
      </c>
      <c r="M498" s="25">
        <v>100</v>
      </c>
      <c r="N498" s="256">
        <f>T_PR[[#This Row],[CENA ZA POJ. SZTUKĘ PO RABACIE]]*T_PR[[#This Row],[LICZBA SZT. W OPAKOWANIU]]</f>
        <v>127.16000000000001</v>
      </c>
      <c r="O498" s="253" t="str">
        <f>IF(T_PR[[#This Row],[CENA ZA OPAKOWANIE PO RABACIE]]*D498=0,"",D498*N498)</f>
        <v/>
      </c>
      <c r="P498" s="52" t="s">
        <v>1341</v>
      </c>
      <c r="Q498" s="52" t="s">
        <v>1342</v>
      </c>
      <c r="R498" s="31" t="s">
        <v>47</v>
      </c>
      <c r="S498" s="31" t="s">
        <v>71</v>
      </c>
      <c r="T498" s="160">
        <v>1</v>
      </c>
    </row>
    <row r="499" spans="1:20">
      <c r="A499" s="366"/>
      <c r="B499" s="328"/>
      <c r="C499" s="116" t="s">
        <v>3537</v>
      </c>
      <c r="D499" s="53"/>
      <c r="E499" s="39" t="s">
        <v>1343</v>
      </c>
      <c r="F499" s="225" t="s">
        <v>1344</v>
      </c>
      <c r="G499" s="54">
        <v>100</v>
      </c>
      <c r="H499" s="28">
        <v>172.04</v>
      </c>
      <c r="I499" s="199">
        <f>T_PR[[#This Row],[CENA KATALOG NETTO ZA JEDNOSTKĘ MIARY]]/G499</f>
        <v>1.7203999999999999</v>
      </c>
      <c r="J499" s="94">
        <f>T499*(T_PR[[#This Row],[CENA KATALOG NETTO ZA JEDNOSTKĘ MIARY]]-T_PR[[#This Row],[CENA KATALOG NETTO ZA JEDNOSTKĘ MIARY]]*T_PR[[#This Row],[RABAT %]])/100</f>
        <v>1.7203999999999999</v>
      </c>
      <c r="K499" s="95">
        <f t="shared" si="19"/>
        <v>172.04</v>
      </c>
      <c r="L499" s="264">
        <f t="shared" si="18"/>
        <v>0</v>
      </c>
      <c r="M499" s="25">
        <v>100</v>
      </c>
      <c r="N499" s="256">
        <f>T_PR[[#This Row],[CENA ZA POJ. SZTUKĘ PO RABACIE]]*T_PR[[#This Row],[LICZBA SZT. W OPAKOWANIU]]</f>
        <v>172.04</v>
      </c>
      <c r="O499" s="253" t="str">
        <f>IF(T_PR[[#This Row],[CENA ZA OPAKOWANIE PO RABACIE]]*D499=0,"",D499*N499)</f>
        <v/>
      </c>
      <c r="P499" s="52" t="s">
        <v>1345</v>
      </c>
      <c r="Q499" s="52" t="s">
        <v>1346</v>
      </c>
      <c r="R499" s="31" t="s">
        <v>47</v>
      </c>
      <c r="S499" s="31" t="s">
        <v>71</v>
      </c>
      <c r="T499" s="160">
        <v>1</v>
      </c>
    </row>
    <row r="500" spans="1:20">
      <c r="A500" s="366"/>
      <c r="B500" s="328"/>
      <c r="C500" s="116" t="s">
        <v>3537</v>
      </c>
      <c r="D500" s="53"/>
      <c r="E500" s="39" t="s">
        <v>1347</v>
      </c>
      <c r="F500" s="225" t="s">
        <v>1348</v>
      </c>
      <c r="G500" s="54">
        <v>100</v>
      </c>
      <c r="H500" s="28">
        <v>160.82</v>
      </c>
      <c r="I500" s="199">
        <f>T_PR[[#This Row],[CENA KATALOG NETTO ZA JEDNOSTKĘ MIARY]]/G500</f>
        <v>1.6081999999999999</v>
      </c>
      <c r="J500" s="94">
        <f>T500*(T_PR[[#This Row],[CENA KATALOG NETTO ZA JEDNOSTKĘ MIARY]]-T_PR[[#This Row],[CENA KATALOG NETTO ZA JEDNOSTKĘ MIARY]]*T_PR[[#This Row],[RABAT %]])/100</f>
        <v>1.6081999999999999</v>
      </c>
      <c r="K500" s="95">
        <f t="shared" si="19"/>
        <v>160.82</v>
      </c>
      <c r="L500" s="264">
        <f t="shared" si="18"/>
        <v>0</v>
      </c>
      <c r="M500" s="25">
        <v>100</v>
      </c>
      <c r="N500" s="256">
        <f>T_PR[[#This Row],[CENA ZA POJ. SZTUKĘ PO RABACIE]]*T_PR[[#This Row],[LICZBA SZT. W OPAKOWANIU]]</f>
        <v>160.82</v>
      </c>
      <c r="O500" s="253" t="str">
        <f>IF(T_PR[[#This Row],[CENA ZA OPAKOWANIE PO RABACIE]]*D500=0,"",D500*N500)</f>
        <v/>
      </c>
      <c r="P500" s="52" t="s">
        <v>1349</v>
      </c>
      <c r="Q500" s="52" t="s">
        <v>1350</v>
      </c>
      <c r="R500" s="31" t="s">
        <v>47</v>
      </c>
      <c r="S500" s="31" t="s">
        <v>71</v>
      </c>
      <c r="T500" s="160">
        <v>1</v>
      </c>
    </row>
    <row r="501" spans="1:20">
      <c r="A501" s="333"/>
      <c r="B501" s="328"/>
      <c r="C501" s="116" t="s">
        <v>3537</v>
      </c>
      <c r="D501" s="53"/>
      <c r="E501" s="39" t="s">
        <v>1351</v>
      </c>
      <c r="F501" s="225" t="s">
        <v>1352</v>
      </c>
      <c r="G501" s="54">
        <v>100</v>
      </c>
      <c r="H501" s="28">
        <v>172.04</v>
      </c>
      <c r="I501" s="199">
        <f>T_PR[[#This Row],[CENA KATALOG NETTO ZA JEDNOSTKĘ MIARY]]/G501</f>
        <v>1.7203999999999999</v>
      </c>
      <c r="J501" s="94">
        <f>T501*(T_PR[[#This Row],[CENA KATALOG NETTO ZA JEDNOSTKĘ MIARY]]-T_PR[[#This Row],[CENA KATALOG NETTO ZA JEDNOSTKĘ MIARY]]*T_PR[[#This Row],[RABAT %]])/100</f>
        <v>1.7203999999999999</v>
      </c>
      <c r="K501" s="95">
        <f t="shared" si="19"/>
        <v>172.04</v>
      </c>
      <c r="L501" s="264">
        <f t="shared" ref="L501:L574" si="20">$L$347</f>
        <v>0</v>
      </c>
      <c r="M501" s="25">
        <v>100</v>
      </c>
      <c r="N501" s="256">
        <f>T_PR[[#This Row],[CENA ZA POJ. SZTUKĘ PO RABACIE]]*T_PR[[#This Row],[LICZBA SZT. W OPAKOWANIU]]</f>
        <v>172.04</v>
      </c>
      <c r="O501" s="253" t="str">
        <f>IF(T_PR[[#This Row],[CENA ZA OPAKOWANIE PO RABACIE]]*D501=0,"",D501*N501)</f>
        <v/>
      </c>
      <c r="P501" s="52" t="s">
        <v>1353</v>
      </c>
      <c r="Q501" s="52" t="s">
        <v>1354</v>
      </c>
      <c r="R501" s="31" t="s">
        <v>47</v>
      </c>
      <c r="S501" s="31" t="s">
        <v>71</v>
      </c>
      <c r="T501" s="160">
        <v>1</v>
      </c>
    </row>
    <row r="502" spans="1:20">
      <c r="A502" s="333"/>
      <c r="B502" s="328"/>
      <c r="C502" s="116" t="s">
        <v>3537</v>
      </c>
      <c r="D502" s="53"/>
      <c r="E502" s="39" t="s">
        <v>1355</v>
      </c>
      <c r="F502" s="225" t="s">
        <v>1356</v>
      </c>
      <c r="G502" s="54">
        <v>100</v>
      </c>
      <c r="H502" s="28">
        <v>187</v>
      </c>
      <c r="I502" s="199">
        <f>T_PR[[#This Row],[CENA KATALOG NETTO ZA JEDNOSTKĘ MIARY]]/G502</f>
        <v>1.87</v>
      </c>
      <c r="J502" s="94">
        <f>T502*(T_PR[[#This Row],[CENA KATALOG NETTO ZA JEDNOSTKĘ MIARY]]-T_PR[[#This Row],[CENA KATALOG NETTO ZA JEDNOSTKĘ MIARY]]*T_PR[[#This Row],[RABAT %]])/100</f>
        <v>1.87</v>
      </c>
      <c r="K502" s="95">
        <f t="shared" si="19"/>
        <v>187</v>
      </c>
      <c r="L502" s="264">
        <f t="shared" si="20"/>
        <v>0</v>
      </c>
      <c r="M502" s="25">
        <v>100</v>
      </c>
      <c r="N502" s="256">
        <f>T_PR[[#This Row],[CENA ZA POJ. SZTUKĘ PO RABACIE]]*T_PR[[#This Row],[LICZBA SZT. W OPAKOWANIU]]</f>
        <v>187</v>
      </c>
      <c r="O502" s="253" t="str">
        <f>IF(T_PR[[#This Row],[CENA ZA OPAKOWANIE PO RABACIE]]*D502=0,"",D502*N502)</f>
        <v/>
      </c>
      <c r="P502" s="52" t="s">
        <v>1357</v>
      </c>
      <c r="Q502" s="52" t="s">
        <v>1358</v>
      </c>
      <c r="R502" s="31" t="s">
        <v>47</v>
      </c>
      <c r="S502" s="31" t="s">
        <v>71</v>
      </c>
      <c r="T502" s="160">
        <v>1</v>
      </c>
    </row>
    <row r="503" spans="1:20">
      <c r="A503" s="333"/>
      <c r="B503" s="328"/>
      <c r="C503" s="116" t="s">
        <v>3537</v>
      </c>
      <c r="D503" s="53"/>
      <c r="E503" s="39" t="s">
        <v>1359</v>
      </c>
      <c r="F503" s="225" t="s">
        <v>1360</v>
      </c>
      <c r="G503" s="54">
        <v>100</v>
      </c>
      <c r="H503" s="28">
        <v>179.52</v>
      </c>
      <c r="I503" s="199">
        <f>T_PR[[#This Row],[CENA KATALOG NETTO ZA JEDNOSTKĘ MIARY]]/G503</f>
        <v>1.7952000000000001</v>
      </c>
      <c r="J503" s="94">
        <f>T503*(T_PR[[#This Row],[CENA KATALOG NETTO ZA JEDNOSTKĘ MIARY]]-T_PR[[#This Row],[CENA KATALOG NETTO ZA JEDNOSTKĘ MIARY]]*T_PR[[#This Row],[RABAT %]])/100</f>
        <v>1.7952000000000001</v>
      </c>
      <c r="K503" s="95">
        <f t="shared" si="19"/>
        <v>179.52</v>
      </c>
      <c r="L503" s="264">
        <f t="shared" si="20"/>
        <v>0</v>
      </c>
      <c r="M503" s="25">
        <v>100</v>
      </c>
      <c r="N503" s="256">
        <f>T_PR[[#This Row],[CENA ZA POJ. SZTUKĘ PO RABACIE]]*T_PR[[#This Row],[LICZBA SZT. W OPAKOWANIU]]</f>
        <v>179.52</v>
      </c>
      <c r="O503" s="253" t="str">
        <f>IF(T_PR[[#This Row],[CENA ZA OPAKOWANIE PO RABACIE]]*D503=0,"",D503*N503)</f>
        <v/>
      </c>
      <c r="P503" s="52" t="s">
        <v>1361</v>
      </c>
      <c r="Q503" s="52" t="s">
        <v>1362</v>
      </c>
      <c r="R503" s="31" t="s">
        <v>47</v>
      </c>
      <c r="S503" s="31" t="s">
        <v>71</v>
      </c>
      <c r="T503" s="160">
        <v>1</v>
      </c>
    </row>
    <row r="504" spans="1:20">
      <c r="A504" s="333"/>
      <c r="B504" s="328"/>
      <c r="C504" s="116" t="s">
        <v>3537</v>
      </c>
      <c r="D504" s="53"/>
      <c r="E504" s="39" t="s">
        <v>1363</v>
      </c>
      <c r="F504" s="225" t="s">
        <v>1364</v>
      </c>
      <c r="G504" s="54">
        <v>100</v>
      </c>
      <c r="H504" s="28">
        <v>187</v>
      </c>
      <c r="I504" s="199">
        <f>T_PR[[#This Row],[CENA KATALOG NETTO ZA JEDNOSTKĘ MIARY]]/G504</f>
        <v>1.87</v>
      </c>
      <c r="J504" s="94">
        <f>T504*(T_PR[[#This Row],[CENA KATALOG NETTO ZA JEDNOSTKĘ MIARY]]-T_PR[[#This Row],[CENA KATALOG NETTO ZA JEDNOSTKĘ MIARY]]*T_PR[[#This Row],[RABAT %]])/100</f>
        <v>1.87</v>
      </c>
      <c r="K504" s="95">
        <f t="shared" si="19"/>
        <v>187</v>
      </c>
      <c r="L504" s="264">
        <f t="shared" si="20"/>
        <v>0</v>
      </c>
      <c r="M504" s="25">
        <v>100</v>
      </c>
      <c r="N504" s="256">
        <f>T_PR[[#This Row],[CENA ZA POJ. SZTUKĘ PO RABACIE]]*T_PR[[#This Row],[LICZBA SZT. W OPAKOWANIU]]</f>
        <v>187</v>
      </c>
      <c r="O504" s="253" t="str">
        <f>IF(T_PR[[#This Row],[CENA ZA OPAKOWANIE PO RABACIE]]*D504=0,"",D504*N504)</f>
        <v/>
      </c>
      <c r="P504" s="52" t="s">
        <v>1365</v>
      </c>
      <c r="Q504" s="52" t="s">
        <v>1366</v>
      </c>
      <c r="R504" s="31" t="s">
        <v>47</v>
      </c>
      <c r="S504" s="31" t="s">
        <v>71</v>
      </c>
      <c r="T504" s="160">
        <v>1</v>
      </c>
    </row>
    <row r="505" spans="1:20">
      <c r="A505" s="333"/>
      <c r="B505" s="328"/>
      <c r="C505" s="116" t="s">
        <v>3537</v>
      </c>
      <c r="D505" s="53"/>
      <c r="E505" s="39" t="s">
        <v>1367</v>
      </c>
      <c r="F505" s="225" t="s">
        <v>1368</v>
      </c>
      <c r="G505" s="54">
        <v>100</v>
      </c>
      <c r="H505" s="28">
        <v>209.44</v>
      </c>
      <c r="I505" s="199">
        <f>T_PR[[#This Row],[CENA KATALOG NETTO ZA JEDNOSTKĘ MIARY]]/G505</f>
        <v>2.0943999999999998</v>
      </c>
      <c r="J505" s="94">
        <f>T505*(T_PR[[#This Row],[CENA KATALOG NETTO ZA JEDNOSTKĘ MIARY]]-T_PR[[#This Row],[CENA KATALOG NETTO ZA JEDNOSTKĘ MIARY]]*T_PR[[#This Row],[RABAT %]])/100</f>
        <v>2.0943999999999998</v>
      </c>
      <c r="K505" s="95">
        <f t="shared" si="19"/>
        <v>209.44</v>
      </c>
      <c r="L505" s="264">
        <f t="shared" si="20"/>
        <v>0</v>
      </c>
      <c r="M505" s="25">
        <v>100</v>
      </c>
      <c r="N505" s="256">
        <f>T_PR[[#This Row],[CENA ZA POJ. SZTUKĘ PO RABACIE]]*T_PR[[#This Row],[LICZBA SZT. W OPAKOWANIU]]</f>
        <v>209.43999999999997</v>
      </c>
      <c r="O505" s="253" t="str">
        <f>IF(T_PR[[#This Row],[CENA ZA OPAKOWANIE PO RABACIE]]*D505=0,"",D505*N505)</f>
        <v/>
      </c>
      <c r="P505" s="52" t="s">
        <v>1369</v>
      </c>
      <c r="Q505" s="52" t="s">
        <v>1370</v>
      </c>
      <c r="R505" s="31" t="s">
        <v>47</v>
      </c>
      <c r="S505" s="31" t="s">
        <v>71</v>
      </c>
      <c r="T505" s="160">
        <v>1</v>
      </c>
    </row>
    <row r="506" spans="1:20">
      <c r="A506" s="333"/>
      <c r="B506" s="328"/>
      <c r="C506" s="116" t="s">
        <v>3537</v>
      </c>
      <c r="D506" s="53"/>
      <c r="E506" s="39" t="s">
        <v>1371</v>
      </c>
      <c r="F506" s="225" t="s">
        <v>1372</v>
      </c>
      <c r="G506" s="54">
        <v>100</v>
      </c>
      <c r="H506" s="28">
        <v>130.9</v>
      </c>
      <c r="I506" s="199">
        <f>T_PR[[#This Row],[CENA KATALOG NETTO ZA JEDNOSTKĘ MIARY]]/G506</f>
        <v>1.3090000000000002</v>
      </c>
      <c r="J506" s="94">
        <f>T506*(T_PR[[#This Row],[CENA KATALOG NETTO ZA JEDNOSTKĘ MIARY]]-T_PR[[#This Row],[CENA KATALOG NETTO ZA JEDNOSTKĘ MIARY]]*T_PR[[#This Row],[RABAT %]])/100</f>
        <v>1.3090000000000002</v>
      </c>
      <c r="K506" s="95">
        <f t="shared" si="19"/>
        <v>130.9</v>
      </c>
      <c r="L506" s="264">
        <f t="shared" si="20"/>
        <v>0</v>
      </c>
      <c r="M506" s="25">
        <v>100</v>
      </c>
      <c r="N506" s="256">
        <f>T_PR[[#This Row],[CENA ZA POJ. SZTUKĘ PO RABACIE]]*T_PR[[#This Row],[LICZBA SZT. W OPAKOWANIU]]</f>
        <v>130.9</v>
      </c>
      <c r="O506" s="253" t="str">
        <f>IF(T_PR[[#This Row],[CENA ZA OPAKOWANIE PO RABACIE]]*D506=0,"",D506*N506)</f>
        <v/>
      </c>
      <c r="P506" s="52" t="s">
        <v>1373</v>
      </c>
      <c r="Q506" s="52" t="s">
        <v>1374</v>
      </c>
      <c r="R506" s="31" t="s">
        <v>47</v>
      </c>
      <c r="S506" s="31" t="s">
        <v>71</v>
      </c>
      <c r="T506" s="160">
        <v>1</v>
      </c>
    </row>
    <row r="507" spans="1:20">
      <c r="A507" s="333"/>
      <c r="B507" s="328"/>
      <c r="C507" s="116" t="s">
        <v>3537</v>
      </c>
      <c r="D507" s="53"/>
      <c r="E507" s="39" t="s">
        <v>1375</v>
      </c>
      <c r="F507" s="225" t="s">
        <v>1376</v>
      </c>
      <c r="G507" s="54">
        <v>100</v>
      </c>
      <c r="H507" s="28">
        <v>209.44</v>
      </c>
      <c r="I507" s="199">
        <f>T_PR[[#This Row],[CENA KATALOG NETTO ZA JEDNOSTKĘ MIARY]]/G507</f>
        <v>2.0943999999999998</v>
      </c>
      <c r="J507" s="94">
        <f>T507*(T_PR[[#This Row],[CENA KATALOG NETTO ZA JEDNOSTKĘ MIARY]]-T_PR[[#This Row],[CENA KATALOG NETTO ZA JEDNOSTKĘ MIARY]]*T_PR[[#This Row],[RABAT %]])/100</f>
        <v>2.0943999999999998</v>
      </c>
      <c r="K507" s="95">
        <f t="shared" si="19"/>
        <v>209.44</v>
      </c>
      <c r="L507" s="264">
        <f t="shared" si="20"/>
        <v>0</v>
      </c>
      <c r="M507" s="25">
        <v>100</v>
      </c>
      <c r="N507" s="256">
        <f>T_PR[[#This Row],[CENA ZA POJ. SZTUKĘ PO RABACIE]]*T_PR[[#This Row],[LICZBA SZT. W OPAKOWANIU]]</f>
        <v>209.43999999999997</v>
      </c>
      <c r="O507" s="253" t="str">
        <f>IF(T_PR[[#This Row],[CENA ZA OPAKOWANIE PO RABACIE]]*D507=0,"",D507*N507)</f>
        <v/>
      </c>
      <c r="P507" s="52" t="s">
        <v>1377</v>
      </c>
      <c r="Q507" s="52" t="s">
        <v>1378</v>
      </c>
      <c r="R507" s="31" t="s">
        <v>47</v>
      </c>
      <c r="S507" s="31" t="s">
        <v>71</v>
      </c>
      <c r="T507" s="160">
        <v>1</v>
      </c>
    </row>
    <row r="508" spans="1:20">
      <c r="A508" s="333"/>
      <c r="B508" s="328"/>
      <c r="C508" s="116" t="s">
        <v>3537</v>
      </c>
      <c r="D508" s="53"/>
      <c r="E508" s="39" t="s">
        <v>1379</v>
      </c>
      <c r="F508" s="225" t="s">
        <v>1380</v>
      </c>
      <c r="G508" s="54">
        <v>100</v>
      </c>
      <c r="H508" s="28">
        <v>235.62</v>
      </c>
      <c r="I508" s="199">
        <f>T_PR[[#This Row],[CENA KATALOG NETTO ZA JEDNOSTKĘ MIARY]]/G508</f>
        <v>2.3561999999999999</v>
      </c>
      <c r="J508" s="94">
        <f>T508*(T_PR[[#This Row],[CENA KATALOG NETTO ZA JEDNOSTKĘ MIARY]]-T_PR[[#This Row],[CENA KATALOG NETTO ZA JEDNOSTKĘ MIARY]]*T_PR[[#This Row],[RABAT %]])/100</f>
        <v>2.3561999999999999</v>
      </c>
      <c r="K508" s="95">
        <f t="shared" si="19"/>
        <v>235.62</v>
      </c>
      <c r="L508" s="264">
        <f t="shared" si="20"/>
        <v>0</v>
      </c>
      <c r="M508" s="25">
        <v>100</v>
      </c>
      <c r="N508" s="256">
        <f>T_PR[[#This Row],[CENA ZA POJ. SZTUKĘ PO RABACIE]]*T_PR[[#This Row],[LICZBA SZT. W OPAKOWANIU]]</f>
        <v>235.61999999999998</v>
      </c>
      <c r="O508" s="253" t="str">
        <f>IF(T_PR[[#This Row],[CENA ZA OPAKOWANIE PO RABACIE]]*D508=0,"",D508*N508)</f>
        <v/>
      </c>
      <c r="P508" s="52" t="s">
        <v>1381</v>
      </c>
      <c r="Q508" s="52" t="s">
        <v>1382</v>
      </c>
      <c r="R508" s="31" t="s">
        <v>47</v>
      </c>
      <c r="S508" s="31" t="s">
        <v>71</v>
      </c>
      <c r="T508" s="160">
        <v>1</v>
      </c>
    </row>
    <row r="509" spans="1:20">
      <c r="A509" s="333"/>
      <c r="B509" s="328"/>
      <c r="C509" s="116" t="s">
        <v>3537</v>
      </c>
      <c r="D509" s="53"/>
      <c r="E509" s="39" t="s">
        <v>1383</v>
      </c>
      <c r="F509" s="225" t="s">
        <v>1384</v>
      </c>
      <c r="G509" s="54">
        <v>100</v>
      </c>
      <c r="H509" s="28">
        <v>261.8</v>
      </c>
      <c r="I509" s="199">
        <f>T_PR[[#This Row],[CENA KATALOG NETTO ZA JEDNOSTKĘ MIARY]]/G509</f>
        <v>2.6180000000000003</v>
      </c>
      <c r="J509" s="94">
        <f>T509*(T_PR[[#This Row],[CENA KATALOG NETTO ZA JEDNOSTKĘ MIARY]]-T_PR[[#This Row],[CENA KATALOG NETTO ZA JEDNOSTKĘ MIARY]]*T_PR[[#This Row],[RABAT %]])/100</f>
        <v>2.6180000000000003</v>
      </c>
      <c r="K509" s="95">
        <f t="shared" si="19"/>
        <v>261.8</v>
      </c>
      <c r="L509" s="264">
        <f t="shared" si="20"/>
        <v>0</v>
      </c>
      <c r="M509" s="25">
        <v>100</v>
      </c>
      <c r="N509" s="256">
        <f>T_PR[[#This Row],[CENA ZA POJ. SZTUKĘ PO RABACIE]]*T_PR[[#This Row],[LICZBA SZT. W OPAKOWANIU]]</f>
        <v>261.8</v>
      </c>
      <c r="O509" s="253" t="str">
        <f>IF(T_PR[[#This Row],[CENA ZA OPAKOWANIE PO RABACIE]]*D509=0,"",D509*N509)</f>
        <v/>
      </c>
      <c r="P509" s="52" t="s">
        <v>1385</v>
      </c>
      <c r="Q509" s="52" t="s">
        <v>1386</v>
      </c>
      <c r="R509" s="31" t="s">
        <v>47</v>
      </c>
      <c r="S509" s="31" t="s">
        <v>71</v>
      </c>
      <c r="T509" s="160">
        <v>1</v>
      </c>
    </row>
    <row r="510" spans="1:20">
      <c r="A510" s="334"/>
      <c r="B510" s="329"/>
      <c r="C510" s="116" t="s">
        <v>3537</v>
      </c>
      <c r="D510" s="53"/>
      <c r="E510" s="39" t="s">
        <v>1387</v>
      </c>
      <c r="F510" s="225" t="s">
        <v>1388</v>
      </c>
      <c r="G510" s="54">
        <v>100</v>
      </c>
      <c r="H510" s="28">
        <v>261.8</v>
      </c>
      <c r="I510" s="199">
        <f>T_PR[[#This Row],[CENA KATALOG NETTO ZA JEDNOSTKĘ MIARY]]/G510</f>
        <v>2.6180000000000003</v>
      </c>
      <c r="J510" s="94">
        <f>T510*(T_PR[[#This Row],[CENA KATALOG NETTO ZA JEDNOSTKĘ MIARY]]-T_PR[[#This Row],[CENA KATALOG NETTO ZA JEDNOSTKĘ MIARY]]*T_PR[[#This Row],[RABAT %]])/100</f>
        <v>2.6180000000000003</v>
      </c>
      <c r="K510" s="95">
        <f t="shared" si="19"/>
        <v>261.8</v>
      </c>
      <c r="L510" s="264">
        <f t="shared" si="20"/>
        <v>0</v>
      </c>
      <c r="M510" s="25">
        <v>100</v>
      </c>
      <c r="N510" s="256">
        <f>T_PR[[#This Row],[CENA ZA POJ. SZTUKĘ PO RABACIE]]*T_PR[[#This Row],[LICZBA SZT. W OPAKOWANIU]]</f>
        <v>261.8</v>
      </c>
      <c r="O510" s="253" t="str">
        <f>IF(T_PR[[#This Row],[CENA ZA OPAKOWANIE PO RABACIE]]*D510=0,"",D510*N510)</f>
        <v/>
      </c>
      <c r="P510" s="52" t="s">
        <v>1389</v>
      </c>
      <c r="Q510" s="52" t="s">
        <v>1390</v>
      </c>
      <c r="R510" s="31" t="s">
        <v>47</v>
      </c>
      <c r="S510" s="31" t="s">
        <v>71</v>
      </c>
      <c r="T510" s="160">
        <v>1</v>
      </c>
    </row>
    <row r="511" spans="1:20" ht="33.65" customHeight="1">
      <c r="A511" s="332"/>
      <c r="B511" s="352"/>
      <c r="C511" s="116" t="s">
        <v>4043</v>
      </c>
      <c r="D511" s="53"/>
      <c r="E511" s="39" t="s">
        <v>4044</v>
      </c>
      <c r="F511" s="225" t="s">
        <v>4047</v>
      </c>
      <c r="G511" s="54">
        <v>100</v>
      </c>
      <c r="H511" s="28">
        <v>396.2</v>
      </c>
      <c r="I511" s="199">
        <f>T_PR[[#This Row],[CENA KATALOG NETTO ZA JEDNOSTKĘ MIARY]]/G511</f>
        <v>3.9619999999999997</v>
      </c>
      <c r="J511" s="28">
        <f>T511*(T_PR[[#This Row],[CENA KATALOG NETTO ZA JEDNOSTKĘ MIARY]]-T_PR[[#This Row],[CENA KATALOG NETTO ZA JEDNOSTKĘ MIARY]]*T_PR[[#This Row],[RABAT %]])/100</f>
        <v>3.9619999999999997</v>
      </c>
      <c r="K511" s="95">
        <f t="shared" ref="K511:K516" si="21">SUM(H511)*(1-L511)</f>
        <v>396.2</v>
      </c>
      <c r="L511" s="261">
        <f t="shared" si="20"/>
        <v>0</v>
      </c>
      <c r="M511" s="25">
        <v>100</v>
      </c>
      <c r="N511" s="256">
        <f>T_PR[[#This Row],[CENA ZA POJ. SZTUKĘ PO RABACIE]]*T_PR[[#This Row],[LICZBA SZT. W OPAKOWANIU]]</f>
        <v>396.2</v>
      </c>
      <c r="O511" s="253" t="str">
        <f>IF(T_PR[[#This Row],[CENA ZA OPAKOWANIE PO RABACIE]]*D511=0,"",D511*N511)</f>
        <v/>
      </c>
      <c r="P511" s="52">
        <v>8421814622240</v>
      </c>
      <c r="Q511" s="52">
        <v>8421814622257</v>
      </c>
      <c r="R511" s="31" t="s">
        <v>47</v>
      </c>
      <c r="S511" s="31" t="s">
        <v>71</v>
      </c>
      <c r="T511" s="160">
        <v>1</v>
      </c>
    </row>
    <row r="512" spans="1:20" ht="35.4" customHeight="1">
      <c r="A512" s="334"/>
      <c r="B512" s="352"/>
      <c r="C512" s="116" t="s">
        <v>4043</v>
      </c>
      <c r="D512" s="53"/>
      <c r="E512" s="39" t="s">
        <v>4045</v>
      </c>
      <c r="F512" s="225" t="s">
        <v>4046</v>
      </c>
      <c r="G512" s="54">
        <v>100</v>
      </c>
      <c r="H512" s="28">
        <v>396.2</v>
      </c>
      <c r="I512" s="199">
        <f>T_PR[[#This Row],[CENA KATALOG NETTO ZA JEDNOSTKĘ MIARY]]/G512</f>
        <v>3.9619999999999997</v>
      </c>
      <c r="J512" s="28">
        <f>T512*(T_PR[[#This Row],[CENA KATALOG NETTO ZA JEDNOSTKĘ MIARY]]-T_PR[[#This Row],[CENA KATALOG NETTO ZA JEDNOSTKĘ MIARY]]*T_PR[[#This Row],[RABAT %]])/100</f>
        <v>3.9619999999999997</v>
      </c>
      <c r="K512" s="95">
        <f t="shared" si="21"/>
        <v>396.2</v>
      </c>
      <c r="L512" s="261">
        <f t="shared" si="20"/>
        <v>0</v>
      </c>
      <c r="M512" s="25">
        <v>100</v>
      </c>
      <c r="N512" s="256">
        <f>T_PR[[#This Row],[CENA ZA POJ. SZTUKĘ PO RABACIE]]*T_PR[[#This Row],[LICZBA SZT. W OPAKOWANIU]]</f>
        <v>396.2</v>
      </c>
      <c r="O512" s="253" t="str">
        <f>IF(T_PR[[#This Row],[CENA ZA OPAKOWANIE PO RABACIE]]*D512=0,"",D512*N512)</f>
        <v/>
      </c>
      <c r="P512" s="52">
        <v>8421814622288</v>
      </c>
      <c r="Q512" s="52">
        <v>8421814622295</v>
      </c>
      <c r="R512" s="31" t="s">
        <v>47</v>
      </c>
      <c r="S512" s="31" t="s">
        <v>71</v>
      </c>
      <c r="T512" s="160">
        <v>1</v>
      </c>
    </row>
    <row r="513" spans="1:20" ht="61.95" customHeight="1">
      <c r="A513" s="71"/>
      <c r="B513" s="127"/>
      <c r="C513" s="116" t="s">
        <v>3537</v>
      </c>
      <c r="D513" s="53"/>
      <c r="E513" s="39" t="s">
        <v>4048</v>
      </c>
      <c r="F513" s="225" t="s">
        <v>4049</v>
      </c>
      <c r="G513" s="54">
        <v>100</v>
      </c>
      <c r="H513" s="28">
        <v>252.5</v>
      </c>
      <c r="I513" s="199">
        <f>T_PR[[#This Row],[CENA KATALOG NETTO ZA JEDNOSTKĘ MIARY]]/G513</f>
        <v>2.5249999999999999</v>
      </c>
      <c r="J513" s="28">
        <f>T513*(T_PR[[#This Row],[CENA KATALOG NETTO ZA JEDNOSTKĘ MIARY]]-T_PR[[#This Row],[CENA KATALOG NETTO ZA JEDNOSTKĘ MIARY]]*T_PR[[#This Row],[RABAT %]])/100</f>
        <v>2.5249999999999999</v>
      </c>
      <c r="K513" s="95">
        <f t="shared" si="21"/>
        <v>252.5</v>
      </c>
      <c r="L513" s="261">
        <f t="shared" si="20"/>
        <v>0</v>
      </c>
      <c r="M513" s="25">
        <v>50</v>
      </c>
      <c r="N513" s="256">
        <f>T_PR[[#This Row],[CENA ZA POJ. SZTUKĘ PO RABACIE]]*T_PR[[#This Row],[LICZBA SZT. W OPAKOWANIU]]</f>
        <v>126.25</v>
      </c>
      <c r="O513" s="253" t="str">
        <f>IF(T_PR[[#This Row],[CENA ZA OPAKOWANIE PO RABACIE]]*D513=0,"",D513*N513)</f>
        <v/>
      </c>
      <c r="P513" s="52">
        <v>8425586602387</v>
      </c>
      <c r="Q513" s="52">
        <v>8425586602394</v>
      </c>
      <c r="R513" s="31" t="s">
        <v>47</v>
      </c>
      <c r="S513" s="31" t="s">
        <v>71</v>
      </c>
      <c r="T513" s="160">
        <v>1</v>
      </c>
    </row>
    <row r="514" spans="1:20" ht="36" customHeight="1">
      <c r="A514" s="332"/>
      <c r="B514" s="352"/>
      <c r="C514" s="116" t="s">
        <v>3537</v>
      </c>
      <c r="D514" s="53"/>
      <c r="E514" s="39" t="s">
        <v>4051</v>
      </c>
      <c r="F514" s="225" t="s">
        <v>4050</v>
      </c>
      <c r="G514" s="54">
        <v>100</v>
      </c>
      <c r="H514" s="28">
        <v>645.5</v>
      </c>
      <c r="I514" s="199">
        <f>T_PR[[#This Row],[CENA KATALOG NETTO ZA JEDNOSTKĘ MIARY]]/G514</f>
        <v>6.4550000000000001</v>
      </c>
      <c r="J514" s="28">
        <f>T514*(T_PR[[#This Row],[CENA KATALOG NETTO ZA JEDNOSTKĘ MIARY]]-T_PR[[#This Row],[CENA KATALOG NETTO ZA JEDNOSTKĘ MIARY]]*T_PR[[#This Row],[RABAT %]])/100</f>
        <v>6.4550000000000001</v>
      </c>
      <c r="K514" s="95">
        <f t="shared" si="21"/>
        <v>645.5</v>
      </c>
      <c r="L514" s="261">
        <f t="shared" si="20"/>
        <v>0</v>
      </c>
      <c r="M514" s="25">
        <v>50</v>
      </c>
      <c r="N514" s="256">
        <f>T_PR[[#This Row],[CENA ZA POJ. SZTUKĘ PO RABACIE]]*T_PR[[#This Row],[LICZBA SZT. W OPAKOWANIU]]</f>
        <v>322.75</v>
      </c>
      <c r="O514" s="253" t="str">
        <f>IF(T_PR[[#This Row],[CENA ZA OPAKOWANIE PO RABACIE]]*D514=0,"",D514*N514)</f>
        <v/>
      </c>
      <c r="P514" s="52">
        <v>8425586602448</v>
      </c>
      <c r="Q514" s="52">
        <v>8425586602455</v>
      </c>
      <c r="R514" s="31" t="s">
        <v>47</v>
      </c>
      <c r="S514" s="31" t="s">
        <v>71</v>
      </c>
      <c r="T514" s="160">
        <v>1</v>
      </c>
    </row>
    <row r="515" spans="1:20" ht="30" customHeight="1">
      <c r="A515" s="333"/>
      <c r="B515" s="352"/>
      <c r="C515" s="116" t="s">
        <v>3537</v>
      </c>
      <c r="D515" s="53"/>
      <c r="E515" s="39" t="s">
        <v>4052</v>
      </c>
      <c r="F515" s="225" t="s">
        <v>4054</v>
      </c>
      <c r="G515" s="54">
        <v>100</v>
      </c>
      <c r="H515" s="28">
        <v>645.5</v>
      </c>
      <c r="I515" s="199">
        <f>T_PR[[#This Row],[CENA KATALOG NETTO ZA JEDNOSTKĘ MIARY]]/G515</f>
        <v>6.4550000000000001</v>
      </c>
      <c r="J515" s="28">
        <f>T515*(T_PR[[#This Row],[CENA KATALOG NETTO ZA JEDNOSTKĘ MIARY]]-T_PR[[#This Row],[CENA KATALOG NETTO ZA JEDNOSTKĘ MIARY]]*T_PR[[#This Row],[RABAT %]])/100</f>
        <v>6.4550000000000001</v>
      </c>
      <c r="K515" s="95">
        <f t="shared" si="21"/>
        <v>645.5</v>
      </c>
      <c r="L515" s="261">
        <f t="shared" si="20"/>
        <v>0</v>
      </c>
      <c r="M515" s="25">
        <v>50</v>
      </c>
      <c r="N515" s="256">
        <f>T_PR[[#This Row],[CENA ZA POJ. SZTUKĘ PO RABACIE]]*T_PR[[#This Row],[LICZBA SZT. W OPAKOWANIU]]</f>
        <v>322.75</v>
      </c>
      <c r="O515" s="253" t="str">
        <f>IF(T_PR[[#This Row],[CENA ZA OPAKOWANIE PO RABACIE]]*D515=0,"",D515*N515)</f>
        <v/>
      </c>
      <c r="P515" s="52">
        <v>8425586602486</v>
      </c>
      <c r="Q515" s="52">
        <v>8425586602493</v>
      </c>
      <c r="R515" s="31" t="s">
        <v>47</v>
      </c>
      <c r="S515" s="31" t="s">
        <v>71</v>
      </c>
      <c r="T515" s="160">
        <v>1</v>
      </c>
    </row>
    <row r="516" spans="1:20" ht="31.2" customHeight="1">
      <c r="A516" s="334"/>
      <c r="B516" s="352"/>
      <c r="C516" s="116" t="s">
        <v>3537</v>
      </c>
      <c r="D516" s="53"/>
      <c r="E516" s="39" t="s">
        <v>4053</v>
      </c>
      <c r="F516" s="225" t="s">
        <v>4055</v>
      </c>
      <c r="G516" s="54">
        <v>100</v>
      </c>
      <c r="H516" s="28">
        <v>645.5</v>
      </c>
      <c r="I516" s="199">
        <f>T_PR[[#This Row],[CENA KATALOG NETTO ZA JEDNOSTKĘ MIARY]]/G516</f>
        <v>6.4550000000000001</v>
      </c>
      <c r="J516" s="28">
        <f>T516*(T_PR[[#This Row],[CENA KATALOG NETTO ZA JEDNOSTKĘ MIARY]]-T_PR[[#This Row],[CENA KATALOG NETTO ZA JEDNOSTKĘ MIARY]]*T_PR[[#This Row],[RABAT %]])/100</f>
        <v>6.4550000000000001</v>
      </c>
      <c r="K516" s="95">
        <f t="shared" si="21"/>
        <v>645.5</v>
      </c>
      <c r="L516" s="261">
        <f t="shared" si="20"/>
        <v>0</v>
      </c>
      <c r="M516" s="25">
        <v>50</v>
      </c>
      <c r="N516" s="256">
        <f>T_PR[[#This Row],[CENA ZA POJ. SZTUKĘ PO RABACIE]]*T_PR[[#This Row],[LICZBA SZT. W OPAKOWANIU]]</f>
        <v>322.75</v>
      </c>
      <c r="O516" s="253" t="str">
        <f>IF(T_PR[[#This Row],[CENA ZA OPAKOWANIE PO RABACIE]]*D516=0,"",D516*N516)</f>
        <v/>
      </c>
      <c r="P516" s="52">
        <v>8425586602547</v>
      </c>
      <c r="Q516" s="52">
        <v>8425586602554</v>
      </c>
      <c r="R516" s="31" t="s">
        <v>47</v>
      </c>
      <c r="S516" s="31" t="s">
        <v>71</v>
      </c>
      <c r="T516" s="160">
        <v>1</v>
      </c>
    </row>
    <row r="517" spans="1:20" ht="36.65" customHeight="1">
      <c r="A517" s="332"/>
      <c r="B517" s="327"/>
      <c r="C517" s="116" t="s">
        <v>3537</v>
      </c>
      <c r="D517" s="53"/>
      <c r="E517" s="39" t="s">
        <v>3631</v>
      </c>
      <c r="F517" s="225" t="s">
        <v>3632</v>
      </c>
      <c r="G517" s="54">
        <v>100</v>
      </c>
      <c r="H517" s="28">
        <v>598.29999999999995</v>
      </c>
      <c r="I517" s="199">
        <f>T_PR[[#This Row],[CENA KATALOG NETTO ZA JEDNOSTKĘ MIARY]]/G517</f>
        <v>5.9829999999999997</v>
      </c>
      <c r="J517" s="94">
        <f>T517*(T_PR[[#This Row],[CENA KATALOG NETTO ZA JEDNOSTKĘ MIARY]]-T_PR[[#This Row],[CENA KATALOG NETTO ZA JEDNOSTKĘ MIARY]]*T_PR[[#This Row],[RABAT %]])/100</f>
        <v>5.9829999999999997</v>
      </c>
      <c r="K517" s="95">
        <f t="shared" si="19"/>
        <v>598.29999999999995</v>
      </c>
      <c r="L517" s="264">
        <f t="shared" si="20"/>
        <v>0</v>
      </c>
      <c r="M517" s="93">
        <v>25</v>
      </c>
      <c r="N517" s="256">
        <f>T_PR[[#This Row],[CENA ZA POJ. SZTUKĘ PO RABACIE]]*T_PR[[#This Row],[LICZBA SZT. W OPAKOWANIU]]</f>
        <v>149.57499999999999</v>
      </c>
      <c r="O517" s="253" t="str">
        <f>IF(T_PR[[#This Row],[CENA ZA OPAKOWANIE PO RABACIE]]*D517=0,"",D517*N517)</f>
        <v/>
      </c>
      <c r="P517" s="52">
        <v>8421814425070</v>
      </c>
      <c r="Q517" s="52">
        <v>8421814442794</v>
      </c>
      <c r="R517" s="31" t="s">
        <v>47</v>
      </c>
      <c r="S517" s="31" t="s">
        <v>1393</v>
      </c>
      <c r="T517" s="160">
        <v>1</v>
      </c>
    </row>
    <row r="518" spans="1:20" ht="49.95" customHeight="1">
      <c r="A518" s="334"/>
      <c r="B518" s="329"/>
      <c r="C518" s="116" t="s">
        <v>3537</v>
      </c>
      <c r="D518" s="53"/>
      <c r="E518" s="39" t="s">
        <v>1391</v>
      </c>
      <c r="F518" s="225" t="s">
        <v>1392</v>
      </c>
      <c r="G518" s="54">
        <v>100</v>
      </c>
      <c r="H518" s="28">
        <v>577.96</v>
      </c>
      <c r="I518" s="199">
        <f>T_PR[[#This Row],[CENA KATALOG NETTO ZA JEDNOSTKĘ MIARY]]/G518</f>
        <v>5.7796000000000003</v>
      </c>
      <c r="J518" s="94">
        <f>T518*(T_PR[[#This Row],[CENA KATALOG NETTO ZA JEDNOSTKĘ MIARY]]-T_PR[[#This Row],[CENA KATALOG NETTO ZA JEDNOSTKĘ MIARY]]*T_PR[[#This Row],[RABAT %]])/100</f>
        <v>5.7796000000000003</v>
      </c>
      <c r="K518" s="95">
        <f t="shared" si="19"/>
        <v>577.96</v>
      </c>
      <c r="L518" s="264">
        <f t="shared" si="20"/>
        <v>0</v>
      </c>
      <c r="M518" s="25">
        <v>25</v>
      </c>
      <c r="N518" s="256">
        <f>T_PR[[#This Row],[CENA ZA POJ. SZTUKĘ PO RABACIE]]*T_PR[[#This Row],[LICZBA SZT. W OPAKOWANIU]]</f>
        <v>144.49</v>
      </c>
      <c r="O518" s="253" t="str">
        <f>IF(T_PR[[#This Row],[CENA ZA OPAKOWANIE PO RABACIE]]*D518=0,"",D518*N518)</f>
        <v/>
      </c>
      <c r="P518" s="52">
        <v>8421814425087</v>
      </c>
      <c r="Q518" s="52">
        <v>8421814440110</v>
      </c>
      <c r="R518" s="31" t="s">
        <v>47</v>
      </c>
      <c r="S518" s="31" t="s">
        <v>1393</v>
      </c>
      <c r="T518" s="160">
        <v>1</v>
      </c>
    </row>
    <row r="519" spans="1:20">
      <c r="A519" s="332"/>
      <c r="B519" s="341"/>
      <c r="C519" s="119" t="s">
        <v>3533</v>
      </c>
      <c r="D519" s="53"/>
      <c r="E519" s="39" t="s">
        <v>1394</v>
      </c>
      <c r="F519" s="225" t="s">
        <v>1395</v>
      </c>
      <c r="G519" s="54">
        <v>100</v>
      </c>
      <c r="H519" s="28">
        <v>98.66</v>
      </c>
      <c r="I519" s="199">
        <f>T_PR[[#This Row],[CENA KATALOG NETTO ZA JEDNOSTKĘ MIARY]]/G519</f>
        <v>0.98659999999999992</v>
      </c>
      <c r="J519" s="94">
        <f>T519*(T_PR[[#This Row],[CENA KATALOG NETTO ZA JEDNOSTKĘ MIARY]]-T_PR[[#This Row],[CENA KATALOG NETTO ZA JEDNOSTKĘ MIARY]]*T_PR[[#This Row],[RABAT %]])/100</f>
        <v>0.98659999999999992</v>
      </c>
      <c r="K519" s="95">
        <f t="shared" si="19"/>
        <v>98.66</v>
      </c>
      <c r="L519" s="264">
        <f t="shared" si="20"/>
        <v>0</v>
      </c>
      <c r="M519" s="25">
        <v>25</v>
      </c>
      <c r="N519" s="256">
        <f>T_PR[[#This Row],[CENA ZA POJ. SZTUKĘ PO RABACIE]]*T_PR[[#This Row],[LICZBA SZT. W OPAKOWANIU]]</f>
        <v>24.664999999999999</v>
      </c>
      <c r="O519" s="253" t="str">
        <f>IF(T_PR[[#This Row],[CENA ZA OPAKOWANIE PO RABACIE]]*D519=0,"",D519*N519)</f>
        <v/>
      </c>
      <c r="P519" s="52" t="s">
        <v>1396</v>
      </c>
      <c r="Q519" s="52" t="s">
        <v>1397</v>
      </c>
      <c r="R519" s="31" t="s">
        <v>189</v>
      </c>
      <c r="S519" s="31" t="s">
        <v>465</v>
      </c>
      <c r="T519" s="160">
        <v>1</v>
      </c>
    </row>
    <row r="520" spans="1:20">
      <c r="A520" s="333"/>
      <c r="B520" s="346"/>
      <c r="C520" s="119" t="s">
        <v>3533</v>
      </c>
      <c r="D520" s="53"/>
      <c r="E520" s="39" t="s">
        <v>1398</v>
      </c>
      <c r="F520" s="225" t="s">
        <v>1399</v>
      </c>
      <c r="G520" s="54">
        <v>100</v>
      </c>
      <c r="H520" s="28">
        <v>143.51</v>
      </c>
      <c r="I520" s="199">
        <f>T_PR[[#This Row],[CENA KATALOG NETTO ZA JEDNOSTKĘ MIARY]]/G520</f>
        <v>1.4350999999999998</v>
      </c>
      <c r="J520" s="94">
        <f>T520*(T_PR[[#This Row],[CENA KATALOG NETTO ZA JEDNOSTKĘ MIARY]]-T_PR[[#This Row],[CENA KATALOG NETTO ZA JEDNOSTKĘ MIARY]]*T_PR[[#This Row],[RABAT %]])/100</f>
        <v>1.4350999999999998</v>
      </c>
      <c r="K520" s="95">
        <f t="shared" si="19"/>
        <v>143.51</v>
      </c>
      <c r="L520" s="264">
        <f t="shared" si="20"/>
        <v>0</v>
      </c>
      <c r="M520" s="25">
        <v>20</v>
      </c>
      <c r="N520" s="256">
        <f>T_PR[[#This Row],[CENA ZA POJ. SZTUKĘ PO RABACIE]]*T_PR[[#This Row],[LICZBA SZT. W OPAKOWANIU]]</f>
        <v>28.701999999999998</v>
      </c>
      <c r="O520" s="253" t="str">
        <f>IF(T_PR[[#This Row],[CENA ZA OPAKOWANIE PO RABACIE]]*D520=0,"",D520*N520)</f>
        <v/>
      </c>
      <c r="P520" s="52" t="s">
        <v>1400</v>
      </c>
      <c r="Q520" s="52" t="s">
        <v>1401</v>
      </c>
      <c r="R520" s="31" t="s">
        <v>189</v>
      </c>
      <c r="S520" s="31" t="s">
        <v>465</v>
      </c>
      <c r="T520" s="160">
        <v>1</v>
      </c>
    </row>
    <row r="521" spans="1:20">
      <c r="A521" s="334"/>
      <c r="B521" s="342"/>
      <c r="C521" s="119" t="s">
        <v>3533</v>
      </c>
      <c r="D521" s="53"/>
      <c r="E521" s="39" t="s">
        <v>1402</v>
      </c>
      <c r="F521" s="225" t="s">
        <v>1403</v>
      </c>
      <c r="G521" s="54">
        <v>100</v>
      </c>
      <c r="H521" s="28">
        <v>229.61</v>
      </c>
      <c r="I521" s="199">
        <f>T_PR[[#This Row],[CENA KATALOG NETTO ZA JEDNOSTKĘ MIARY]]/G521</f>
        <v>2.2961</v>
      </c>
      <c r="J521" s="94">
        <f>T521*(T_PR[[#This Row],[CENA KATALOG NETTO ZA JEDNOSTKĘ MIARY]]-T_PR[[#This Row],[CENA KATALOG NETTO ZA JEDNOSTKĘ MIARY]]*T_PR[[#This Row],[RABAT %]])/100</f>
        <v>2.2961</v>
      </c>
      <c r="K521" s="95">
        <f t="shared" si="19"/>
        <v>229.61</v>
      </c>
      <c r="L521" s="264">
        <f t="shared" si="20"/>
        <v>0</v>
      </c>
      <c r="M521" s="25">
        <v>10</v>
      </c>
      <c r="N521" s="256">
        <f>T_PR[[#This Row],[CENA ZA POJ. SZTUKĘ PO RABACIE]]*T_PR[[#This Row],[LICZBA SZT. W OPAKOWANIU]]</f>
        <v>22.960999999999999</v>
      </c>
      <c r="O521" s="253" t="str">
        <f>IF(T_PR[[#This Row],[CENA ZA OPAKOWANIE PO RABACIE]]*D521=0,"",D521*N521)</f>
        <v/>
      </c>
      <c r="P521" s="52" t="s">
        <v>1404</v>
      </c>
      <c r="Q521" s="52" t="s">
        <v>1405</v>
      </c>
      <c r="R521" s="31" t="s">
        <v>189</v>
      </c>
      <c r="S521" s="31" t="s">
        <v>465</v>
      </c>
      <c r="T521" s="160">
        <v>1</v>
      </c>
    </row>
    <row r="522" spans="1:20">
      <c r="A522" s="332"/>
      <c r="B522" s="341"/>
      <c r="C522" s="116" t="s">
        <v>3533</v>
      </c>
      <c r="D522" s="53"/>
      <c r="E522" s="41" t="s">
        <v>1406</v>
      </c>
      <c r="F522" s="225" t="s">
        <v>1407</v>
      </c>
      <c r="G522" s="54">
        <v>100</v>
      </c>
      <c r="H522" s="28">
        <v>8.64</v>
      </c>
      <c r="I522" s="199">
        <f>T_PR[[#This Row],[CENA KATALOG NETTO ZA JEDNOSTKĘ MIARY]]/G522</f>
        <v>8.6400000000000005E-2</v>
      </c>
      <c r="J522" s="94">
        <f>T522*(T_PR[[#This Row],[CENA KATALOG NETTO ZA JEDNOSTKĘ MIARY]]-T_PR[[#This Row],[CENA KATALOG NETTO ZA JEDNOSTKĘ MIARY]]*T_PR[[#This Row],[RABAT %]])/100</f>
        <v>8.6400000000000005E-2</v>
      </c>
      <c r="K522" s="95">
        <f t="shared" si="19"/>
        <v>8.64</v>
      </c>
      <c r="L522" s="264">
        <f t="shared" si="20"/>
        <v>0</v>
      </c>
      <c r="M522" s="25">
        <v>100</v>
      </c>
      <c r="N522" s="256">
        <f>T_PR[[#This Row],[CENA ZA POJ. SZTUKĘ PO RABACIE]]*T_PR[[#This Row],[LICZBA SZT. W OPAKOWANIU]]</f>
        <v>8.64</v>
      </c>
      <c r="O522" s="253" t="str">
        <f>IF(T_PR[[#This Row],[CENA ZA OPAKOWANIE PO RABACIE]]*D522=0,"",D522*N522)</f>
        <v/>
      </c>
      <c r="P522" s="52" t="s">
        <v>1408</v>
      </c>
      <c r="Q522" s="52" t="s">
        <v>1409</v>
      </c>
      <c r="R522" s="31" t="s">
        <v>189</v>
      </c>
      <c r="S522" s="31" t="s">
        <v>465</v>
      </c>
      <c r="T522" s="160">
        <v>1</v>
      </c>
    </row>
    <row r="523" spans="1:20">
      <c r="A523" s="333"/>
      <c r="B523" s="346"/>
      <c r="C523" s="116" t="s">
        <v>3533</v>
      </c>
      <c r="D523" s="53"/>
      <c r="E523" s="41" t="s">
        <v>1410</v>
      </c>
      <c r="F523" s="225" t="s">
        <v>1411</v>
      </c>
      <c r="G523" s="54">
        <v>100</v>
      </c>
      <c r="H523" s="28">
        <v>19.7</v>
      </c>
      <c r="I523" s="199">
        <f>T_PR[[#This Row],[CENA KATALOG NETTO ZA JEDNOSTKĘ MIARY]]/G523</f>
        <v>0.19699999999999998</v>
      </c>
      <c r="J523" s="94">
        <f>T523*(T_PR[[#This Row],[CENA KATALOG NETTO ZA JEDNOSTKĘ MIARY]]-T_PR[[#This Row],[CENA KATALOG NETTO ZA JEDNOSTKĘ MIARY]]*T_PR[[#This Row],[RABAT %]])/100</f>
        <v>0.19699999999999998</v>
      </c>
      <c r="K523" s="95">
        <f t="shared" si="19"/>
        <v>19.7</v>
      </c>
      <c r="L523" s="264">
        <f t="shared" si="20"/>
        <v>0</v>
      </c>
      <c r="M523" s="25">
        <v>100</v>
      </c>
      <c r="N523" s="256">
        <f>T_PR[[#This Row],[CENA ZA POJ. SZTUKĘ PO RABACIE]]*T_PR[[#This Row],[LICZBA SZT. W OPAKOWANIU]]</f>
        <v>19.7</v>
      </c>
      <c r="O523" s="253" t="str">
        <f>IF(T_PR[[#This Row],[CENA ZA OPAKOWANIE PO RABACIE]]*D523=0,"",D523*N523)</f>
        <v/>
      </c>
      <c r="P523" s="52" t="s">
        <v>1412</v>
      </c>
      <c r="Q523" s="52" t="s">
        <v>1413</v>
      </c>
      <c r="R523" s="31" t="s">
        <v>189</v>
      </c>
      <c r="S523" s="31" t="s">
        <v>465</v>
      </c>
      <c r="T523" s="160">
        <v>1</v>
      </c>
    </row>
    <row r="524" spans="1:20">
      <c r="A524" s="333"/>
      <c r="B524" s="346"/>
      <c r="C524" s="116" t="s">
        <v>3533</v>
      </c>
      <c r="D524" s="53"/>
      <c r="E524" s="41" t="s">
        <v>1414</v>
      </c>
      <c r="F524" s="225" t="s">
        <v>1415</v>
      </c>
      <c r="G524" s="54">
        <v>100</v>
      </c>
      <c r="H524" s="28">
        <v>39.950000000000003</v>
      </c>
      <c r="I524" s="199">
        <f>T_PR[[#This Row],[CENA KATALOG NETTO ZA JEDNOSTKĘ MIARY]]/G524</f>
        <v>0.39950000000000002</v>
      </c>
      <c r="J524" s="94">
        <f>T524*(T_PR[[#This Row],[CENA KATALOG NETTO ZA JEDNOSTKĘ MIARY]]-T_PR[[#This Row],[CENA KATALOG NETTO ZA JEDNOSTKĘ MIARY]]*T_PR[[#This Row],[RABAT %]])/100</f>
        <v>0.39950000000000002</v>
      </c>
      <c r="K524" s="95">
        <f t="shared" si="19"/>
        <v>39.950000000000003</v>
      </c>
      <c r="L524" s="264">
        <f t="shared" si="20"/>
        <v>0</v>
      </c>
      <c r="M524" s="25">
        <v>50</v>
      </c>
      <c r="N524" s="256">
        <f>T_PR[[#This Row],[CENA ZA POJ. SZTUKĘ PO RABACIE]]*T_PR[[#This Row],[LICZBA SZT. W OPAKOWANIU]]</f>
        <v>19.975000000000001</v>
      </c>
      <c r="O524" s="253" t="str">
        <f>IF(T_PR[[#This Row],[CENA ZA OPAKOWANIE PO RABACIE]]*D524=0,"",D524*N524)</f>
        <v/>
      </c>
      <c r="P524" s="52">
        <v>4001990501108</v>
      </c>
      <c r="Q524" s="52" t="s">
        <v>1416</v>
      </c>
      <c r="R524" s="31" t="s">
        <v>189</v>
      </c>
      <c r="S524" s="31" t="s">
        <v>465</v>
      </c>
      <c r="T524" s="160">
        <v>1</v>
      </c>
    </row>
    <row r="525" spans="1:20">
      <c r="A525" s="333"/>
      <c r="B525" s="346"/>
      <c r="C525" s="116" t="s">
        <v>3533</v>
      </c>
      <c r="D525" s="53"/>
      <c r="E525" s="41" t="s">
        <v>1417</v>
      </c>
      <c r="F525" s="225" t="s">
        <v>1418</v>
      </c>
      <c r="G525" s="54">
        <v>100</v>
      </c>
      <c r="H525" s="28">
        <v>62.08</v>
      </c>
      <c r="I525" s="199">
        <f>T_PR[[#This Row],[CENA KATALOG NETTO ZA JEDNOSTKĘ MIARY]]/G525</f>
        <v>0.62080000000000002</v>
      </c>
      <c r="J525" s="94">
        <f>T525*(T_PR[[#This Row],[CENA KATALOG NETTO ZA JEDNOSTKĘ MIARY]]-T_PR[[#This Row],[CENA KATALOG NETTO ZA JEDNOSTKĘ MIARY]]*T_PR[[#This Row],[RABAT %]])/100</f>
        <v>0.62080000000000002</v>
      </c>
      <c r="K525" s="95">
        <f t="shared" si="19"/>
        <v>62.08</v>
      </c>
      <c r="L525" s="264">
        <f t="shared" si="20"/>
        <v>0</v>
      </c>
      <c r="M525" s="25">
        <v>25</v>
      </c>
      <c r="N525" s="256">
        <f>T_PR[[#This Row],[CENA ZA POJ. SZTUKĘ PO RABACIE]]*T_PR[[#This Row],[LICZBA SZT. W OPAKOWANIU]]</f>
        <v>15.52</v>
      </c>
      <c r="O525" s="253" t="str">
        <f>IF(T_PR[[#This Row],[CENA ZA OPAKOWANIE PO RABACIE]]*D525=0,"",D525*N525)</f>
        <v/>
      </c>
      <c r="P525" s="52" t="s">
        <v>1419</v>
      </c>
      <c r="Q525" s="52" t="s">
        <v>1420</v>
      </c>
      <c r="R525" s="31" t="s">
        <v>189</v>
      </c>
      <c r="S525" s="31" t="s">
        <v>465</v>
      </c>
      <c r="T525" s="160">
        <v>1</v>
      </c>
    </row>
    <row r="526" spans="1:20">
      <c r="A526" s="334"/>
      <c r="B526" s="342"/>
      <c r="C526" s="116" t="s">
        <v>3533</v>
      </c>
      <c r="D526" s="53"/>
      <c r="E526" s="41" t="s">
        <v>1421</v>
      </c>
      <c r="F526" s="225" t="s">
        <v>1422</v>
      </c>
      <c r="G526" s="54">
        <v>100</v>
      </c>
      <c r="H526" s="28">
        <v>78.27</v>
      </c>
      <c r="I526" s="199">
        <f>T_PR[[#This Row],[CENA KATALOG NETTO ZA JEDNOSTKĘ MIARY]]/G526</f>
        <v>0.78269999999999995</v>
      </c>
      <c r="J526" s="94">
        <f>T526*(T_PR[[#This Row],[CENA KATALOG NETTO ZA JEDNOSTKĘ MIARY]]-T_PR[[#This Row],[CENA KATALOG NETTO ZA JEDNOSTKĘ MIARY]]*T_PR[[#This Row],[RABAT %]])/100</f>
        <v>0.78269999999999995</v>
      </c>
      <c r="K526" s="95">
        <f t="shared" si="19"/>
        <v>78.27</v>
      </c>
      <c r="L526" s="264">
        <f t="shared" si="20"/>
        <v>0</v>
      </c>
      <c r="M526" s="25">
        <v>25</v>
      </c>
      <c r="N526" s="256">
        <f>T_PR[[#This Row],[CENA ZA POJ. SZTUKĘ PO RABACIE]]*T_PR[[#This Row],[LICZBA SZT. W OPAKOWANIU]]</f>
        <v>19.567499999999999</v>
      </c>
      <c r="O526" s="253" t="str">
        <f>IF(T_PR[[#This Row],[CENA ZA OPAKOWANIE PO RABACIE]]*D526=0,"",D526*N526)</f>
        <v/>
      </c>
      <c r="P526" s="52" t="s">
        <v>1423</v>
      </c>
      <c r="Q526" s="52" t="s">
        <v>1424</v>
      </c>
      <c r="R526" s="31" t="s">
        <v>189</v>
      </c>
      <c r="S526" s="31" t="s">
        <v>465</v>
      </c>
      <c r="T526" s="160">
        <v>1</v>
      </c>
    </row>
    <row r="527" spans="1:20">
      <c r="A527" s="332"/>
      <c r="B527" s="341"/>
      <c r="C527" s="116" t="s">
        <v>3533</v>
      </c>
      <c r="D527" s="53"/>
      <c r="E527" s="41" t="s">
        <v>1425</v>
      </c>
      <c r="F527" s="225" t="s">
        <v>1426</v>
      </c>
      <c r="G527" s="54">
        <v>100</v>
      </c>
      <c r="H527" s="28">
        <v>45.5</v>
      </c>
      <c r="I527" s="199">
        <f>T_PR[[#This Row],[CENA KATALOG NETTO ZA JEDNOSTKĘ MIARY]]/G527</f>
        <v>0.45500000000000002</v>
      </c>
      <c r="J527" s="94">
        <f>T527*(T_PR[[#This Row],[CENA KATALOG NETTO ZA JEDNOSTKĘ MIARY]]-T_PR[[#This Row],[CENA KATALOG NETTO ZA JEDNOSTKĘ MIARY]]*T_PR[[#This Row],[RABAT %]])/100</f>
        <v>0.45500000000000002</v>
      </c>
      <c r="K527" s="95">
        <f t="shared" si="19"/>
        <v>45.5</v>
      </c>
      <c r="L527" s="264">
        <f t="shared" si="20"/>
        <v>0</v>
      </c>
      <c r="M527" s="25">
        <v>100</v>
      </c>
      <c r="N527" s="256">
        <f>T_PR[[#This Row],[CENA ZA POJ. SZTUKĘ PO RABACIE]]*T_PR[[#This Row],[LICZBA SZT. W OPAKOWANIU]]</f>
        <v>45.5</v>
      </c>
      <c r="O527" s="253" t="str">
        <f>IF(T_PR[[#This Row],[CENA ZA OPAKOWANIE PO RABACIE]]*D527=0,"",D527*N527)</f>
        <v/>
      </c>
      <c r="P527" s="52" t="s">
        <v>1427</v>
      </c>
      <c r="Q527" s="52" t="s">
        <v>1428</v>
      </c>
      <c r="R527" s="31" t="s">
        <v>189</v>
      </c>
      <c r="S527" s="31" t="s">
        <v>465</v>
      </c>
      <c r="T527" s="160">
        <v>1</v>
      </c>
    </row>
    <row r="528" spans="1:20">
      <c r="A528" s="333"/>
      <c r="B528" s="346"/>
      <c r="C528" s="116" t="s">
        <v>3533</v>
      </c>
      <c r="D528" s="53"/>
      <c r="E528" s="41" t="s">
        <v>1429</v>
      </c>
      <c r="F528" s="225" t="s">
        <v>1430</v>
      </c>
      <c r="G528" s="54">
        <v>100</v>
      </c>
      <c r="H528" s="28">
        <v>62.89</v>
      </c>
      <c r="I528" s="199">
        <f>T_PR[[#This Row],[CENA KATALOG NETTO ZA JEDNOSTKĘ MIARY]]/G528</f>
        <v>0.62890000000000001</v>
      </c>
      <c r="J528" s="94">
        <f>T528*(T_PR[[#This Row],[CENA KATALOG NETTO ZA JEDNOSTKĘ MIARY]]-T_PR[[#This Row],[CENA KATALOG NETTO ZA JEDNOSTKĘ MIARY]]*T_PR[[#This Row],[RABAT %]])/100</f>
        <v>0.62890000000000001</v>
      </c>
      <c r="K528" s="95">
        <f t="shared" si="19"/>
        <v>62.89</v>
      </c>
      <c r="L528" s="264">
        <f t="shared" si="20"/>
        <v>0</v>
      </c>
      <c r="M528" s="25">
        <v>50</v>
      </c>
      <c r="N528" s="256">
        <f>T_PR[[#This Row],[CENA ZA POJ. SZTUKĘ PO RABACIE]]*T_PR[[#This Row],[LICZBA SZT. W OPAKOWANIU]]</f>
        <v>31.445</v>
      </c>
      <c r="O528" s="253" t="str">
        <f>IF(T_PR[[#This Row],[CENA ZA OPAKOWANIE PO RABACIE]]*D528=0,"",D528*N528)</f>
        <v/>
      </c>
      <c r="P528" s="52" t="s">
        <v>1431</v>
      </c>
      <c r="Q528" s="52" t="s">
        <v>1432</v>
      </c>
      <c r="R528" s="31" t="s">
        <v>189</v>
      </c>
      <c r="S528" s="31" t="s">
        <v>465</v>
      </c>
      <c r="T528" s="160">
        <v>1</v>
      </c>
    </row>
    <row r="529" spans="1:20">
      <c r="A529" s="333"/>
      <c r="B529" s="346"/>
      <c r="C529" s="119" t="s">
        <v>3533</v>
      </c>
      <c r="D529" s="53"/>
      <c r="E529" s="41" t="s">
        <v>1433</v>
      </c>
      <c r="F529" s="225" t="s">
        <v>1434</v>
      </c>
      <c r="G529" s="54">
        <v>100</v>
      </c>
      <c r="H529" s="28">
        <v>117.94</v>
      </c>
      <c r="I529" s="199">
        <f>T_PR[[#This Row],[CENA KATALOG NETTO ZA JEDNOSTKĘ MIARY]]/G529</f>
        <v>1.1794</v>
      </c>
      <c r="J529" s="94">
        <f>T529*(T_PR[[#This Row],[CENA KATALOG NETTO ZA JEDNOSTKĘ MIARY]]-T_PR[[#This Row],[CENA KATALOG NETTO ZA JEDNOSTKĘ MIARY]]*T_PR[[#This Row],[RABAT %]])/100</f>
        <v>1.1794</v>
      </c>
      <c r="K529" s="95">
        <f t="shared" si="19"/>
        <v>117.94</v>
      </c>
      <c r="L529" s="264">
        <f t="shared" si="20"/>
        <v>0</v>
      </c>
      <c r="M529" s="25">
        <v>50</v>
      </c>
      <c r="N529" s="256">
        <f>T_PR[[#This Row],[CENA ZA POJ. SZTUKĘ PO RABACIE]]*T_PR[[#This Row],[LICZBA SZT. W OPAKOWANIU]]</f>
        <v>58.97</v>
      </c>
      <c r="O529" s="253" t="str">
        <f>IF(T_PR[[#This Row],[CENA ZA OPAKOWANIE PO RABACIE]]*D529=0,"",D529*N529)</f>
        <v/>
      </c>
      <c r="P529" s="52" t="s">
        <v>1435</v>
      </c>
      <c r="Q529" s="52" t="s">
        <v>1436</v>
      </c>
      <c r="R529" s="31" t="s">
        <v>189</v>
      </c>
      <c r="S529" s="31" t="s">
        <v>465</v>
      </c>
      <c r="T529" s="160">
        <v>1</v>
      </c>
    </row>
    <row r="530" spans="1:20">
      <c r="A530" s="333"/>
      <c r="B530" s="346"/>
      <c r="C530" s="119" t="s">
        <v>3533</v>
      </c>
      <c r="D530" s="53"/>
      <c r="E530" s="41" t="s">
        <v>1437</v>
      </c>
      <c r="F530" s="225" t="s">
        <v>1438</v>
      </c>
      <c r="G530" s="54">
        <v>100</v>
      </c>
      <c r="H530" s="28">
        <v>84.87</v>
      </c>
      <c r="I530" s="199">
        <f>T_PR[[#This Row],[CENA KATALOG NETTO ZA JEDNOSTKĘ MIARY]]/G530</f>
        <v>0.84870000000000001</v>
      </c>
      <c r="J530" s="94">
        <f>T530*(T_PR[[#This Row],[CENA KATALOG NETTO ZA JEDNOSTKĘ MIARY]]-T_PR[[#This Row],[CENA KATALOG NETTO ZA JEDNOSTKĘ MIARY]]*T_PR[[#This Row],[RABAT %]])/100</f>
        <v>0.84870000000000001</v>
      </c>
      <c r="K530" s="95">
        <f t="shared" si="19"/>
        <v>84.87</v>
      </c>
      <c r="L530" s="264">
        <f t="shared" si="20"/>
        <v>0</v>
      </c>
      <c r="M530" s="25">
        <v>50</v>
      </c>
      <c r="N530" s="256">
        <f>T_PR[[#This Row],[CENA ZA POJ. SZTUKĘ PO RABACIE]]*T_PR[[#This Row],[LICZBA SZT. W OPAKOWANIU]]</f>
        <v>42.435000000000002</v>
      </c>
      <c r="O530" s="253" t="str">
        <f>IF(T_PR[[#This Row],[CENA ZA OPAKOWANIE PO RABACIE]]*D530=0,"",D530*N530)</f>
        <v/>
      </c>
      <c r="P530" s="52" t="s">
        <v>1439</v>
      </c>
      <c r="Q530" s="52" t="s">
        <v>1440</v>
      </c>
      <c r="R530" s="31" t="s">
        <v>189</v>
      </c>
      <c r="S530" s="31" t="s">
        <v>465</v>
      </c>
      <c r="T530" s="160">
        <v>1</v>
      </c>
    </row>
    <row r="531" spans="1:20">
      <c r="A531" s="334"/>
      <c r="B531" s="342"/>
      <c r="C531" s="119" t="s">
        <v>3533</v>
      </c>
      <c r="D531" s="53"/>
      <c r="E531" s="41" t="s">
        <v>1441</v>
      </c>
      <c r="F531" s="225" t="s">
        <v>1442</v>
      </c>
      <c r="G531" s="54">
        <v>100</v>
      </c>
      <c r="H531" s="28">
        <v>110.07</v>
      </c>
      <c r="I531" s="199">
        <f>T_PR[[#This Row],[CENA KATALOG NETTO ZA JEDNOSTKĘ MIARY]]/G531</f>
        <v>1.1007</v>
      </c>
      <c r="J531" s="94">
        <f>T531*(T_PR[[#This Row],[CENA KATALOG NETTO ZA JEDNOSTKĘ MIARY]]-T_PR[[#This Row],[CENA KATALOG NETTO ZA JEDNOSTKĘ MIARY]]*T_PR[[#This Row],[RABAT %]])/100</f>
        <v>1.1007</v>
      </c>
      <c r="K531" s="95">
        <f t="shared" si="19"/>
        <v>110.07</v>
      </c>
      <c r="L531" s="264">
        <f t="shared" si="20"/>
        <v>0</v>
      </c>
      <c r="M531" s="25">
        <v>50</v>
      </c>
      <c r="N531" s="256">
        <f>T_PR[[#This Row],[CENA ZA POJ. SZTUKĘ PO RABACIE]]*T_PR[[#This Row],[LICZBA SZT. W OPAKOWANIU]]</f>
        <v>55.035000000000004</v>
      </c>
      <c r="O531" s="253" t="str">
        <f>IF(T_PR[[#This Row],[CENA ZA OPAKOWANIE PO RABACIE]]*D531=0,"",D531*N531)</f>
        <v/>
      </c>
      <c r="P531" s="52">
        <v>4001990502396</v>
      </c>
      <c r="Q531" s="52">
        <v>4001990598054</v>
      </c>
      <c r="R531" s="31" t="s">
        <v>189</v>
      </c>
      <c r="S531" s="31" t="s">
        <v>465</v>
      </c>
      <c r="T531" s="160">
        <v>1</v>
      </c>
    </row>
    <row r="532" spans="1:20" ht="18" customHeight="1">
      <c r="A532" s="332" t="e" vm="19">
        <v>#VALUE!</v>
      </c>
      <c r="B532" s="327"/>
      <c r="C532" s="119" t="s">
        <v>3533</v>
      </c>
      <c r="D532" s="53"/>
      <c r="E532" s="178" t="s">
        <v>4057</v>
      </c>
      <c r="F532" s="225" t="s">
        <v>4060</v>
      </c>
      <c r="G532" s="54">
        <v>100</v>
      </c>
      <c r="H532" s="28">
        <v>4037</v>
      </c>
      <c r="I532" s="199">
        <f>T_PR[[#This Row],[CENA KATALOG NETTO ZA JEDNOSTKĘ MIARY]]/G532</f>
        <v>40.369999999999997</v>
      </c>
      <c r="J532" s="28">
        <f>T532*(T_PR[[#This Row],[CENA KATALOG NETTO ZA JEDNOSTKĘ MIARY]]-T_PR[[#This Row],[CENA KATALOG NETTO ZA JEDNOSTKĘ MIARY]]*T_PR[[#This Row],[RABAT %]])/100</f>
        <v>40.369999999999997</v>
      </c>
      <c r="K532" s="95">
        <f t="shared" si="19"/>
        <v>4037</v>
      </c>
      <c r="L532" s="261">
        <f t="shared" si="20"/>
        <v>0</v>
      </c>
      <c r="M532" s="25">
        <v>1</v>
      </c>
      <c r="N532" s="256">
        <f>T_PR[[#This Row],[CENA ZA POJ. SZTUKĘ PO RABACIE]]*T_PR[[#This Row],[LICZBA SZT. W OPAKOWANIU]]</f>
        <v>40.369999999999997</v>
      </c>
      <c r="O532" s="253" t="str">
        <f>IF(T_PR[[#This Row],[CENA ZA OPAKOWANIE PO RABACIE]]*D532=0,"",D532*N532)</f>
        <v/>
      </c>
      <c r="P532" s="52">
        <v>4250438907310</v>
      </c>
      <c r="Q532" s="52">
        <v>4250438907372</v>
      </c>
      <c r="R532" s="31" t="s">
        <v>189</v>
      </c>
      <c r="S532" s="31" t="s">
        <v>465</v>
      </c>
      <c r="T532" s="160">
        <v>1</v>
      </c>
    </row>
    <row r="533" spans="1:20" ht="17.399999999999999" customHeight="1">
      <c r="A533" s="333"/>
      <c r="B533" s="328"/>
      <c r="C533" s="119" t="s">
        <v>3533</v>
      </c>
      <c r="D533" s="53"/>
      <c r="E533" s="178" t="s">
        <v>4058</v>
      </c>
      <c r="F533" s="225" t="s">
        <v>4061</v>
      </c>
      <c r="G533" s="54">
        <v>100</v>
      </c>
      <c r="H533" s="28">
        <v>3900</v>
      </c>
      <c r="I533" s="199">
        <f>T_PR[[#This Row],[CENA KATALOG NETTO ZA JEDNOSTKĘ MIARY]]/G533</f>
        <v>39</v>
      </c>
      <c r="J533" s="28">
        <f>T533*(T_PR[[#This Row],[CENA KATALOG NETTO ZA JEDNOSTKĘ MIARY]]-T_PR[[#This Row],[CENA KATALOG NETTO ZA JEDNOSTKĘ MIARY]]*T_PR[[#This Row],[RABAT %]])/100</f>
        <v>39</v>
      </c>
      <c r="K533" s="95">
        <f t="shared" si="19"/>
        <v>3900</v>
      </c>
      <c r="L533" s="261">
        <f t="shared" si="20"/>
        <v>0</v>
      </c>
      <c r="M533" s="25">
        <v>1</v>
      </c>
      <c r="N533" s="256">
        <f>T_PR[[#This Row],[CENA ZA POJ. SZTUKĘ PO RABACIE]]*T_PR[[#This Row],[LICZBA SZT. W OPAKOWANIU]]</f>
        <v>39</v>
      </c>
      <c r="O533" s="253" t="str">
        <f>IF(T_PR[[#This Row],[CENA ZA OPAKOWANIE PO RABACIE]]*D533=0,"",D533*N533)</f>
        <v/>
      </c>
      <c r="P533" s="52">
        <v>4250438907327</v>
      </c>
      <c r="Q533" s="52">
        <v>4250438907389</v>
      </c>
      <c r="R533" s="31" t="s">
        <v>189</v>
      </c>
      <c r="S533" s="31" t="s">
        <v>465</v>
      </c>
      <c r="T533" s="160">
        <v>1</v>
      </c>
    </row>
    <row r="534" spans="1:20" ht="15.65" customHeight="1">
      <c r="A534" s="333"/>
      <c r="B534" s="328"/>
      <c r="C534" s="119" t="s">
        <v>3533</v>
      </c>
      <c r="D534" s="53"/>
      <c r="E534" s="178" t="s">
        <v>4059</v>
      </c>
      <c r="F534" s="225" t="s">
        <v>4062</v>
      </c>
      <c r="G534" s="54">
        <v>100</v>
      </c>
      <c r="H534" s="28">
        <v>4100</v>
      </c>
      <c r="I534" s="199">
        <f>T_PR[[#This Row],[CENA KATALOG NETTO ZA JEDNOSTKĘ MIARY]]/G534</f>
        <v>41</v>
      </c>
      <c r="J534" s="28">
        <f>T534*(T_PR[[#This Row],[CENA KATALOG NETTO ZA JEDNOSTKĘ MIARY]]-T_PR[[#This Row],[CENA KATALOG NETTO ZA JEDNOSTKĘ MIARY]]*T_PR[[#This Row],[RABAT %]])/100</f>
        <v>41</v>
      </c>
      <c r="K534" s="95">
        <f t="shared" si="19"/>
        <v>4100</v>
      </c>
      <c r="L534" s="261">
        <f t="shared" si="20"/>
        <v>0</v>
      </c>
      <c r="M534" s="25">
        <v>1</v>
      </c>
      <c r="N534" s="256">
        <f>T_PR[[#This Row],[CENA ZA POJ. SZTUKĘ PO RABACIE]]*T_PR[[#This Row],[LICZBA SZT. W OPAKOWANIU]]</f>
        <v>41</v>
      </c>
      <c r="O534" s="253" t="str">
        <f>IF(T_PR[[#This Row],[CENA ZA OPAKOWANIE PO RABACIE]]*D534=0,"",D534*N534)</f>
        <v/>
      </c>
      <c r="P534" s="52">
        <v>4250438907334</v>
      </c>
      <c r="Q534" s="52">
        <v>4250438907396</v>
      </c>
      <c r="R534" s="31" t="s">
        <v>189</v>
      </c>
      <c r="S534" s="31" t="s">
        <v>465</v>
      </c>
      <c r="T534" s="160">
        <v>1</v>
      </c>
    </row>
    <row r="535" spans="1:20">
      <c r="A535" s="333"/>
      <c r="B535" s="328"/>
      <c r="C535" s="116" t="s">
        <v>3533</v>
      </c>
      <c r="D535" s="53"/>
      <c r="E535" s="38" t="s">
        <v>1443</v>
      </c>
      <c r="F535" s="225" t="s">
        <v>1444</v>
      </c>
      <c r="G535" s="54">
        <v>100</v>
      </c>
      <c r="H535" s="28">
        <v>10.37</v>
      </c>
      <c r="I535" s="199">
        <f>T_PR[[#This Row],[CENA KATALOG NETTO ZA JEDNOSTKĘ MIARY]]/G535</f>
        <v>0.10369999999999999</v>
      </c>
      <c r="J535" s="94">
        <f>T535*(T_PR[[#This Row],[CENA KATALOG NETTO ZA JEDNOSTKĘ MIARY]]-T_PR[[#This Row],[CENA KATALOG NETTO ZA JEDNOSTKĘ MIARY]]*T_PR[[#This Row],[RABAT %]])/100</f>
        <v>0.10369999999999999</v>
      </c>
      <c r="K535" s="95">
        <f t="shared" si="19"/>
        <v>10.37</v>
      </c>
      <c r="L535" s="264">
        <f t="shared" si="20"/>
        <v>0</v>
      </c>
      <c r="M535" s="25">
        <v>100</v>
      </c>
      <c r="N535" s="256">
        <f>T_PR[[#This Row],[CENA ZA POJ. SZTUKĘ PO RABACIE]]*T_PR[[#This Row],[LICZBA SZT. W OPAKOWANIU]]</f>
        <v>10.37</v>
      </c>
      <c r="O535" s="253" t="str">
        <f>IF(T_PR[[#This Row],[CENA ZA OPAKOWANIE PO RABACIE]]*D535=0,"",D535*N535)</f>
        <v/>
      </c>
      <c r="P535" s="52" t="s">
        <v>1445</v>
      </c>
      <c r="Q535" s="52" t="s">
        <v>1446</v>
      </c>
      <c r="R535" s="31" t="s">
        <v>189</v>
      </c>
      <c r="S535" s="31" t="s">
        <v>465</v>
      </c>
      <c r="T535" s="160">
        <v>1</v>
      </c>
    </row>
    <row r="536" spans="1:20">
      <c r="A536" s="333"/>
      <c r="B536" s="328"/>
      <c r="C536" s="116" t="s">
        <v>3533</v>
      </c>
      <c r="D536" s="53"/>
      <c r="E536" s="38" t="s">
        <v>1447</v>
      </c>
      <c r="F536" s="225" t="s">
        <v>1448</v>
      </c>
      <c r="G536" s="54">
        <v>100</v>
      </c>
      <c r="H536" s="28">
        <v>51.074100000000008</v>
      </c>
      <c r="I536" s="199">
        <f>T_PR[[#This Row],[CENA KATALOG NETTO ZA JEDNOSTKĘ MIARY]]/G536</f>
        <v>0.51074100000000011</v>
      </c>
      <c r="J536" s="94">
        <f>T536*(T_PR[[#This Row],[CENA KATALOG NETTO ZA JEDNOSTKĘ MIARY]]-T_PR[[#This Row],[CENA KATALOG NETTO ZA JEDNOSTKĘ MIARY]]*T_PR[[#This Row],[RABAT %]])/100</f>
        <v>0.51074100000000011</v>
      </c>
      <c r="K536" s="95">
        <f t="shared" si="19"/>
        <v>51.074100000000008</v>
      </c>
      <c r="L536" s="264">
        <f t="shared" si="20"/>
        <v>0</v>
      </c>
      <c r="M536" s="25">
        <v>50</v>
      </c>
      <c r="N536" s="256">
        <f>T_PR[[#This Row],[CENA ZA POJ. SZTUKĘ PO RABACIE]]*T_PR[[#This Row],[LICZBA SZT. W OPAKOWANIU]]</f>
        <v>25.537050000000004</v>
      </c>
      <c r="O536" s="253" t="str">
        <f>IF(T_PR[[#This Row],[CENA ZA OPAKOWANIE PO RABACIE]]*D536=0,"",D536*N536)</f>
        <v/>
      </c>
      <c r="P536" s="52" t="s">
        <v>1449</v>
      </c>
      <c r="Q536" s="52" t="s">
        <v>1450</v>
      </c>
      <c r="R536" s="31" t="s">
        <v>189</v>
      </c>
      <c r="S536" s="31" t="s">
        <v>248</v>
      </c>
      <c r="T536" s="160">
        <v>1</v>
      </c>
    </row>
    <row r="537" spans="1:20">
      <c r="A537" s="333"/>
      <c r="B537" s="328"/>
      <c r="C537" s="116" t="s">
        <v>3533</v>
      </c>
      <c r="D537" s="53"/>
      <c r="E537" s="38" t="s">
        <v>1451</v>
      </c>
      <c r="F537" s="225" t="s">
        <v>1452</v>
      </c>
      <c r="G537" s="54">
        <v>100</v>
      </c>
      <c r="H537" s="28">
        <v>76.605100000000007</v>
      </c>
      <c r="I537" s="199">
        <f>T_PR[[#This Row],[CENA KATALOG NETTO ZA JEDNOSTKĘ MIARY]]/G537</f>
        <v>0.76605100000000004</v>
      </c>
      <c r="J537" s="94">
        <f>T537*(T_PR[[#This Row],[CENA KATALOG NETTO ZA JEDNOSTKĘ MIARY]]-T_PR[[#This Row],[CENA KATALOG NETTO ZA JEDNOSTKĘ MIARY]]*T_PR[[#This Row],[RABAT %]])/100</f>
        <v>0.76605100000000004</v>
      </c>
      <c r="K537" s="95">
        <f t="shared" si="19"/>
        <v>76.605100000000007</v>
      </c>
      <c r="L537" s="264">
        <f t="shared" si="20"/>
        <v>0</v>
      </c>
      <c r="M537" s="25">
        <v>50</v>
      </c>
      <c r="N537" s="256">
        <f>T_PR[[#This Row],[CENA ZA POJ. SZTUKĘ PO RABACIE]]*T_PR[[#This Row],[LICZBA SZT. W OPAKOWANIU]]</f>
        <v>38.302550000000004</v>
      </c>
      <c r="O537" s="253" t="str">
        <f>IF(T_PR[[#This Row],[CENA ZA OPAKOWANIE PO RABACIE]]*D537=0,"",D537*N537)</f>
        <v/>
      </c>
      <c r="P537" s="52" t="s">
        <v>1453</v>
      </c>
      <c r="Q537" s="52" t="s">
        <v>1454</v>
      </c>
      <c r="R537" s="31" t="s">
        <v>189</v>
      </c>
      <c r="S537" s="31" t="s">
        <v>248</v>
      </c>
      <c r="T537" s="160">
        <v>1</v>
      </c>
    </row>
    <row r="538" spans="1:20">
      <c r="A538" s="333"/>
      <c r="B538" s="328"/>
      <c r="C538" s="116" t="s">
        <v>3533</v>
      </c>
      <c r="D538" s="53"/>
      <c r="E538" s="38" t="s">
        <v>1455</v>
      </c>
      <c r="F538" s="225" t="s">
        <v>1456</v>
      </c>
      <c r="G538" s="54">
        <v>100</v>
      </c>
      <c r="H538" s="28">
        <v>21.71</v>
      </c>
      <c r="I538" s="199">
        <f>T_PR[[#This Row],[CENA KATALOG NETTO ZA JEDNOSTKĘ MIARY]]/G538</f>
        <v>0.21710000000000002</v>
      </c>
      <c r="J538" s="94">
        <f>T538*(T_PR[[#This Row],[CENA KATALOG NETTO ZA JEDNOSTKĘ MIARY]]-T_PR[[#This Row],[CENA KATALOG NETTO ZA JEDNOSTKĘ MIARY]]*T_PR[[#This Row],[RABAT %]])/100</f>
        <v>0.21710000000000002</v>
      </c>
      <c r="K538" s="95">
        <f t="shared" si="19"/>
        <v>21.71</v>
      </c>
      <c r="L538" s="264">
        <f t="shared" si="20"/>
        <v>0</v>
      </c>
      <c r="M538" s="25">
        <v>100</v>
      </c>
      <c r="N538" s="256">
        <f>T_PR[[#This Row],[CENA ZA POJ. SZTUKĘ PO RABACIE]]*T_PR[[#This Row],[LICZBA SZT. W OPAKOWANIU]]</f>
        <v>21.71</v>
      </c>
      <c r="O538" s="253" t="str">
        <f>IF(T_PR[[#This Row],[CENA ZA OPAKOWANIE PO RABACIE]]*D538=0,"",D538*N538)</f>
        <v/>
      </c>
      <c r="P538" s="52" t="s">
        <v>1457</v>
      </c>
      <c r="Q538" s="52" t="s">
        <v>1458</v>
      </c>
      <c r="R538" s="31" t="s">
        <v>189</v>
      </c>
      <c r="S538" s="31" t="s">
        <v>465</v>
      </c>
      <c r="T538" s="160">
        <v>1</v>
      </c>
    </row>
    <row r="539" spans="1:20">
      <c r="A539" s="333"/>
      <c r="B539" s="328"/>
      <c r="C539" s="116" t="s">
        <v>3533</v>
      </c>
      <c r="D539" s="53"/>
      <c r="E539" s="38" t="s">
        <v>1459</v>
      </c>
      <c r="F539" s="225" t="s">
        <v>1460</v>
      </c>
      <c r="G539" s="54">
        <v>100</v>
      </c>
      <c r="H539" s="28">
        <v>48.66</v>
      </c>
      <c r="I539" s="199">
        <f>T_PR[[#This Row],[CENA KATALOG NETTO ZA JEDNOSTKĘ MIARY]]/G539</f>
        <v>0.48659999999999998</v>
      </c>
      <c r="J539" s="94">
        <f>T539*(T_PR[[#This Row],[CENA KATALOG NETTO ZA JEDNOSTKĘ MIARY]]-T_PR[[#This Row],[CENA KATALOG NETTO ZA JEDNOSTKĘ MIARY]]*T_PR[[#This Row],[RABAT %]])/100</f>
        <v>0.48659999999999998</v>
      </c>
      <c r="K539" s="95">
        <f t="shared" si="19"/>
        <v>48.66</v>
      </c>
      <c r="L539" s="264">
        <f t="shared" si="20"/>
        <v>0</v>
      </c>
      <c r="M539" s="25">
        <v>50</v>
      </c>
      <c r="N539" s="256">
        <f>T_PR[[#This Row],[CENA ZA POJ. SZTUKĘ PO RABACIE]]*T_PR[[#This Row],[LICZBA SZT. W OPAKOWANIU]]</f>
        <v>24.33</v>
      </c>
      <c r="O539" s="253" t="str">
        <f>IF(T_PR[[#This Row],[CENA ZA OPAKOWANIE PO RABACIE]]*D539=0,"",D539*N539)</f>
        <v/>
      </c>
      <c r="P539" s="52" t="s">
        <v>1461</v>
      </c>
      <c r="Q539" s="52" t="s">
        <v>1462</v>
      </c>
      <c r="R539" s="31" t="s">
        <v>189</v>
      </c>
      <c r="S539" s="31" t="s">
        <v>465</v>
      </c>
      <c r="T539" s="160">
        <v>1</v>
      </c>
    </row>
    <row r="540" spans="1:20">
      <c r="A540" s="333"/>
      <c r="B540" s="328"/>
      <c r="C540" s="116" t="s">
        <v>3533</v>
      </c>
      <c r="D540" s="53"/>
      <c r="E540" s="38" t="s">
        <v>1463</v>
      </c>
      <c r="F540" s="225" t="s">
        <v>1464</v>
      </c>
      <c r="G540" s="54">
        <v>100</v>
      </c>
      <c r="H540" s="28">
        <v>73.52</v>
      </c>
      <c r="I540" s="199">
        <f>T_PR[[#This Row],[CENA KATALOG NETTO ZA JEDNOSTKĘ MIARY]]/G540</f>
        <v>0.73519999999999996</v>
      </c>
      <c r="J540" s="94">
        <f>T540*(T_PR[[#This Row],[CENA KATALOG NETTO ZA JEDNOSTKĘ MIARY]]-T_PR[[#This Row],[CENA KATALOG NETTO ZA JEDNOSTKĘ MIARY]]*T_PR[[#This Row],[RABAT %]])/100</f>
        <v>0.73519999999999996</v>
      </c>
      <c r="K540" s="95">
        <f t="shared" si="19"/>
        <v>73.52</v>
      </c>
      <c r="L540" s="264">
        <f t="shared" si="20"/>
        <v>0</v>
      </c>
      <c r="M540" s="25">
        <v>25</v>
      </c>
      <c r="N540" s="256">
        <f>T_PR[[#This Row],[CENA ZA POJ. SZTUKĘ PO RABACIE]]*T_PR[[#This Row],[LICZBA SZT. W OPAKOWANIU]]</f>
        <v>18.38</v>
      </c>
      <c r="O540" s="253" t="str">
        <f>IF(T_PR[[#This Row],[CENA ZA OPAKOWANIE PO RABACIE]]*D540=0,"",D540*N540)</f>
        <v/>
      </c>
      <c r="P540" s="52" t="s">
        <v>1465</v>
      </c>
      <c r="Q540" s="52" t="s">
        <v>1466</v>
      </c>
      <c r="R540" s="31" t="s">
        <v>189</v>
      </c>
      <c r="S540" s="31" t="s">
        <v>465</v>
      </c>
      <c r="T540" s="160">
        <v>1</v>
      </c>
    </row>
    <row r="541" spans="1:20">
      <c r="A541" s="334"/>
      <c r="B541" s="329"/>
      <c r="C541" s="116" t="s">
        <v>3533</v>
      </c>
      <c r="D541" s="53"/>
      <c r="E541" s="38" t="s">
        <v>1467</v>
      </c>
      <c r="F541" s="225" t="s">
        <v>1468</v>
      </c>
      <c r="G541" s="54">
        <v>100</v>
      </c>
      <c r="H541" s="28">
        <v>101.77200000000001</v>
      </c>
      <c r="I541" s="199">
        <f>T_PR[[#This Row],[CENA KATALOG NETTO ZA JEDNOSTKĘ MIARY]]/G541</f>
        <v>1.01772</v>
      </c>
      <c r="J541" s="94">
        <f>T541*(T_PR[[#This Row],[CENA KATALOG NETTO ZA JEDNOSTKĘ MIARY]]-T_PR[[#This Row],[CENA KATALOG NETTO ZA JEDNOSTKĘ MIARY]]*T_PR[[#This Row],[RABAT %]])/100</f>
        <v>1.01772</v>
      </c>
      <c r="K541" s="95">
        <f t="shared" si="19"/>
        <v>101.77200000000001</v>
      </c>
      <c r="L541" s="264">
        <f t="shared" si="20"/>
        <v>0</v>
      </c>
      <c r="M541" s="25">
        <v>25</v>
      </c>
      <c r="N541" s="256">
        <f>T_PR[[#This Row],[CENA ZA POJ. SZTUKĘ PO RABACIE]]*T_PR[[#This Row],[LICZBA SZT. W OPAKOWANIU]]</f>
        <v>25.442999999999998</v>
      </c>
      <c r="O541" s="253" t="str">
        <f>IF(T_PR[[#This Row],[CENA ZA OPAKOWANIE PO RABACIE]]*D541=0,"",D541*N541)</f>
        <v/>
      </c>
      <c r="P541" s="52" t="s">
        <v>1469</v>
      </c>
      <c r="Q541" s="52" t="s">
        <v>1470</v>
      </c>
      <c r="R541" s="31" t="s">
        <v>189</v>
      </c>
      <c r="S541" s="31" t="s">
        <v>248</v>
      </c>
      <c r="T541" s="160">
        <v>1</v>
      </c>
    </row>
    <row r="542" spans="1:20">
      <c r="A542" s="332"/>
      <c r="B542" s="341"/>
      <c r="C542" s="116" t="s">
        <v>3533</v>
      </c>
      <c r="D542" s="53"/>
      <c r="E542" s="38" t="s">
        <v>1471</v>
      </c>
      <c r="F542" s="225" t="s">
        <v>1472</v>
      </c>
      <c r="G542" s="54">
        <v>100</v>
      </c>
      <c r="H542" s="28">
        <v>9.36</v>
      </c>
      <c r="I542" s="199">
        <f>T_PR[[#This Row],[CENA KATALOG NETTO ZA JEDNOSTKĘ MIARY]]/G542</f>
        <v>9.3599999999999989E-2</v>
      </c>
      <c r="J542" s="94">
        <f>T542*(T_PR[[#This Row],[CENA KATALOG NETTO ZA JEDNOSTKĘ MIARY]]-T_PR[[#This Row],[CENA KATALOG NETTO ZA JEDNOSTKĘ MIARY]]*T_PR[[#This Row],[RABAT %]])/100</f>
        <v>9.3599999999999989E-2</v>
      </c>
      <c r="K542" s="95">
        <f t="shared" si="19"/>
        <v>9.36</v>
      </c>
      <c r="L542" s="264">
        <f t="shared" si="20"/>
        <v>0</v>
      </c>
      <c r="M542" s="25">
        <v>100</v>
      </c>
      <c r="N542" s="256">
        <f>T_PR[[#This Row],[CENA ZA POJ. SZTUKĘ PO RABACIE]]*T_PR[[#This Row],[LICZBA SZT. W OPAKOWANIU]]</f>
        <v>9.36</v>
      </c>
      <c r="O542" s="253" t="str">
        <f>IF(T_PR[[#This Row],[CENA ZA OPAKOWANIE PO RABACIE]]*D542=0,"",D542*N542)</f>
        <v/>
      </c>
      <c r="P542" s="52" t="s">
        <v>1473</v>
      </c>
      <c r="Q542" s="52" t="s">
        <v>1474</v>
      </c>
      <c r="R542" s="31" t="s">
        <v>189</v>
      </c>
      <c r="S542" s="31" t="s">
        <v>465</v>
      </c>
      <c r="T542" s="160">
        <v>1</v>
      </c>
    </row>
    <row r="543" spans="1:20">
      <c r="A543" s="333"/>
      <c r="B543" s="346"/>
      <c r="C543" s="116" t="s">
        <v>3533</v>
      </c>
      <c r="D543" s="53"/>
      <c r="E543" s="38" t="s">
        <v>1475</v>
      </c>
      <c r="F543" s="225" t="s">
        <v>1476</v>
      </c>
      <c r="G543" s="54">
        <v>100</v>
      </c>
      <c r="H543" s="28">
        <v>10.56</v>
      </c>
      <c r="I543" s="199">
        <f>T_PR[[#This Row],[CENA KATALOG NETTO ZA JEDNOSTKĘ MIARY]]/G543</f>
        <v>0.1056</v>
      </c>
      <c r="J543" s="94">
        <f>T543*(T_PR[[#This Row],[CENA KATALOG NETTO ZA JEDNOSTKĘ MIARY]]-T_PR[[#This Row],[CENA KATALOG NETTO ZA JEDNOSTKĘ MIARY]]*T_PR[[#This Row],[RABAT %]])/100</f>
        <v>0.1056</v>
      </c>
      <c r="K543" s="95">
        <f t="shared" si="19"/>
        <v>10.56</v>
      </c>
      <c r="L543" s="264">
        <f t="shared" si="20"/>
        <v>0</v>
      </c>
      <c r="M543" s="25">
        <v>100</v>
      </c>
      <c r="N543" s="256">
        <f>T_PR[[#This Row],[CENA ZA POJ. SZTUKĘ PO RABACIE]]*T_PR[[#This Row],[LICZBA SZT. W OPAKOWANIU]]</f>
        <v>10.56</v>
      </c>
      <c r="O543" s="253" t="str">
        <f>IF(T_PR[[#This Row],[CENA ZA OPAKOWANIE PO RABACIE]]*D543=0,"",D543*N543)</f>
        <v/>
      </c>
      <c r="P543" s="52" t="s">
        <v>1477</v>
      </c>
      <c r="Q543" s="52" t="s">
        <v>1478</v>
      </c>
      <c r="R543" s="31" t="s">
        <v>189</v>
      </c>
      <c r="S543" s="31" t="s">
        <v>465</v>
      </c>
      <c r="T543" s="160">
        <v>1</v>
      </c>
    </row>
    <row r="544" spans="1:20">
      <c r="A544" s="333"/>
      <c r="B544" s="346"/>
      <c r="C544" s="116" t="s">
        <v>3533</v>
      </c>
      <c r="D544" s="53"/>
      <c r="E544" s="38" t="s">
        <v>1479</v>
      </c>
      <c r="F544" s="225" t="s">
        <v>1480</v>
      </c>
      <c r="G544" s="54">
        <v>100</v>
      </c>
      <c r="H544" s="28">
        <v>21.33</v>
      </c>
      <c r="I544" s="199">
        <f>T_PR[[#This Row],[CENA KATALOG NETTO ZA JEDNOSTKĘ MIARY]]/G544</f>
        <v>0.21329999999999999</v>
      </c>
      <c r="J544" s="94">
        <f>T544*(T_PR[[#This Row],[CENA KATALOG NETTO ZA JEDNOSTKĘ MIARY]]-T_PR[[#This Row],[CENA KATALOG NETTO ZA JEDNOSTKĘ MIARY]]*T_PR[[#This Row],[RABAT %]])/100</f>
        <v>0.21329999999999999</v>
      </c>
      <c r="K544" s="95">
        <f t="shared" si="19"/>
        <v>21.33</v>
      </c>
      <c r="L544" s="264">
        <f t="shared" si="20"/>
        <v>0</v>
      </c>
      <c r="M544" s="25">
        <v>100</v>
      </c>
      <c r="N544" s="256">
        <f>T_PR[[#This Row],[CENA ZA POJ. SZTUKĘ PO RABACIE]]*T_PR[[#This Row],[LICZBA SZT. W OPAKOWANIU]]</f>
        <v>21.33</v>
      </c>
      <c r="O544" s="253" t="str">
        <f>IF(T_PR[[#This Row],[CENA ZA OPAKOWANIE PO RABACIE]]*D544=0,"",D544*N544)</f>
        <v/>
      </c>
      <c r="P544" s="52" t="s">
        <v>1481</v>
      </c>
      <c r="Q544" s="52" t="s">
        <v>1482</v>
      </c>
      <c r="R544" s="31" t="s">
        <v>189</v>
      </c>
      <c r="S544" s="31" t="s">
        <v>465</v>
      </c>
      <c r="T544" s="160">
        <v>1</v>
      </c>
    </row>
    <row r="545" spans="1:20">
      <c r="A545" s="333"/>
      <c r="B545" s="346"/>
      <c r="C545" s="116" t="s">
        <v>3533</v>
      </c>
      <c r="D545" s="53"/>
      <c r="E545" s="38" t="s">
        <v>1483</v>
      </c>
      <c r="F545" s="225" t="s">
        <v>1484</v>
      </c>
      <c r="G545" s="54">
        <v>100</v>
      </c>
      <c r="H545" s="28">
        <v>10.29</v>
      </c>
      <c r="I545" s="199">
        <f>T_PR[[#This Row],[CENA KATALOG NETTO ZA JEDNOSTKĘ MIARY]]/G545</f>
        <v>0.10289999999999999</v>
      </c>
      <c r="J545" s="94">
        <f>T545*(T_PR[[#This Row],[CENA KATALOG NETTO ZA JEDNOSTKĘ MIARY]]-T_PR[[#This Row],[CENA KATALOG NETTO ZA JEDNOSTKĘ MIARY]]*T_PR[[#This Row],[RABAT %]])/100</f>
        <v>0.10289999999999999</v>
      </c>
      <c r="K545" s="95">
        <f t="shared" si="19"/>
        <v>10.29</v>
      </c>
      <c r="L545" s="264">
        <f t="shared" si="20"/>
        <v>0</v>
      </c>
      <c r="M545" s="25">
        <v>100</v>
      </c>
      <c r="N545" s="256">
        <f>T_PR[[#This Row],[CENA ZA POJ. SZTUKĘ PO RABACIE]]*T_PR[[#This Row],[LICZBA SZT. W OPAKOWANIU]]</f>
        <v>10.29</v>
      </c>
      <c r="O545" s="253" t="str">
        <f>IF(T_PR[[#This Row],[CENA ZA OPAKOWANIE PO RABACIE]]*D545=0,"",D545*N545)</f>
        <v/>
      </c>
      <c r="P545" s="52" t="s">
        <v>1485</v>
      </c>
      <c r="Q545" s="52" t="s">
        <v>1486</v>
      </c>
      <c r="R545" s="31" t="s">
        <v>189</v>
      </c>
      <c r="S545" s="31" t="s">
        <v>465</v>
      </c>
      <c r="T545" s="160">
        <v>1</v>
      </c>
    </row>
    <row r="546" spans="1:20">
      <c r="A546" s="333"/>
      <c r="B546" s="346"/>
      <c r="C546" s="116" t="s">
        <v>3533</v>
      </c>
      <c r="D546" s="53"/>
      <c r="E546" s="38" t="s">
        <v>1487</v>
      </c>
      <c r="F546" s="225" t="s">
        <v>1488</v>
      </c>
      <c r="G546" s="54">
        <v>100</v>
      </c>
      <c r="H546" s="28">
        <v>16.214000000000002</v>
      </c>
      <c r="I546" s="199">
        <f>T_PR[[#This Row],[CENA KATALOG NETTO ZA JEDNOSTKĘ MIARY]]/G546</f>
        <v>0.16214000000000003</v>
      </c>
      <c r="J546" s="94">
        <f>T546*(T_PR[[#This Row],[CENA KATALOG NETTO ZA JEDNOSTKĘ MIARY]]-T_PR[[#This Row],[CENA KATALOG NETTO ZA JEDNOSTKĘ MIARY]]*T_PR[[#This Row],[RABAT %]])/100</f>
        <v>0.16214000000000003</v>
      </c>
      <c r="K546" s="95">
        <f t="shared" si="19"/>
        <v>16.214000000000002</v>
      </c>
      <c r="L546" s="264">
        <f t="shared" si="20"/>
        <v>0</v>
      </c>
      <c r="M546" s="25">
        <v>100</v>
      </c>
      <c r="N546" s="256">
        <f>T_PR[[#This Row],[CENA ZA POJ. SZTUKĘ PO RABACIE]]*T_PR[[#This Row],[LICZBA SZT. W OPAKOWANIU]]</f>
        <v>16.214000000000002</v>
      </c>
      <c r="O546" s="253" t="str">
        <f>IF(T_PR[[#This Row],[CENA ZA OPAKOWANIE PO RABACIE]]*D546=0,"",D546*N546)</f>
        <v/>
      </c>
      <c r="P546" s="52" t="s">
        <v>1489</v>
      </c>
      <c r="Q546" s="52" t="s">
        <v>1490</v>
      </c>
      <c r="R546" s="31" t="s">
        <v>189</v>
      </c>
      <c r="S546" s="31" t="s">
        <v>465</v>
      </c>
      <c r="T546" s="160">
        <v>1</v>
      </c>
    </row>
    <row r="547" spans="1:20">
      <c r="A547" s="333"/>
      <c r="B547" s="346"/>
      <c r="C547" s="116" t="s">
        <v>3533</v>
      </c>
      <c r="D547" s="53"/>
      <c r="E547" s="38" t="s">
        <v>1491</v>
      </c>
      <c r="F547" s="225" t="s">
        <v>1492</v>
      </c>
      <c r="G547" s="54">
        <v>100</v>
      </c>
      <c r="H547" s="28">
        <v>52.030000000000008</v>
      </c>
      <c r="I547" s="199">
        <f>T_PR[[#This Row],[CENA KATALOG NETTO ZA JEDNOSTKĘ MIARY]]/G547</f>
        <v>0.5203000000000001</v>
      </c>
      <c r="J547" s="94">
        <f>T547*(T_PR[[#This Row],[CENA KATALOG NETTO ZA JEDNOSTKĘ MIARY]]-T_PR[[#This Row],[CENA KATALOG NETTO ZA JEDNOSTKĘ MIARY]]*T_PR[[#This Row],[RABAT %]])/100</f>
        <v>0.5203000000000001</v>
      </c>
      <c r="K547" s="95">
        <f t="shared" si="19"/>
        <v>52.030000000000008</v>
      </c>
      <c r="L547" s="264">
        <f t="shared" si="20"/>
        <v>0</v>
      </c>
      <c r="M547" s="25">
        <v>50</v>
      </c>
      <c r="N547" s="256">
        <f>T_PR[[#This Row],[CENA ZA POJ. SZTUKĘ PO RABACIE]]*T_PR[[#This Row],[LICZBA SZT. W OPAKOWANIU]]</f>
        <v>26.015000000000004</v>
      </c>
      <c r="O547" s="253" t="str">
        <f>IF(T_PR[[#This Row],[CENA ZA OPAKOWANIE PO RABACIE]]*D547=0,"",D547*N547)</f>
        <v/>
      </c>
      <c r="P547" s="52" t="s">
        <v>1493</v>
      </c>
      <c r="Q547" s="52" t="s">
        <v>1494</v>
      </c>
      <c r="R547" s="31" t="s">
        <v>189</v>
      </c>
      <c r="S547" s="31" t="s">
        <v>248</v>
      </c>
      <c r="T547" s="160">
        <v>1</v>
      </c>
    </row>
    <row r="548" spans="1:20">
      <c r="A548" s="333"/>
      <c r="B548" s="346"/>
      <c r="C548" s="116" t="s">
        <v>3533</v>
      </c>
      <c r="D548" s="53"/>
      <c r="E548" s="38" t="s">
        <v>1495</v>
      </c>
      <c r="F548" s="225" t="s">
        <v>1496</v>
      </c>
      <c r="G548" s="54">
        <v>100</v>
      </c>
      <c r="H548" s="28">
        <v>54.800900000000006</v>
      </c>
      <c r="I548" s="199">
        <f>T_PR[[#This Row],[CENA KATALOG NETTO ZA JEDNOSTKĘ MIARY]]/G548</f>
        <v>0.54800900000000008</v>
      </c>
      <c r="J548" s="94">
        <f>T548*(T_PR[[#This Row],[CENA KATALOG NETTO ZA JEDNOSTKĘ MIARY]]-T_PR[[#This Row],[CENA KATALOG NETTO ZA JEDNOSTKĘ MIARY]]*T_PR[[#This Row],[RABAT %]])/100</f>
        <v>0.54800900000000008</v>
      </c>
      <c r="K548" s="95">
        <f t="shared" si="19"/>
        <v>54.800900000000006</v>
      </c>
      <c r="L548" s="264">
        <f t="shared" si="20"/>
        <v>0</v>
      </c>
      <c r="M548" s="25">
        <v>50</v>
      </c>
      <c r="N548" s="256">
        <f>T_PR[[#This Row],[CENA ZA POJ. SZTUKĘ PO RABACIE]]*T_PR[[#This Row],[LICZBA SZT. W OPAKOWANIU]]</f>
        <v>27.400450000000003</v>
      </c>
      <c r="O548" s="253" t="str">
        <f>IF(T_PR[[#This Row],[CENA ZA OPAKOWANIE PO RABACIE]]*D548=0,"",D548*N548)</f>
        <v/>
      </c>
      <c r="P548" s="52" t="s">
        <v>1497</v>
      </c>
      <c r="Q548" s="52" t="s">
        <v>1498</v>
      </c>
      <c r="R548" s="31" t="s">
        <v>189</v>
      </c>
      <c r="S548" s="31" t="s">
        <v>248</v>
      </c>
      <c r="T548" s="160">
        <v>1</v>
      </c>
    </row>
    <row r="549" spans="1:20">
      <c r="A549" s="333"/>
      <c r="B549" s="346"/>
      <c r="C549" s="116" t="s">
        <v>3533</v>
      </c>
      <c r="D549" s="53"/>
      <c r="E549" s="38" t="s">
        <v>1499</v>
      </c>
      <c r="F549" s="225" t="s">
        <v>1500</v>
      </c>
      <c r="G549" s="54">
        <v>100</v>
      </c>
      <c r="H549" s="28">
        <v>21.44</v>
      </c>
      <c r="I549" s="199">
        <f>T_PR[[#This Row],[CENA KATALOG NETTO ZA JEDNOSTKĘ MIARY]]/G549</f>
        <v>0.21440000000000001</v>
      </c>
      <c r="J549" s="94">
        <f>T549*(T_PR[[#This Row],[CENA KATALOG NETTO ZA JEDNOSTKĘ MIARY]]-T_PR[[#This Row],[CENA KATALOG NETTO ZA JEDNOSTKĘ MIARY]]*T_PR[[#This Row],[RABAT %]])/100</f>
        <v>0.21440000000000001</v>
      </c>
      <c r="K549" s="95">
        <f t="shared" si="19"/>
        <v>21.44</v>
      </c>
      <c r="L549" s="264">
        <f t="shared" si="20"/>
        <v>0</v>
      </c>
      <c r="M549" s="25">
        <v>100</v>
      </c>
      <c r="N549" s="256">
        <f>T_PR[[#This Row],[CENA ZA POJ. SZTUKĘ PO RABACIE]]*T_PR[[#This Row],[LICZBA SZT. W OPAKOWANIU]]</f>
        <v>21.44</v>
      </c>
      <c r="O549" s="253" t="str">
        <f>IF(T_PR[[#This Row],[CENA ZA OPAKOWANIE PO RABACIE]]*D549=0,"",D549*N549)</f>
        <v/>
      </c>
      <c r="P549" s="52" t="s">
        <v>1501</v>
      </c>
      <c r="Q549" s="52" t="s">
        <v>1502</v>
      </c>
      <c r="R549" s="31" t="s">
        <v>189</v>
      </c>
      <c r="S549" s="31" t="s">
        <v>465</v>
      </c>
      <c r="T549" s="160">
        <v>1</v>
      </c>
    </row>
    <row r="550" spans="1:20">
      <c r="A550" s="333"/>
      <c r="B550" s="346"/>
      <c r="C550" s="116" t="s">
        <v>3533</v>
      </c>
      <c r="D550" s="53"/>
      <c r="E550" s="38" t="s">
        <v>1503</v>
      </c>
      <c r="F550" s="225" t="s">
        <v>1504</v>
      </c>
      <c r="G550" s="54">
        <v>100</v>
      </c>
      <c r="H550" s="28">
        <v>71.958700000000007</v>
      </c>
      <c r="I550" s="199">
        <f>T_PR[[#This Row],[CENA KATALOG NETTO ZA JEDNOSTKĘ MIARY]]/G550</f>
        <v>0.71958700000000009</v>
      </c>
      <c r="J550" s="94">
        <f>T550*(T_PR[[#This Row],[CENA KATALOG NETTO ZA JEDNOSTKĘ MIARY]]-T_PR[[#This Row],[CENA KATALOG NETTO ZA JEDNOSTKĘ MIARY]]*T_PR[[#This Row],[RABAT %]])/100</f>
        <v>0.71958700000000009</v>
      </c>
      <c r="K550" s="95">
        <f t="shared" si="19"/>
        <v>71.958700000000007</v>
      </c>
      <c r="L550" s="264">
        <f t="shared" si="20"/>
        <v>0</v>
      </c>
      <c r="M550" s="25">
        <v>50</v>
      </c>
      <c r="N550" s="256">
        <f>T_PR[[#This Row],[CENA ZA POJ. SZTUKĘ PO RABACIE]]*T_PR[[#This Row],[LICZBA SZT. W OPAKOWANIU]]</f>
        <v>35.979350000000004</v>
      </c>
      <c r="O550" s="253" t="str">
        <f>IF(T_PR[[#This Row],[CENA ZA OPAKOWANIE PO RABACIE]]*D550=0,"",D550*N550)</f>
        <v/>
      </c>
      <c r="P550" s="52" t="s">
        <v>1505</v>
      </c>
      <c r="Q550" s="52" t="s">
        <v>1506</v>
      </c>
      <c r="R550" s="31" t="s">
        <v>189</v>
      </c>
      <c r="S550" s="31" t="s">
        <v>248</v>
      </c>
      <c r="T550" s="160">
        <v>1</v>
      </c>
    </row>
    <row r="551" spans="1:20">
      <c r="A551" s="108"/>
      <c r="B551" s="346"/>
      <c r="C551" s="116" t="s">
        <v>3533</v>
      </c>
      <c r="D551" s="53"/>
      <c r="E551" s="38" t="s">
        <v>3854</v>
      </c>
      <c r="F551" s="225" t="s">
        <v>3862</v>
      </c>
      <c r="G551" s="54">
        <v>100</v>
      </c>
      <c r="H551" s="28">
        <v>46.5</v>
      </c>
      <c r="I551" s="199">
        <f>T_PR[[#This Row],[CENA KATALOG NETTO ZA JEDNOSTKĘ MIARY]]/G551</f>
        <v>0.46500000000000002</v>
      </c>
      <c r="J551" s="94">
        <f>T551*(T_PR[[#This Row],[CENA KATALOG NETTO ZA JEDNOSTKĘ MIARY]]-T_PR[[#This Row],[CENA KATALOG NETTO ZA JEDNOSTKĘ MIARY]]*T_PR[[#This Row],[RABAT %]])/100</f>
        <v>0.46500000000000002</v>
      </c>
      <c r="K551" s="95">
        <f>SUM(H551)*(1-L552)</f>
        <v>46.5</v>
      </c>
      <c r="L551" s="261">
        <f t="shared" si="20"/>
        <v>0</v>
      </c>
      <c r="M551" s="93">
        <v>50</v>
      </c>
      <c r="N551" s="256">
        <f>T_PR[[#This Row],[CENA ZA POJ. SZTUKĘ PO RABACIE]]*T_PR[[#This Row],[LICZBA SZT. W OPAKOWANIU]]</f>
        <v>23.25</v>
      </c>
      <c r="O551" s="253" t="str">
        <f>IF(T_PR[[#This Row],[CENA ZA OPAKOWANIE PO RABACIE]]*D551=0,"",D551*N551)</f>
        <v/>
      </c>
      <c r="P551" s="52">
        <v>4001990501740</v>
      </c>
      <c r="Q551" s="52">
        <v>4001990508213</v>
      </c>
      <c r="R551" s="31" t="s">
        <v>189</v>
      </c>
      <c r="S551" s="31" t="s">
        <v>465</v>
      </c>
      <c r="T551" s="160">
        <v>1</v>
      </c>
    </row>
    <row r="552" spans="1:20">
      <c r="A552" s="333"/>
      <c r="B552" s="346"/>
      <c r="C552" s="116" t="s">
        <v>3533</v>
      </c>
      <c r="D552" s="53"/>
      <c r="E552" s="38" t="s">
        <v>1507</v>
      </c>
      <c r="F552" s="225" t="s">
        <v>1508</v>
      </c>
      <c r="G552" s="54">
        <v>100</v>
      </c>
      <c r="H552" s="28">
        <v>111.94920000000002</v>
      </c>
      <c r="I552" s="199">
        <f>T_PR[[#This Row],[CENA KATALOG NETTO ZA JEDNOSTKĘ MIARY]]/G552</f>
        <v>1.1194920000000002</v>
      </c>
      <c r="J552" s="94">
        <f>T552*(T_PR[[#This Row],[CENA KATALOG NETTO ZA JEDNOSTKĘ MIARY]]-T_PR[[#This Row],[CENA KATALOG NETTO ZA JEDNOSTKĘ MIARY]]*T_PR[[#This Row],[RABAT %]])/100</f>
        <v>1.1194920000000002</v>
      </c>
      <c r="K552" s="95">
        <f t="shared" si="19"/>
        <v>111.94920000000002</v>
      </c>
      <c r="L552" s="264">
        <f t="shared" si="20"/>
        <v>0</v>
      </c>
      <c r="M552" s="25">
        <v>25</v>
      </c>
      <c r="N552" s="256">
        <f>T_PR[[#This Row],[CENA ZA POJ. SZTUKĘ PO RABACIE]]*T_PR[[#This Row],[LICZBA SZT. W OPAKOWANIU]]</f>
        <v>27.987300000000005</v>
      </c>
      <c r="O552" s="253" t="str">
        <f>IF(T_PR[[#This Row],[CENA ZA OPAKOWANIE PO RABACIE]]*D552=0,"",D552*N552)</f>
        <v/>
      </c>
      <c r="P552" s="52" t="s">
        <v>1509</v>
      </c>
      <c r="Q552" s="52" t="s">
        <v>1510</v>
      </c>
      <c r="R552" s="31" t="s">
        <v>189</v>
      </c>
      <c r="S552" s="31" t="s">
        <v>248</v>
      </c>
      <c r="T552" s="160">
        <v>1</v>
      </c>
    </row>
    <row r="553" spans="1:20">
      <c r="A553" s="333"/>
      <c r="B553" s="346"/>
      <c r="C553" s="116" t="s">
        <v>3533</v>
      </c>
      <c r="D553" s="53"/>
      <c r="E553" s="38" t="s">
        <v>1511</v>
      </c>
      <c r="F553" s="225" t="s">
        <v>1512</v>
      </c>
      <c r="G553" s="54">
        <v>100</v>
      </c>
      <c r="H553" s="28">
        <v>48.66</v>
      </c>
      <c r="I553" s="199">
        <f>T_PR[[#This Row],[CENA KATALOG NETTO ZA JEDNOSTKĘ MIARY]]/G553</f>
        <v>0.48659999999999998</v>
      </c>
      <c r="J553" s="94">
        <f>T553*(T_PR[[#This Row],[CENA KATALOG NETTO ZA JEDNOSTKĘ MIARY]]-T_PR[[#This Row],[CENA KATALOG NETTO ZA JEDNOSTKĘ MIARY]]*T_PR[[#This Row],[RABAT %]])/100</f>
        <v>0.48659999999999998</v>
      </c>
      <c r="K553" s="95">
        <f t="shared" si="19"/>
        <v>48.66</v>
      </c>
      <c r="L553" s="264">
        <f t="shared" si="20"/>
        <v>0</v>
      </c>
      <c r="M553" s="25">
        <v>50</v>
      </c>
      <c r="N553" s="256">
        <f>T_PR[[#This Row],[CENA ZA POJ. SZTUKĘ PO RABACIE]]*T_PR[[#This Row],[LICZBA SZT. W OPAKOWANIU]]</f>
        <v>24.33</v>
      </c>
      <c r="O553" s="253" t="str">
        <f>IF(T_PR[[#This Row],[CENA ZA OPAKOWANIE PO RABACIE]]*D553=0,"",D553*N553)</f>
        <v/>
      </c>
      <c r="P553" s="52" t="s">
        <v>1513</v>
      </c>
      <c r="Q553" s="52" t="s">
        <v>1514</v>
      </c>
      <c r="R553" s="31" t="s">
        <v>189</v>
      </c>
      <c r="S553" s="31" t="s">
        <v>465</v>
      </c>
      <c r="T553" s="160">
        <v>1</v>
      </c>
    </row>
    <row r="554" spans="1:20">
      <c r="A554" s="333"/>
      <c r="B554" s="346"/>
      <c r="C554" s="116" t="s">
        <v>3533</v>
      </c>
      <c r="D554" s="53"/>
      <c r="E554" s="38" t="s">
        <v>3853</v>
      </c>
      <c r="F554" s="225" t="s">
        <v>3863</v>
      </c>
      <c r="G554" s="54">
        <v>100</v>
      </c>
      <c r="H554" s="28">
        <v>50.2</v>
      </c>
      <c r="I554" s="199">
        <f>T_PR[[#This Row],[CENA KATALOG NETTO ZA JEDNOSTKĘ MIARY]]/G554</f>
        <v>0.502</v>
      </c>
      <c r="J554" s="94">
        <f>T554*(T_PR[[#This Row],[CENA KATALOG NETTO ZA JEDNOSTKĘ MIARY]]-T_PR[[#This Row],[CENA KATALOG NETTO ZA JEDNOSTKĘ MIARY]]*T_PR[[#This Row],[RABAT %]])/100</f>
        <v>0.502</v>
      </c>
      <c r="K554" s="95">
        <f>SUM(H554)*(1-L555)</f>
        <v>50.2</v>
      </c>
      <c r="L554" s="261">
        <f t="shared" si="20"/>
        <v>0</v>
      </c>
      <c r="M554" s="93">
        <v>50</v>
      </c>
      <c r="N554" s="256">
        <f>T_PR[[#This Row],[CENA ZA POJ. SZTUKĘ PO RABACIE]]*T_PR[[#This Row],[LICZBA SZT. W OPAKOWANIU]]</f>
        <v>25.1</v>
      </c>
      <c r="O554" s="253" t="str">
        <f>IF(T_PR[[#This Row],[CENA ZA OPAKOWANIE PO RABACIE]]*D554=0,"",D554*N554)</f>
        <v/>
      </c>
      <c r="P554" s="52">
        <v>4001990501757</v>
      </c>
      <c r="Q554" s="52">
        <v>4001990509937</v>
      </c>
      <c r="R554" s="31" t="s">
        <v>189</v>
      </c>
      <c r="S554" s="31" t="s">
        <v>465</v>
      </c>
      <c r="T554" s="160">
        <v>1</v>
      </c>
    </row>
    <row r="555" spans="1:20">
      <c r="A555" s="333"/>
      <c r="B555" s="346"/>
      <c r="C555" s="116" t="s">
        <v>3533</v>
      </c>
      <c r="D555" s="53"/>
      <c r="E555" s="38" t="s">
        <v>1515</v>
      </c>
      <c r="F555" s="225" t="s">
        <v>1516</v>
      </c>
      <c r="G555" s="54">
        <v>100</v>
      </c>
      <c r="H555" s="28">
        <v>52.13</v>
      </c>
      <c r="I555" s="199">
        <f>T_PR[[#This Row],[CENA KATALOG NETTO ZA JEDNOSTKĘ MIARY]]/G555</f>
        <v>0.52129999999999999</v>
      </c>
      <c r="J555" s="94">
        <f>T555*(T_PR[[#This Row],[CENA KATALOG NETTO ZA JEDNOSTKĘ MIARY]]-T_PR[[#This Row],[CENA KATALOG NETTO ZA JEDNOSTKĘ MIARY]]*T_PR[[#This Row],[RABAT %]])/100</f>
        <v>0.52129999999999999</v>
      </c>
      <c r="K555" s="95">
        <f t="shared" si="19"/>
        <v>52.13</v>
      </c>
      <c r="L555" s="264">
        <f t="shared" si="20"/>
        <v>0</v>
      </c>
      <c r="M555" s="25">
        <v>50</v>
      </c>
      <c r="N555" s="256">
        <f>T_PR[[#This Row],[CENA ZA POJ. SZTUKĘ PO RABACIE]]*T_PR[[#This Row],[LICZBA SZT. W OPAKOWANIU]]</f>
        <v>26.064999999999998</v>
      </c>
      <c r="O555" s="253" t="str">
        <f>IF(T_PR[[#This Row],[CENA ZA OPAKOWANIE PO RABACIE]]*D555=0,"",D555*N555)</f>
        <v/>
      </c>
      <c r="P555" s="52" t="s">
        <v>1517</v>
      </c>
      <c r="Q555" s="52" t="s">
        <v>1518</v>
      </c>
      <c r="R555" s="31" t="s">
        <v>189</v>
      </c>
      <c r="S555" s="31" t="s">
        <v>465</v>
      </c>
      <c r="T555" s="160">
        <v>1</v>
      </c>
    </row>
    <row r="556" spans="1:20">
      <c r="A556" s="334"/>
      <c r="B556" s="342"/>
      <c r="C556" s="116" t="s">
        <v>3533</v>
      </c>
      <c r="D556" s="53"/>
      <c r="E556" s="38" t="s">
        <v>1519</v>
      </c>
      <c r="F556" s="225" t="s">
        <v>1520</v>
      </c>
      <c r="G556" s="54">
        <v>100</v>
      </c>
      <c r="H556" s="28">
        <v>74.09</v>
      </c>
      <c r="I556" s="199">
        <f>T_PR[[#This Row],[CENA KATALOG NETTO ZA JEDNOSTKĘ MIARY]]/G556</f>
        <v>0.7409</v>
      </c>
      <c r="J556" s="94">
        <f>T556*(T_PR[[#This Row],[CENA KATALOG NETTO ZA JEDNOSTKĘ MIARY]]-T_PR[[#This Row],[CENA KATALOG NETTO ZA JEDNOSTKĘ MIARY]]*T_PR[[#This Row],[RABAT %]])/100</f>
        <v>0.7409</v>
      </c>
      <c r="K556" s="95">
        <f t="shared" si="19"/>
        <v>74.09</v>
      </c>
      <c r="L556" s="264">
        <f t="shared" si="20"/>
        <v>0</v>
      </c>
      <c r="M556" s="25">
        <v>25</v>
      </c>
      <c r="N556" s="256">
        <f>T_PR[[#This Row],[CENA ZA POJ. SZTUKĘ PO RABACIE]]*T_PR[[#This Row],[LICZBA SZT. W OPAKOWANIU]]</f>
        <v>18.522500000000001</v>
      </c>
      <c r="O556" s="253" t="str">
        <f>IF(T_PR[[#This Row],[CENA ZA OPAKOWANIE PO RABACIE]]*D556=0,"",D556*N556)</f>
        <v/>
      </c>
      <c r="P556" s="52" t="s">
        <v>1521</v>
      </c>
      <c r="Q556" s="52" t="s">
        <v>1522</v>
      </c>
      <c r="R556" s="31" t="s">
        <v>189</v>
      </c>
      <c r="S556" s="31" t="s">
        <v>465</v>
      </c>
      <c r="T556" s="160">
        <v>1</v>
      </c>
    </row>
    <row r="557" spans="1:20">
      <c r="A557" s="332"/>
      <c r="B557" s="341"/>
      <c r="C557" s="119" t="s">
        <v>3533</v>
      </c>
      <c r="D557" s="53"/>
      <c r="E557" s="38" t="s">
        <v>1523</v>
      </c>
      <c r="F557" s="225" t="s">
        <v>1524</v>
      </c>
      <c r="G557" s="54">
        <v>100</v>
      </c>
      <c r="H557" s="28">
        <v>51.45</v>
      </c>
      <c r="I557" s="199">
        <f>T_PR[[#This Row],[CENA KATALOG NETTO ZA JEDNOSTKĘ MIARY]]/G557</f>
        <v>0.51450000000000007</v>
      </c>
      <c r="J557" s="94">
        <f>T557*(T_PR[[#This Row],[CENA KATALOG NETTO ZA JEDNOSTKĘ MIARY]]-T_PR[[#This Row],[CENA KATALOG NETTO ZA JEDNOSTKĘ MIARY]]*T_PR[[#This Row],[RABAT %]])/100</f>
        <v>0.51450000000000007</v>
      </c>
      <c r="K557" s="95">
        <f t="shared" si="19"/>
        <v>51.45</v>
      </c>
      <c r="L557" s="264">
        <f t="shared" si="20"/>
        <v>0</v>
      </c>
      <c r="M557" s="25">
        <v>100</v>
      </c>
      <c r="N557" s="256">
        <f>T_PR[[#This Row],[CENA ZA POJ. SZTUKĘ PO RABACIE]]*T_PR[[#This Row],[LICZBA SZT. W OPAKOWANIU]]</f>
        <v>51.45000000000001</v>
      </c>
      <c r="O557" s="253" t="str">
        <f>IF(T_PR[[#This Row],[CENA ZA OPAKOWANIE PO RABACIE]]*D557=0,"",D557*N557)</f>
        <v/>
      </c>
      <c r="P557" s="52">
        <v>4001990508633</v>
      </c>
      <c r="Q557" s="52">
        <v>4001990506677</v>
      </c>
      <c r="R557" s="31" t="s">
        <v>189</v>
      </c>
      <c r="S557" s="31" t="s">
        <v>465</v>
      </c>
      <c r="T557" s="160">
        <v>1</v>
      </c>
    </row>
    <row r="558" spans="1:20">
      <c r="A558" s="333"/>
      <c r="B558" s="346"/>
      <c r="C558" s="119" t="s">
        <v>3533</v>
      </c>
      <c r="D558" s="53"/>
      <c r="E558" s="38" t="s">
        <v>1525</v>
      </c>
      <c r="F558" s="225" t="s">
        <v>1526</v>
      </c>
      <c r="G558" s="54">
        <v>100</v>
      </c>
      <c r="H558" s="28">
        <v>43.66</v>
      </c>
      <c r="I558" s="199">
        <f>T_PR[[#This Row],[CENA KATALOG NETTO ZA JEDNOSTKĘ MIARY]]/G558</f>
        <v>0.43659999999999999</v>
      </c>
      <c r="J558" s="94">
        <f>T558*(T_PR[[#This Row],[CENA KATALOG NETTO ZA JEDNOSTKĘ MIARY]]-T_PR[[#This Row],[CENA KATALOG NETTO ZA JEDNOSTKĘ MIARY]]*T_PR[[#This Row],[RABAT %]])/100</f>
        <v>0.43659999999999999</v>
      </c>
      <c r="K558" s="95">
        <f t="shared" si="19"/>
        <v>43.66</v>
      </c>
      <c r="L558" s="264">
        <f t="shared" si="20"/>
        <v>0</v>
      </c>
      <c r="M558" s="25">
        <v>50</v>
      </c>
      <c r="N558" s="256">
        <f>T_PR[[#This Row],[CENA ZA POJ. SZTUKĘ PO RABACIE]]*T_PR[[#This Row],[LICZBA SZT. W OPAKOWANIU]]</f>
        <v>21.83</v>
      </c>
      <c r="O558" s="253" t="str">
        <f>IF(T_PR[[#This Row],[CENA ZA OPAKOWANIE PO RABACIE]]*D558=0,"",D558*N558)</f>
        <v/>
      </c>
      <c r="P558" s="52">
        <v>4001990508848</v>
      </c>
      <c r="Q558" s="52">
        <v>4001990506684</v>
      </c>
      <c r="R558" s="31" t="s">
        <v>189</v>
      </c>
      <c r="S558" s="31" t="s">
        <v>465</v>
      </c>
      <c r="T558" s="160">
        <v>1</v>
      </c>
    </row>
    <row r="559" spans="1:20">
      <c r="A559" s="333"/>
      <c r="B559" s="346"/>
      <c r="C559" s="119" t="s">
        <v>3533</v>
      </c>
      <c r="D559" s="53"/>
      <c r="E559" s="38" t="s">
        <v>1527</v>
      </c>
      <c r="F559" s="225" t="s">
        <v>1528</v>
      </c>
      <c r="G559" s="54">
        <v>1</v>
      </c>
      <c r="H559" s="28">
        <v>20.3</v>
      </c>
      <c r="I559" s="199">
        <f>T_PR[[#This Row],[CENA KATALOG NETTO ZA JEDNOSTKĘ MIARY]]/G559</f>
        <v>20.3</v>
      </c>
      <c r="J559" s="94">
        <f>T559*(T_PR[[#This Row],[CENA KATALOG NETTO ZA JEDNOSTKĘ MIARY]]-T_PR[[#This Row],[CENA KATALOG NETTO ZA JEDNOSTKĘ MIARY]]*T_PR[[#This Row],[RABAT %]])</f>
        <v>20.3</v>
      </c>
      <c r="K559" s="95">
        <f t="shared" si="19"/>
        <v>20.3</v>
      </c>
      <c r="L559" s="264">
        <f t="shared" si="20"/>
        <v>0</v>
      </c>
      <c r="M559" s="25">
        <v>20</v>
      </c>
      <c r="N559" s="256">
        <f>T_PR[[#This Row],[CENA ZA POJ. SZTUKĘ PO RABACIE]]*T_PR[[#This Row],[LICZBA SZT. W OPAKOWANIU]]</f>
        <v>406</v>
      </c>
      <c r="O559" s="253" t="str">
        <f>IF(T_PR[[#This Row],[CENA ZA OPAKOWANIE PO RABACIE]]*D559=0,"",D559*N559)</f>
        <v/>
      </c>
      <c r="P559" s="52">
        <v>4001990500903</v>
      </c>
      <c r="Q559" s="52">
        <v>4250438923228</v>
      </c>
      <c r="R559" s="31" t="s">
        <v>189</v>
      </c>
      <c r="S559" s="31">
        <v>73181290</v>
      </c>
      <c r="T559" s="160">
        <v>1</v>
      </c>
    </row>
    <row r="560" spans="1:20">
      <c r="A560" s="334"/>
      <c r="B560" s="342"/>
      <c r="C560" s="119" t="s">
        <v>3533</v>
      </c>
      <c r="D560" s="53"/>
      <c r="E560" s="38" t="s">
        <v>1529</v>
      </c>
      <c r="F560" s="225" t="s">
        <v>1530</v>
      </c>
      <c r="G560" s="54">
        <v>1</v>
      </c>
      <c r="H560" s="28">
        <v>17.84</v>
      </c>
      <c r="I560" s="199">
        <f>T_PR[[#This Row],[CENA KATALOG NETTO ZA JEDNOSTKĘ MIARY]]/G560</f>
        <v>17.84</v>
      </c>
      <c r="J560" s="94">
        <f>T560*(T_PR[[#This Row],[CENA KATALOG NETTO ZA JEDNOSTKĘ MIARY]]-T_PR[[#This Row],[CENA KATALOG NETTO ZA JEDNOSTKĘ MIARY]]*T_PR[[#This Row],[RABAT %]])</f>
        <v>17.84</v>
      </c>
      <c r="K560" s="95">
        <f t="shared" si="19"/>
        <v>17.84</v>
      </c>
      <c r="L560" s="264">
        <f t="shared" si="20"/>
        <v>0</v>
      </c>
      <c r="M560" s="25">
        <v>20</v>
      </c>
      <c r="N560" s="256">
        <f>T_PR[[#This Row],[CENA ZA POJ. SZTUKĘ PO RABACIE]]*T_PR[[#This Row],[LICZBA SZT. W OPAKOWANIU]]</f>
        <v>356.8</v>
      </c>
      <c r="O560" s="253" t="str">
        <f>IF(T_PR[[#This Row],[CENA ZA OPAKOWANIE PO RABACIE]]*D560=0,"",D560*N560)</f>
        <v/>
      </c>
      <c r="P560" s="52">
        <v>4001990500910</v>
      </c>
      <c r="Q560" s="52">
        <v>4250438923211</v>
      </c>
      <c r="R560" s="31" t="s">
        <v>189</v>
      </c>
      <c r="S560" s="31">
        <v>73181290</v>
      </c>
      <c r="T560" s="160">
        <v>1</v>
      </c>
    </row>
    <row r="561" spans="1:20" ht="53.4" customHeight="1">
      <c r="A561" s="108"/>
      <c r="B561" s="76" t="e" vm="20">
        <v>#VALUE!</v>
      </c>
      <c r="C561" s="119" t="s">
        <v>3533</v>
      </c>
      <c r="D561" s="53"/>
      <c r="E561" s="38" t="s">
        <v>4211</v>
      </c>
      <c r="F561" s="225" t="s">
        <v>4212</v>
      </c>
      <c r="G561" s="54">
        <v>100</v>
      </c>
      <c r="H561" s="28">
        <v>2348.5</v>
      </c>
      <c r="I561" s="199">
        <f>T_PR[[#This Row],[CENA KATALOG NETTO ZA JEDNOSTKĘ MIARY]]/G561</f>
        <v>23.484999999999999</v>
      </c>
      <c r="J561" s="94">
        <f>T561*(T_PR[[#This Row],[CENA KATALOG NETTO ZA JEDNOSTKĘ MIARY]]-T_PR[[#This Row],[CENA KATALOG NETTO ZA JEDNOSTKĘ MIARY]]*T_PR[[#This Row],[RABAT %]])/100</f>
        <v>23.484999999999999</v>
      </c>
      <c r="K561" s="106">
        <f>SUM(H561)*(1-L562)</f>
        <v>2348.5</v>
      </c>
      <c r="L561" s="261">
        <f t="shared" si="20"/>
        <v>0</v>
      </c>
      <c r="M561" s="25">
        <v>50</v>
      </c>
      <c r="N561" s="256">
        <f>T_PR[[#This Row],[CENA ZA POJ. SZTUKĘ PO RABACIE]]*T_PR[[#This Row],[LICZBA SZT. W OPAKOWANIU]]</f>
        <v>1174.25</v>
      </c>
      <c r="O561" s="253" t="str">
        <f>IF(T_PR[[#This Row],[CENA ZA OPAKOWANIE PO RABACIE]]*D561=0,"",D561*N561)</f>
        <v/>
      </c>
      <c r="P561" s="52">
        <v>4250438941642</v>
      </c>
      <c r="Q561" s="52">
        <v>4250438941666</v>
      </c>
      <c r="R561" s="31" t="s">
        <v>189</v>
      </c>
      <c r="S561" s="31" t="s">
        <v>248</v>
      </c>
      <c r="T561" s="160">
        <v>1</v>
      </c>
    </row>
    <row r="562" spans="1:20">
      <c r="A562" s="365"/>
      <c r="B562" s="341"/>
      <c r="C562" s="116" t="s">
        <v>3537</v>
      </c>
      <c r="D562" s="53"/>
      <c r="E562" s="38" t="s">
        <v>1531</v>
      </c>
      <c r="F562" s="225" t="s">
        <v>1532</v>
      </c>
      <c r="G562" s="54">
        <v>100</v>
      </c>
      <c r="H562" s="208">
        <v>43.520400000000002</v>
      </c>
      <c r="I562" s="199">
        <f>T_PR[[#This Row],[CENA KATALOG NETTO ZA JEDNOSTKĘ MIARY]]/G562</f>
        <v>0.43520400000000004</v>
      </c>
      <c r="J562" s="94">
        <f>T562*(T_PR[[#This Row],[CENA KATALOG NETTO ZA JEDNOSTKĘ MIARY]]-T_PR[[#This Row],[CENA KATALOG NETTO ZA JEDNOSTKĘ MIARY]]*T_PR[[#This Row],[RABAT %]])/100</f>
        <v>0.43520400000000004</v>
      </c>
      <c r="K562" s="95">
        <f t="shared" si="19"/>
        <v>43.520400000000002</v>
      </c>
      <c r="L562" s="264">
        <f t="shared" si="20"/>
        <v>0</v>
      </c>
      <c r="M562" s="25">
        <v>100</v>
      </c>
      <c r="N562" s="256">
        <f>T_PR[[#This Row],[CENA ZA POJ. SZTUKĘ PO RABACIE]]*T_PR[[#This Row],[LICZBA SZT. W OPAKOWANIU]]</f>
        <v>43.520400000000002</v>
      </c>
      <c r="O562" s="253" t="str">
        <f>IF(T_PR[[#This Row],[CENA ZA OPAKOWANIE PO RABACIE]]*D562=0,"",D562*N562)</f>
        <v/>
      </c>
      <c r="P562" s="52">
        <v>8421814016537</v>
      </c>
      <c r="Q562" s="52"/>
      <c r="R562" s="31" t="s">
        <v>22</v>
      </c>
      <c r="S562" s="31" t="s">
        <v>1533</v>
      </c>
      <c r="T562" s="160">
        <v>1</v>
      </c>
    </row>
    <row r="563" spans="1:20">
      <c r="A563" s="366"/>
      <c r="B563" s="346"/>
      <c r="C563" s="116" t="s">
        <v>3537</v>
      </c>
      <c r="D563" s="53"/>
      <c r="E563" s="38" t="s">
        <v>1534</v>
      </c>
      <c r="F563" s="225" t="s">
        <v>1535</v>
      </c>
      <c r="G563" s="54">
        <v>100</v>
      </c>
      <c r="H563" s="208">
        <v>43.520400000000002</v>
      </c>
      <c r="I563" s="199">
        <f>T_PR[[#This Row],[CENA KATALOG NETTO ZA JEDNOSTKĘ MIARY]]/G563</f>
        <v>0.43520400000000004</v>
      </c>
      <c r="J563" s="94">
        <f>T563*(T_PR[[#This Row],[CENA KATALOG NETTO ZA JEDNOSTKĘ MIARY]]-T_PR[[#This Row],[CENA KATALOG NETTO ZA JEDNOSTKĘ MIARY]]*T_PR[[#This Row],[RABAT %]])/100</f>
        <v>0.43520400000000004</v>
      </c>
      <c r="K563" s="95">
        <f t="shared" si="19"/>
        <v>43.520400000000002</v>
      </c>
      <c r="L563" s="264">
        <f t="shared" si="20"/>
        <v>0</v>
      </c>
      <c r="M563" s="25">
        <v>100</v>
      </c>
      <c r="N563" s="256">
        <f>T_PR[[#This Row],[CENA ZA POJ. SZTUKĘ PO RABACIE]]*T_PR[[#This Row],[LICZBA SZT. W OPAKOWANIU]]</f>
        <v>43.520400000000002</v>
      </c>
      <c r="O563" s="253" t="str">
        <f>IF(T_PR[[#This Row],[CENA ZA OPAKOWANIE PO RABACIE]]*D563=0,"",D563*N563)</f>
        <v/>
      </c>
      <c r="P563" s="52">
        <v>8421814429672</v>
      </c>
      <c r="Q563" s="52"/>
      <c r="R563" s="31" t="s">
        <v>22</v>
      </c>
      <c r="S563" s="31" t="s">
        <v>1533</v>
      </c>
      <c r="T563" s="160">
        <v>1</v>
      </c>
    </row>
    <row r="564" spans="1:20">
      <c r="A564" s="366"/>
      <c r="B564" s="346"/>
      <c r="C564" s="116" t="s">
        <v>3537</v>
      </c>
      <c r="D564" s="53"/>
      <c r="E564" s="38" t="s">
        <v>1536</v>
      </c>
      <c r="F564" s="225" t="s">
        <v>1537</v>
      </c>
      <c r="G564" s="54">
        <v>100</v>
      </c>
      <c r="H564" s="208">
        <v>83.034000000000006</v>
      </c>
      <c r="I564" s="199">
        <f>T_PR[[#This Row],[CENA KATALOG NETTO ZA JEDNOSTKĘ MIARY]]/G564</f>
        <v>0.83034000000000008</v>
      </c>
      <c r="J564" s="94">
        <f>T564*(T_PR[[#This Row],[CENA KATALOG NETTO ZA JEDNOSTKĘ MIARY]]-T_PR[[#This Row],[CENA KATALOG NETTO ZA JEDNOSTKĘ MIARY]]*T_PR[[#This Row],[RABAT %]])/100</f>
        <v>0.83034000000000008</v>
      </c>
      <c r="K564" s="95">
        <f t="shared" si="19"/>
        <v>83.034000000000006</v>
      </c>
      <c r="L564" s="264">
        <f t="shared" si="20"/>
        <v>0</v>
      </c>
      <c r="M564" s="25">
        <v>50</v>
      </c>
      <c r="N564" s="256">
        <f>T_PR[[#This Row],[CENA ZA POJ. SZTUKĘ PO RABACIE]]*T_PR[[#This Row],[LICZBA SZT. W OPAKOWANIU]]</f>
        <v>41.517000000000003</v>
      </c>
      <c r="O564" s="253" t="str">
        <f>IF(T_PR[[#This Row],[CENA ZA OPAKOWANIE PO RABACIE]]*D564=0,"",D564*N564)</f>
        <v/>
      </c>
      <c r="P564" s="52">
        <v>8421814016544</v>
      </c>
      <c r="Q564" s="52"/>
      <c r="R564" s="31" t="s">
        <v>22</v>
      </c>
      <c r="S564" s="31" t="s">
        <v>1533</v>
      </c>
      <c r="T564" s="160">
        <v>1</v>
      </c>
    </row>
    <row r="565" spans="1:20">
      <c r="A565" s="366"/>
      <c r="B565" s="346"/>
      <c r="C565" s="116" t="s">
        <v>3537</v>
      </c>
      <c r="D565" s="53"/>
      <c r="E565" s="38" t="s">
        <v>1538</v>
      </c>
      <c r="F565" s="225" t="s">
        <v>1539</v>
      </c>
      <c r="G565" s="54">
        <v>100</v>
      </c>
      <c r="H565" s="208">
        <v>107.25120000000001</v>
      </c>
      <c r="I565" s="199">
        <f>T_PR[[#This Row],[CENA KATALOG NETTO ZA JEDNOSTKĘ MIARY]]/G565</f>
        <v>1.0725120000000001</v>
      </c>
      <c r="J565" s="94">
        <f>T565*(T_PR[[#This Row],[CENA KATALOG NETTO ZA JEDNOSTKĘ MIARY]]-T_PR[[#This Row],[CENA KATALOG NETTO ZA JEDNOSTKĘ MIARY]]*T_PR[[#This Row],[RABAT %]])/100</f>
        <v>1.0725120000000001</v>
      </c>
      <c r="K565" s="95">
        <f t="shared" ref="K565:K639" si="22">SUM(H565)*(1-L565)</f>
        <v>107.25120000000001</v>
      </c>
      <c r="L565" s="264">
        <f t="shared" si="20"/>
        <v>0</v>
      </c>
      <c r="M565" s="25">
        <v>50</v>
      </c>
      <c r="N565" s="256">
        <f>T_PR[[#This Row],[CENA ZA POJ. SZTUKĘ PO RABACIE]]*T_PR[[#This Row],[LICZBA SZT. W OPAKOWANIU]]</f>
        <v>53.625600000000006</v>
      </c>
      <c r="O565" s="253" t="str">
        <f>IF(T_PR[[#This Row],[CENA ZA OPAKOWANIE PO RABACIE]]*D565=0,"",D565*N565)</f>
        <v/>
      </c>
      <c r="P565" s="52">
        <v>8421814016551</v>
      </c>
      <c r="Q565" s="52"/>
      <c r="R565" s="31" t="s">
        <v>22</v>
      </c>
      <c r="S565" s="31" t="s">
        <v>1533</v>
      </c>
      <c r="T565" s="160">
        <v>1</v>
      </c>
    </row>
    <row r="566" spans="1:20">
      <c r="A566" s="366"/>
      <c r="B566" s="346"/>
      <c r="C566" s="116" t="s">
        <v>3537</v>
      </c>
      <c r="D566" s="53"/>
      <c r="E566" s="38" t="s">
        <v>1540</v>
      </c>
      <c r="F566" s="225" t="s">
        <v>1541</v>
      </c>
      <c r="G566" s="54">
        <v>100</v>
      </c>
      <c r="H566" s="208">
        <v>150.77159999999998</v>
      </c>
      <c r="I566" s="199">
        <f>T_PR[[#This Row],[CENA KATALOG NETTO ZA JEDNOSTKĘ MIARY]]/G566</f>
        <v>1.5077159999999998</v>
      </c>
      <c r="J566" s="94">
        <f>T566*(T_PR[[#This Row],[CENA KATALOG NETTO ZA JEDNOSTKĘ MIARY]]-T_PR[[#This Row],[CENA KATALOG NETTO ZA JEDNOSTKĘ MIARY]]*T_PR[[#This Row],[RABAT %]])/100</f>
        <v>1.5077159999999998</v>
      </c>
      <c r="K566" s="95">
        <f t="shared" si="22"/>
        <v>150.77159999999998</v>
      </c>
      <c r="L566" s="264">
        <f t="shared" si="20"/>
        <v>0</v>
      </c>
      <c r="M566" s="25">
        <v>50</v>
      </c>
      <c r="N566" s="256">
        <f>T_PR[[#This Row],[CENA ZA POJ. SZTUKĘ PO RABACIE]]*T_PR[[#This Row],[LICZBA SZT. W OPAKOWANIU]]</f>
        <v>75.385799999999989</v>
      </c>
      <c r="O566" s="253" t="str">
        <f>IF(T_PR[[#This Row],[CENA ZA OPAKOWANIE PO RABACIE]]*D566=0,"",D566*N566)</f>
        <v/>
      </c>
      <c r="P566" s="52">
        <v>8421814429689</v>
      </c>
      <c r="Q566" s="52"/>
      <c r="R566" s="31" t="s">
        <v>22</v>
      </c>
      <c r="S566" s="31" t="s">
        <v>1533</v>
      </c>
      <c r="T566" s="160">
        <v>1</v>
      </c>
    </row>
    <row r="567" spans="1:20">
      <c r="A567" s="366"/>
      <c r="B567" s="346"/>
      <c r="C567" s="116" t="s">
        <v>3537</v>
      </c>
      <c r="D567" s="53"/>
      <c r="E567" s="38" t="s">
        <v>1542</v>
      </c>
      <c r="F567" s="225" t="s">
        <v>1543</v>
      </c>
      <c r="G567" s="54">
        <v>100</v>
      </c>
      <c r="H567" s="208">
        <v>152.08200000000002</v>
      </c>
      <c r="I567" s="199">
        <f>T_PR[[#This Row],[CENA KATALOG NETTO ZA JEDNOSTKĘ MIARY]]/G567</f>
        <v>1.5208200000000003</v>
      </c>
      <c r="J567" s="94">
        <f>T567*(T_PR[[#This Row],[CENA KATALOG NETTO ZA JEDNOSTKĘ MIARY]]-T_PR[[#This Row],[CENA KATALOG NETTO ZA JEDNOSTKĘ MIARY]]*T_PR[[#This Row],[RABAT %]])/100</f>
        <v>1.5208200000000003</v>
      </c>
      <c r="K567" s="95">
        <f t="shared" si="22"/>
        <v>152.08200000000002</v>
      </c>
      <c r="L567" s="264">
        <f t="shared" si="20"/>
        <v>0</v>
      </c>
      <c r="M567" s="25">
        <v>50</v>
      </c>
      <c r="N567" s="256">
        <f>T_PR[[#This Row],[CENA ZA POJ. SZTUKĘ PO RABACIE]]*T_PR[[#This Row],[LICZBA SZT. W OPAKOWANIU]]</f>
        <v>76.041000000000011</v>
      </c>
      <c r="O567" s="253" t="str">
        <f>IF(T_PR[[#This Row],[CENA ZA OPAKOWANIE PO RABACIE]]*D567=0,"",D567*N567)</f>
        <v/>
      </c>
      <c r="P567" s="52">
        <v>8421814429696</v>
      </c>
      <c r="Q567" s="52"/>
      <c r="R567" s="31" t="s">
        <v>22</v>
      </c>
      <c r="S567" s="31" t="s">
        <v>1533</v>
      </c>
      <c r="T567" s="160">
        <v>1</v>
      </c>
    </row>
    <row r="568" spans="1:20">
      <c r="A568" s="366"/>
      <c r="B568" s="346"/>
      <c r="C568" s="116" t="s">
        <v>3537</v>
      </c>
      <c r="D568" s="53"/>
      <c r="E568" s="38" t="s">
        <v>1544</v>
      </c>
      <c r="F568" s="225" t="s">
        <v>1545</v>
      </c>
      <c r="G568" s="54">
        <v>100</v>
      </c>
      <c r="H568" s="208">
        <v>158.86080000000001</v>
      </c>
      <c r="I568" s="199">
        <f>T_PR[[#This Row],[CENA KATALOG NETTO ZA JEDNOSTKĘ MIARY]]/G568</f>
        <v>1.588608</v>
      </c>
      <c r="J568" s="94">
        <f>T568*(T_PR[[#This Row],[CENA KATALOG NETTO ZA JEDNOSTKĘ MIARY]]-T_PR[[#This Row],[CENA KATALOG NETTO ZA JEDNOSTKĘ MIARY]]*T_PR[[#This Row],[RABAT %]])/100</f>
        <v>1.588608</v>
      </c>
      <c r="K568" s="95">
        <f t="shared" si="22"/>
        <v>158.86080000000001</v>
      </c>
      <c r="L568" s="264">
        <f t="shared" si="20"/>
        <v>0</v>
      </c>
      <c r="M568" s="25">
        <v>50</v>
      </c>
      <c r="N568" s="256">
        <f>T_PR[[#This Row],[CENA ZA POJ. SZTUKĘ PO RABACIE]]*T_PR[[#This Row],[LICZBA SZT. W OPAKOWANIU]]</f>
        <v>79.430400000000006</v>
      </c>
      <c r="O568" s="253" t="str">
        <f>IF(T_PR[[#This Row],[CENA ZA OPAKOWANIE PO RABACIE]]*D568=0,"",D568*N568)</f>
        <v/>
      </c>
      <c r="P568" s="52">
        <v>8421814016582</v>
      </c>
      <c r="Q568" s="52"/>
      <c r="R568" s="31" t="s">
        <v>22</v>
      </c>
      <c r="S568" s="31" t="s">
        <v>1533</v>
      </c>
      <c r="T568" s="160">
        <v>1</v>
      </c>
    </row>
    <row r="569" spans="1:20">
      <c r="A569" s="366"/>
      <c r="B569" s="346"/>
      <c r="C569" s="116" t="s">
        <v>3537</v>
      </c>
      <c r="D569" s="53"/>
      <c r="E569" s="38" t="s">
        <v>1546</v>
      </c>
      <c r="F569" s="225" t="s">
        <v>1547</v>
      </c>
      <c r="G569" s="54">
        <v>100</v>
      </c>
      <c r="H569" s="208">
        <v>175.24080000000004</v>
      </c>
      <c r="I569" s="199">
        <f>T_PR[[#This Row],[CENA KATALOG NETTO ZA JEDNOSTKĘ MIARY]]/G569</f>
        <v>1.7524080000000004</v>
      </c>
      <c r="J569" s="94">
        <f>T569*(T_PR[[#This Row],[CENA KATALOG NETTO ZA JEDNOSTKĘ MIARY]]-T_PR[[#This Row],[CENA KATALOG NETTO ZA JEDNOSTKĘ MIARY]]*T_PR[[#This Row],[RABAT %]])/100</f>
        <v>1.7524080000000004</v>
      </c>
      <c r="K569" s="95">
        <f t="shared" si="22"/>
        <v>175.24080000000004</v>
      </c>
      <c r="L569" s="264">
        <f t="shared" si="20"/>
        <v>0</v>
      </c>
      <c r="M569" s="25">
        <v>50</v>
      </c>
      <c r="N569" s="256">
        <f>T_PR[[#This Row],[CENA ZA POJ. SZTUKĘ PO RABACIE]]*T_PR[[#This Row],[LICZBA SZT. W OPAKOWANIU]]</f>
        <v>87.620400000000018</v>
      </c>
      <c r="O569" s="253" t="str">
        <f>IF(T_PR[[#This Row],[CENA ZA OPAKOWANIE PO RABACIE]]*D569=0,"",D569*N569)</f>
        <v/>
      </c>
      <c r="P569" s="52">
        <v>8421814016599</v>
      </c>
      <c r="Q569" s="52"/>
      <c r="R569" s="31" t="s">
        <v>22</v>
      </c>
      <c r="S569" s="31" t="s">
        <v>1533</v>
      </c>
      <c r="T569" s="160">
        <v>1</v>
      </c>
    </row>
    <row r="570" spans="1:20">
      <c r="A570" s="366"/>
      <c r="B570" s="346"/>
      <c r="C570" s="116" t="s">
        <v>3537</v>
      </c>
      <c r="D570" s="53"/>
      <c r="E570" s="38" t="s">
        <v>1548</v>
      </c>
      <c r="F570" s="225" t="s">
        <v>1549</v>
      </c>
      <c r="G570" s="54">
        <v>100</v>
      </c>
      <c r="H570" s="208">
        <v>282.89519999999999</v>
      </c>
      <c r="I570" s="199">
        <f>T_PR[[#This Row],[CENA KATALOG NETTO ZA JEDNOSTKĘ MIARY]]/G570</f>
        <v>2.8289519999999997</v>
      </c>
      <c r="J570" s="94">
        <f>T570*(T_PR[[#This Row],[CENA KATALOG NETTO ZA JEDNOSTKĘ MIARY]]-T_PR[[#This Row],[CENA KATALOG NETTO ZA JEDNOSTKĘ MIARY]]*T_PR[[#This Row],[RABAT %]])/100</f>
        <v>2.8289519999999997</v>
      </c>
      <c r="K570" s="95">
        <f t="shared" si="22"/>
        <v>282.89519999999999</v>
      </c>
      <c r="L570" s="264">
        <f t="shared" si="20"/>
        <v>0</v>
      </c>
      <c r="M570" s="25">
        <v>50</v>
      </c>
      <c r="N570" s="256">
        <f>T_PR[[#This Row],[CENA ZA POJ. SZTUKĘ PO RABACIE]]*T_PR[[#This Row],[LICZBA SZT. W OPAKOWANIU]]</f>
        <v>141.44759999999999</v>
      </c>
      <c r="O570" s="253" t="str">
        <f>IF(T_PR[[#This Row],[CENA ZA OPAKOWANIE PO RABACIE]]*D570=0,"",D570*N570)</f>
        <v/>
      </c>
      <c r="P570" s="52">
        <v>8421814416719</v>
      </c>
      <c r="Q570" s="52"/>
      <c r="R570" s="31" t="s">
        <v>22</v>
      </c>
      <c r="S570" s="31" t="s">
        <v>1533</v>
      </c>
      <c r="T570" s="160">
        <v>1</v>
      </c>
    </row>
    <row r="571" spans="1:20">
      <c r="A571" s="367"/>
      <c r="B571" s="342"/>
      <c r="C571" s="116" t="s">
        <v>3537</v>
      </c>
      <c r="D571" s="53"/>
      <c r="E571" s="38" t="s">
        <v>1550</v>
      </c>
      <c r="F571" s="225" t="s">
        <v>1551</v>
      </c>
      <c r="G571" s="54">
        <v>100</v>
      </c>
      <c r="H571" s="208">
        <v>293.74379999999996</v>
      </c>
      <c r="I571" s="199">
        <f>T_PR[[#This Row],[CENA KATALOG NETTO ZA JEDNOSTKĘ MIARY]]/G571</f>
        <v>2.9374379999999998</v>
      </c>
      <c r="J571" s="94">
        <f>T571*(T_PR[[#This Row],[CENA KATALOG NETTO ZA JEDNOSTKĘ MIARY]]-T_PR[[#This Row],[CENA KATALOG NETTO ZA JEDNOSTKĘ MIARY]]*T_PR[[#This Row],[RABAT %]])/100</f>
        <v>2.9374379999999998</v>
      </c>
      <c r="K571" s="95">
        <f t="shared" si="22"/>
        <v>293.74379999999996</v>
      </c>
      <c r="L571" s="264">
        <f t="shared" si="20"/>
        <v>0</v>
      </c>
      <c r="M571" s="25">
        <v>50</v>
      </c>
      <c r="N571" s="256">
        <f>T_PR[[#This Row],[CENA ZA POJ. SZTUKĘ PO RABACIE]]*T_PR[[#This Row],[LICZBA SZT. W OPAKOWANIU]]</f>
        <v>146.87189999999998</v>
      </c>
      <c r="O571" s="253" t="str">
        <f>IF(T_PR[[#This Row],[CENA ZA OPAKOWANIE PO RABACIE]]*D571=0,"",D571*N571)</f>
        <v/>
      </c>
      <c r="P571" s="52">
        <v>8421814416726</v>
      </c>
      <c r="Q571" s="52"/>
      <c r="R571" s="31" t="s">
        <v>22</v>
      </c>
      <c r="S571" s="31" t="s">
        <v>1533</v>
      </c>
      <c r="T571" s="160">
        <v>1</v>
      </c>
    </row>
    <row r="572" spans="1:20">
      <c r="A572" s="332"/>
      <c r="B572" s="341"/>
      <c r="C572" s="116" t="s">
        <v>3537</v>
      </c>
      <c r="D572" s="53"/>
      <c r="E572" s="38" t="s">
        <v>1552</v>
      </c>
      <c r="F572" s="225" t="s">
        <v>1553</v>
      </c>
      <c r="G572" s="54">
        <v>100</v>
      </c>
      <c r="H572" s="208">
        <v>154.57750000000001</v>
      </c>
      <c r="I572" s="199">
        <f>T_PR[[#This Row],[CENA KATALOG NETTO ZA JEDNOSTKĘ MIARY]]/G572</f>
        <v>1.5457750000000001</v>
      </c>
      <c r="J572" s="94">
        <f>T572*(T_PR[[#This Row],[CENA KATALOG NETTO ZA JEDNOSTKĘ MIARY]]-T_PR[[#This Row],[CENA KATALOG NETTO ZA JEDNOSTKĘ MIARY]]*T_PR[[#This Row],[RABAT %]])/100</f>
        <v>1.5457750000000001</v>
      </c>
      <c r="K572" s="95">
        <f t="shared" si="22"/>
        <v>154.57750000000001</v>
      </c>
      <c r="L572" s="264">
        <f t="shared" si="20"/>
        <v>0</v>
      </c>
      <c r="M572" s="25">
        <v>100</v>
      </c>
      <c r="N572" s="256">
        <f>T_PR[[#This Row],[CENA ZA POJ. SZTUKĘ PO RABACIE]]*T_PR[[#This Row],[LICZBA SZT. W OPAKOWANIU]]</f>
        <v>154.57750000000001</v>
      </c>
      <c r="O572" s="253" t="str">
        <f>IF(T_PR[[#This Row],[CENA ZA OPAKOWANIE PO RABACIE]]*D572=0,"",D572*N572)</f>
        <v/>
      </c>
      <c r="P572" s="52" t="s">
        <v>1554</v>
      </c>
      <c r="Q572" s="52" t="s">
        <v>1555</v>
      </c>
      <c r="R572" s="31" t="s">
        <v>22</v>
      </c>
      <c r="S572" s="31" t="s">
        <v>465</v>
      </c>
      <c r="T572" s="160">
        <v>1</v>
      </c>
    </row>
    <row r="573" spans="1:20">
      <c r="A573" s="333"/>
      <c r="B573" s="346"/>
      <c r="C573" s="116" t="s">
        <v>3537</v>
      </c>
      <c r="D573" s="53"/>
      <c r="E573" s="38" t="s">
        <v>1556</v>
      </c>
      <c r="F573" s="225" t="s">
        <v>1557</v>
      </c>
      <c r="G573" s="54">
        <v>100</v>
      </c>
      <c r="H573" s="208">
        <v>175.65570000000002</v>
      </c>
      <c r="I573" s="199">
        <f>T_PR[[#This Row],[CENA KATALOG NETTO ZA JEDNOSTKĘ MIARY]]/G573</f>
        <v>1.7565570000000001</v>
      </c>
      <c r="J573" s="94">
        <f>T573*(T_PR[[#This Row],[CENA KATALOG NETTO ZA JEDNOSTKĘ MIARY]]-T_PR[[#This Row],[CENA KATALOG NETTO ZA JEDNOSTKĘ MIARY]]*T_PR[[#This Row],[RABAT %]])/100</f>
        <v>1.7565570000000001</v>
      </c>
      <c r="K573" s="95">
        <f t="shared" si="22"/>
        <v>175.65570000000002</v>
      </c>
      <c r="L573" s="264">
        <f t="shared" si="20"/>
        <v>0</v>
      </c>
      <c r="M573" s="25">
        <v>100</v>
      </c>
      <c r="N573" s="256">
        <f>T_PR[[#This Row],[CENA ZA POJ. SZTUKĘ PO RABACIE]]*T_PR[[#This Row],[LICZBA SZT. W OPAKOWANIU]]</f>
        <v>175.65570000000002</v>
      </c>
      <c r="O573" s="253" t="str">
        <f>IF(T_PR[[#This Row],[CENA ZA OPAKOWANIE PO RABACIE]]*D573=0,"",D573*N573)</f>
        <v/>
      </c>
      <c r="P573" s="52" t="s">
        <v>1558</v>
      </c>
      <c r="Q573" s="52" t="s">
        <v>1559</v>
      </c>
      <c r="R573" s="31" t="s">
        <v>22</v>
      </c>
      <c r="S573" s="31" t="s">
        <v>465</v>
      </c>
      <c r="T573" s="160">
        <v>1</v>
      </c>
    </row>
    <row r="574" spans="1:20">
      <c r="A574" s="333"/>
      <c r="B574" s="346"/>
      <c r="C574" s="116" t="s">
        <v>3537</v>
      </c>
      <c r="D574" s="53"/>
      <c r="E574" s="38" t="s">
        <v>1560</v>
      </c>
      <c r="F574" s="225" t="s">
        <v>1561</v>
      </c>
      <c r="G574" s="54">
        <v>100</v>
      </c>
      <c r="H574" s="208">
        <v>214.30310000000006</v>
      </c>
      <c r="I574" s="199">
        <f>T_PR[[#This Row],[CENA KATALOG NETTO ZA JEDNOSTKĘ MIARY]]/G574</f>
        <v>2.1430310000000006</v>
      </c>
      <c r="J574" s="94">
        <f>T574*(T_PR[[#This Row],[CENA KATALOG NETTO ZA JEDNOSTKĘ MIARY]]-T_PR[[#This Row],[CENA KATALOG NETTO ZA JEDNOSTKĘ MIARY]]*T_PR[[#This Row],[RABAT %]])/100</f>
        <v>2.1430310000000006</v>
      </c>
      <c r="K574" s="95">
        <f t="shared" si="22"/>
        <v>214.30310000000006</v>
      </c>
      <c r="L574" s="264">
        <f t="shared" si="20"/>
        <v>0</v>
      </c>
      <c r="M574" s="25">
        <v>100</v>
      </c>
      <c r="N574" s="256">
        <f>T_PR[[#This Row],[CENA ZA POJ. SZTUKĘ PO RABACIE]]*T_PR[[#This Row],[LICZBA SZT. W OPAKOWANIU]]</f>
        <v>214.30310000000006</v>
      </c>
      <c r="O574" s="253" t="str">
        <f>IF(T_PR[[#This Row],[CENA ZA OPAKOWANIE PO RABACIE]]*D574=0,"",D574*N574)</f>
        <v/>
      </c>
      <c r="P574" s="52" t="s">
        <v>1562</v>
      </c>
      <c r="Q574" s="52" t="s">
        <v>1563</v>
      </c>
      <c r="R574" s="31" t="s">
        <v>22</v>
      </c>
      <c r="S574" s="31" t="s">
        <v>465</v>
      </c>
      <c r="T574" s="160">
        <v>1</v>
      </c>
    </row>
    <row r="575" spans="1:20">
      <c r="A575" s="333"/>
      <c r="B575" s="346"/>
      <c r="C575" s="116" t="s">
        <v>3537</v>
      </c>
      <c r="D575" s="53"/>
      <c r="E575" s="38" t="s">
        <v>1564</v>
      </c>
      <c r="F575" s="225" t="s">
        <v>1565</v>
      </c>
      <c r="G575" s="54">
        <v>100</v>
      </c>
      <c r="H575" s="208">
        <v>252.93840000000003</v>
      </c>
      <c r="I575" s="199">
        <f>T_PR[[#This Row],[CENA KATALOG NETTO ZA JEDNOSTKĘ MIARY]]/G575</f>
        <v>2.5293840000000003</v>
      </c>
      <c r="J575" s="94">
        <f>T575*(T_PR[[#This Row],[CENA KATALOG NETTO ZA JEDNOSTKĘ MIARY]]-T_PR[[#This Row],[CENA KATALOG NETTO ZA JEDNOSTKĘ MIARY]]*T_PR[[#This Row],[RABAT %]])/100</f>
        <v>2.5293840000000003</v>
      </c>
      <c r="K575" s="95">
        <f t="shared" si="22"/>
        <v>252.93840000000003</v>
      </c>
      <c r="L575" s="264">
        <f t="shared" ref="L575:L654" si="23">$L$347</f>
        <v>0</v>
      </c>
      <c r="M575" s="25">
        <v>100</v>
      </c>
      <c r="N575" s="256">
        <f>T_PR[[#This Row],[CENA ZA POJ. SZTUKĘ PO RABACIE]]*T_PR[[#This Row],[LICZBA SZT. W OPAKOWANIU]]</f>
        <v>252.93840000000003</v>
      </c>
      <c r="O575" s="253" t="str">
        <f>IF(T_PR[[#This Row],[CENA ZA OPAKOWANIE PO RABACIE]]*D575=0,"",D575*N575)</f>
        <v/>
      </c>
      <c r="P575" s="52" t="s">
        <v>1566</v>
      </c>
      <c r="Q575" s="52" t="s">
        <v>1567</v>
      </c>
      <c r="R575" s="31" t="s">
        <v>22</v>
      </c>
      <c r="S575" s="31" t="s">
        <v>465</v>
      </c>
      <c r="T575" s="160">
        <v>1</v>
      </c>
    </row>
    <row r="576" spans="1:20">
      <c r="A576" s="334"/>
      <c r="B576" s="342"/>
      <c r="C576" s="116" t="s">
        <v>3537</v>
      </c>
      <c r="D576" s="53"/>
      <c r="E576" s="38" t="s">
        <v>1568</v>
      </c>
      <c r="F576" s="225" t="s">
        <v>1569</v>
      </c>
      <c r="G576" s="54">
        <v>100</v>
      </c>
      <c r="H576" s="208">
        <v>284.55570000000006</v>
      </c>
      <c r="I576" s="199">
        <f>T_PR[[#This Row],[CENA KATALOG NETTO ZA JEDNOSTKĘ MIARY]]/G576</f>
        <v>2.8455570000000008</v>
      </c>
      <c r="J576" s="94">
        <f>T576*(T_PR[[#This Row],[CENA KATALOG NETTO ZA JEDNOSTKĘ MIARY]]-T_PR[[#This Row],[CENA KATALOG NETTO ZA JEDNOSTKĘ MIARY]]*T_PR[[#This Row],[RABAT %]])/100</f>
        <v>2.8455570000000008</v>
      </c>
      <c r="K576" s="95">
        <f t="shared" si="22"/>
        <v>284.55570000000006</v>
      </c>
      <c r="L576" s="264">
        <f t="shared" si="23"/>
        <v>0</v>
      </c>
      <c r="M576" s="25">
        <v>50</v>
      </c>
      <c r="N576" s="256">
        <f>T_PR[[#This Row],[CENA ZA POJ. SZTUKĘ PO RABACIE]]*T_PR[[#This Row],[LICZBA SZT. W OPAKOWANIU]]</f>
        <v>142.27785000000003</v>
      </c>
      <c r="O576" s="253" t="str">
        <f>IF(T_PR[[#This Row],[CENA ZA OPAKOWANIE PO RABACIE]]*D576=0,"",D576*N576)</f>
        <v/>
      </c>
      <c r="P576" s="52" t="s">
        <v>1570</v>
      </c>
      <c r="Q576" s="52" t="s">
        <v>1571</v>
      </c>
      <c r="R576" s="31" t="s">
        <v>22</v>
      </c>
      <c r="S576" s="31" t="s">
        <v>465</v>
      </c>
      <c r="T576" s="160">
        <v>1</v>
      </c>
    </row>
    <row r="577" spans="1:20">
      <c r="A577" s="332"/>
      <c r="B577" s="341"/>
      <c r="C577" s="116" t="s">
        <v>3537</v>
      </c>
      <c r="D577" s="53"/>
      <c r="E577" s="38" t="s">
        <v>1572</v>
      </c>
      <c r="F577" s="225" t="s">
        <v>1573</v>
      </c>
      <c r="G577" s="54">
        <v>100</v>
      </c>
      <c r="H577" s="28">
        <v>90.52</v>
      </c>
      <c r="I577" s="199">
        <f>T_PR[[#This Row],[CENA KATALOG NETTO ZA JEDNOSTKĘ MIARY]]/G577</f>
        <v>0.9052</v>
      </c>
      <c r="J577" s="94">
        <f>T577*(T_PR[[#This Row],[CENA KATALOG NETTO ZA JEDNOSTKĘ MIARY]]-T_PR[[#This Row],[CENA KATALOG NETTO ZA JEDNOSTKĘ MIARY]]*T_PR[[#This Row],[RABAT %]])/100</f>
        <v>0.9052</v>
      </c>
      <c r="K577" s="95">
        <f t="shared" si="22"/>
        <v>90.52</v>
      </c>
      <c r="L577" s="264">
        <f t="shared" si="23"/>
        <v>0</v>
      </c>
      <c r="M577" s="25">
        <v>200</v>
      </c>
      <c r="N577" s="256">
        <f>T_PR[[#This Row],[CENA ZA POJ. SZTUKĘ PO RABACIE]]*T_PR[[#This Row],[LICZBA SZT. W OPAKOWANIU]]</f>
        <v>181.04</v>
      </c>
      <c r="O577" s="253" t="str">
        <f>IF(T_PR[[#This Row],[CENA ZA OPAKOWANIE PO RABACIE]]*D577=0,"",D577*N577)</f>
        <v/>
      </c>
      <c r="P577" s="52" t="s">
        <v>1574</v>
      </c>
      <c r="Q577" s="52" t="s">
        <v>1575</v>
      </c>
      <c r="R577" s="31" t="s">
        <v>22</v>
      </c>
      <c r="S577" s="31" t="s">
        <v>1219</v>
      </c>
      <c r="T577" s="160">
        <v>1</v>
      </c>
    </row>
    <row r="578" spans="1:20">
      <c r="A578" s="333"/>
      <c r="B578" s="346"/>
      <c r="C578" s="116" t="s">
        <v>3537</v>
      </c>
      <c r="D578" s="53"/>
      <c r="E578" s="38" t="s">
        <v>1576</v>
      </c>
      <c r="F578" s="225" t="s">
        <v>1577</v>
      </c>
      <c r="G578" s="54">
        <v>100</v>
      </c>
      <c r="H578" s="28">
        <v>158.24</v>
      </c>
      <c r="I578" s="199">
        <f>T_PR[[#This Row],[CENA KATALOG NETTO ZA JEDNOSTKĘ MIARY]]/G578</f>
        <v>1.5824</v>
      </c>
      <c r="J578" s="94">
        <f>T578*(T_PR[[#This Row],[CENA KATALOG NETTO ZA JEDNOSTKĘ MIARY]]-T_PR[[#This Row],[CENA KATALOG NETTO ZA JEDNOSTKĘ MIARY]]*T_PR[[#This Row],[RABAT %]])/100</f>
        <v>1.5824</v>
      </c>
      <c r="K578" s="95">
        <f t="shared" si="22"/>
        <v>158.24</v>
      </c>
      <c r="L578" s="264">
        <f t="shared" si="23"/>
        <v>0</v>
      </c>
      <c r="M578" s="25">
        <v>100</v>
      </c>
      <c r="N578" s="256">
        <f>T_PR[[#This Row],[CENA ZA POJ. SZTUKĘ PO RABACIE]]*T_PR[[#This Row],[LICZBA SZT. W OPAKOWANIU]]</f>
        <v>158.24</v>
      </c>
      <c r="O578" s="253" t="str">
        <f>IF(T_PR[[#This Row],[CENA ZA OPAKOWANIE PO RABACIE]]*D578=0,"",D578*N578)</f>
        <v/>
      </c>
      <c r="P578" s="52" t="s">
        <v>1578</v>
      </c>
      <c r="Q578" s="52" t="s">
        <v>1579</v>
      </c>
      <c r="R578" s="31" t="s">
        <v>22</v>
      </c>
      <c r="S578" s="31" t="s">
        <v>1219</v>
      </c>
      <c r="T578" s="160">
        <v>1</v>
      </c>
    </row>
    <row r="579" spans="1:20">
      <c r="A579" s="333"/>
      <c r="B579" s="346"/>
      <c r="C579" s="116" t="s">
        <v>3537</v>
      </c>
      <c r="D579" s="53"/>
      <c r="E579" s="38" t="s">
        <v>1580</v>
      </c>
      <c r="F579" s="225" t="s">
        <v>1581</v>
      </c>
      <c r="G579" s="54">
        <v>100</v>
      </c>
      <c r="H579" s="28">
        <v>104.78</v>
      </c>
      <c r="I579" s="199">
        <f>T_PR[[#This Row],[CENA KATALOG NETTO ZA JEDNOSTKĘ MIARY]]/G579</f>
        <v>1.0478000000000001</v>
      </c>
      <c r="J579" s="94">
        <f>T579*(T_PR[[#This Row],[CENA KATALOG NETTO ZA JEDNOSTKĘ MIARY]]-T_PR[[#This Row],[CENA KATALOG NETTO ZA JEDNOSTKĘ MIARY]]*T_PR[[#This Row],[RABAT %]])/100</f>
        <v>1.0478000000000001</v>
      </c>
      <c r="K579" s="95">
        <f t="shared" si="22"/>
        <v>104.78</v>
      </c>
      <c r="L579" s="264">
        <f t="shared" si="23"/>
        <v>0</v>
      </c>
      <c r="M579" s="25">
        <v>100</v>
      </c>
      <c r="N579" s="256">
        <f>T_PR[[#This Row],[CENA ZA POJ. SZTUKĘ PO RABACIE]]*T_PR[[#This Row],[LICZBA SZT. W OPAKOWANIU]]</f>
        <v>104.78</v>
      </c>
      <c r="O579" s="253" t="str">
        <f>IF(T_PR[[#This Row],[CENA ZA OPAKOWANIE PO RABACIE]]*D579=0,"",D579*N579)</f>
        <v/>
      </c>
      <c r="P579" s="52" t="s">
        <v>1582</v>
      </c>
      <c r="Q579" s="52" t="s">
        <v>1583</v>
      </c>
      <c r="R579" s="31" t="s">
        <v>22</v>
      </c>
      <c r="S579" s="31" t="s">
        <v>1219</v>
      </c>
      <c r="T579" s="160">
        <v>1</v>
      </c>
    </row>
    <row r="580" spans="1:20">
      <c r="A580" s="333"/>
      <c r="B580" s="346"/>
      <c r="C580" s="116" t="s">
        <v>3537</v>
      </c>
      <c r="D580" s="53"/>
      <c r="E580" s="38" t="s">
        <v>1584</v>
      </c>
      <c r="F580" s="225" t="s">
        <v>1585</v>
      </c>
      <c r="G580" s="54">
        <v>100</v>
      </c>
      <c r="H580" s="28">
        <v>173.1</v>
      </c>
      <c r="I580" s="199">
        <f>T_PR[[#This Row],[CENA KATALOG NETTO ZA JEDNOSTKĘ MIARY]]/G580</f>
        <v>1.7309999999999999</v>
      </c>
      <c r="J580" s="94">
        <f>T580*(T_PR[[#This Row],[CENA KATALOG NETTO ZA JEDNOSTKĘ MIARY]]-T_PR[[#This Row],[CENA KATALOG NETTO ZA JEDNOSTKĘ MIARY]]*T_PR[[#This Row],[RABAT %]])/100</f>
        <v>1.7309999999999999</v>
      </c>
      <c r="K580" s="95">
        <f t="shared" si="22"/>
        <v>173.1</v>
      </c>
      <c r="L580" s="264">
        <f t="shared" si="23"/>
        <v>0</v>
      </c>
      <c r="M580" s="25">
        <v>50</v>
      </c>
      <c r="N580" s="256">
        <f>T_PR[[#This Row],[CENA ZA POJ. SZTUKĘ PO RABACIE]]*T_PR[[#This Row],[LICZBA SZT. W OPAKOWANIU]]</f>
        <v>86.55</v>
      </c>
      <c r="O580" s="253" t="str">
        <f>IF(T_PR[[#This Row],[CENA ZA OPAKOWANIE PO RABACIE]]*D580=0,"",D580*N580)</f>
        <v/>
      </c>
      <c r="P580" s="52" t="s">
        <v>1586</v>
      </c>
      <c r="Q580" s="52" t="s">
        <v>1587</v>
      </c>
      <c r="R580" s="31" t="s">
        <v>22</v>
      </c>
      <c r="S580" s="31" t="s">
        <v>1219</v>
      </c>
      <c r="T580" s="160">
        <v>1</v>
      </c>
    </row>
    <row r="581" spans="1:20">
      <c r="A581" s="333"/>
      <c r="B581" s="346"/>
      <c r="C581" s="116" t="s">
        <v>3537</v>
      </c>
      <c r="D581" s="53"/>
      <c r="E581" s="38" t="s">
        <v>3960</v>
      </c>
      <c r="F581" s="225" t="s">
        <v>3961</v>
      </c>
      <c r="G581" s="54">
        <v>100</v>
      </c>
      <c r="H581" s="28">
        <v>338.42</v>
      </c>
      <c r="I581" s="199">
        <f>T_PR[[#This Row],[CENA KATALOG NETTO ZA JEDNOSTKĘ MIARY]]/G581</f>
        <v>3.3842000000000003</v>
      </c>
      <c r="J581" s="94">
        <f>T581*(T_PR[[#This Row],[CENA KATALOG NETTO ZA JEDNOSTKĘ MIARY]]-T_PR[[#This Row],[CENA KATALOG NETTO ZA JEDNOSTKĘ MIARY]]*T_PR[[#This Row],[RABAT %]])/100</f>
        <v>3.3842000000000003</v>
      </c>
      <c r="K581" s="95">
        <f>SUM(H581)*(1-L581)</f>
        <v>338.42</v>
      </c>
      <c r="L581" s="261">
        <f t="shared" si="23"/>
        <v>0</v>
      </c>
      <c r="M581" s="25">
        <v>50</v>
      </c>
      <c r="N581" s="256">
        <f>T_PR[[#This Row],[CENA ZA POJ. SZTUKĘ PO RABACIE]]*T_PR[[#This Row],[LICZBA SZT. W OPAKOWANIU]]</f>
        <v>169.21</v>
      </c>
      <c r="O581" s="253" t="str">
        <f>IF(T_PR[[#This Row],[CENA ZA OPAKOWANIE PO RABACIE]]*D581=0,"",D581*N581)</f>
        <v/>
      </c>
      <c r="P581" s="52">
        <v>8421814401463</v>
      </c>
      <c r="Q581" s="52">
        <v>8421814463799</v>
      </c>
      <c r="R581" s="31" t="s">
        <v>22</v>
      </c>
      <c r="S581" s="109" t="s">
        <v>1219</v>
      </c>
      <c r="T581" s="160">
        <v>1</v>
      </c>
    </row>
    <row r="582" spans="1:20">
      <c r="A582" s="333"/>
      <c r="B582" s="346"/>
      <c r="C582" s="116" t="s">
        <v>3537</v>
      </c>
      <c r="D582" s="53"/>
      <c r="E582" s="38" t="s">
        <v>3855</v>
      </c>
      <c r="F582" s="225" t="s">
        <v>3959</v>
      </c>
      <c r="G582" s="54">
        <v>100</v>
      </c>
      <c r="H582" s="28">
        <v>198.5</v>
      </c>
      <c r="I582" s="199">
        <f>T_PR[[#This Row],[CENA KATALOG NETTO ZA JEDNOSTKĘ MIARY]]/G582</f>
        <v>1.9850000000000001</v>
      </c>
      <c r="J582" s="94">
        <f>T582*(T_PR[[#This Row],[CENA KATALOG NETTO ZA JEDNOSTKĘ MIARY]]-T_PR[[#This Row],[CENA KATALOG NETTO ZA JEDNOSTKĘ MIARY]]*T_PR[[#This Row],[RABAT %]])/100</f>
        <v>1.9850000000000001</v>
      </c>
      <c r="K582" s="95">
        <f>SUM(H582)*(1-L582)</f>
        <v>198.5</v>
      </c>
      <c r="L582" s="261">
        <f t="shared" si="23"/>
        <v>0</v>
      </c>
      <c r="M582" s="25">
        <v>50</v>
      </c>
      <c r="N582" s="256">
        <f>T_PR[[#This Row],[CENA ZA POJ. SZTUKĘ PO RABACIE]]*T_PR[[#This Row],[LICZBA SZT. W OPAKOWANIU]]</f>
        <v>99.25</v>
      </c>
      <c r="O582" s="253" t="str">
        <f>IF(T_PR[[#This Row],[CENA ZA OPAKOWANIE PO RABACIE]]*D582=0,"",D582*N582)</f>
        <v/>
      </c>
      <c r="P582" s="105"/>
      <c r="Q582" s="105"/>
      <c r="R582" s="31" t="s">
        <v>22</v>
      </c>
      <c r="S582" s="31" t="s">
        <v>1219</v>
      </c>
      <c r="T582" s="160">
        <v>1</v>
      </c>
    </row>
    <row r="583" spans="1:20">
      <c r="A583" s="333"/>
      <c r="B583" s="342"/>
      <c r="C583" s="116" t="s">
        <v>3537</v>
      </c>
      <c r="D583" s="53"/>
      <c r="E583" s="38" t="s">
        <v>1588</v>
      </c>
      <c r="F583" s="225" t="s">
        <v>1589</v>
      </c>
      <c r="G583" s="54">
        <v>100</v>
      </c>
      <c r="H583" s="28">
        <v>193.31040000000002</v>
      </c>
      <c r="I583" s="199">
        <f>T_PR[[#This Row],[CENA KATALOG NETTO ZA JEDNOSTKĘ MIARY]]/G583</f>
        <v>1.9331040000000002</v>
      </c>
      <c r="J583" s="94">
        <f>T583*(T_PR[[#This Row],[CENA KATALOG NETTO ZA JEDNOSTKĘ MIARY]]-T_PR[[#This Row],[CENA KATALOG NETTO ZA JEDNOSTKĘ MIARY]]*T_PR[[#This Row],[RABAT %]])/100</f>
        <v>1.9331040000000002</v>
      </c>
      <c r="K583" s="95">
        <f t="shared" si="22"/>
        <v>193.31040000000002</v>
      </c>
      <c r="L583" s="264">
        <f t="shared" si="23"/>
        <v>0</v>
      </c>
      <c r="M583" s="25">
        <v>50</v>
      </c>
      <c r="N583" s="256">
        <f>T_PR[[#This Row],[CENA ZA POJ. SZTUKĘ PO RABACIE]]*T_PR[[#This Row],[LICZBA SZT. W OPAKOWANIU]]</f>
        <v>96.655200000000008</v>
      </c>
      <c r="O583" s="253" t="str">
        <f>IF(T_PR[[#This Row],[CENA ZA OPAKOWANIE PO RABACIE]]*D583=0,"",D583*N583)</f>
        <v/>
      </c>
      <c r="P583" s="52" t="s">
        <v>1590</v>
      </c>
      <c r="Q583" s="52" t="s">
        <v>1591</v>
      </c>
      <c r="R583" s="31" t="s">
        <v>22</v>
      </c>
      <c r="S583" s="31" t="s">
        <v>1219</v>
      </c>
      <c r="T583" s="160">
        <v>1</v>
      </c>
    </row>
    <row r="584" spans="1:20">
      <c r="A584" s="332"/>
      <c r="B584" s="341"/>
      <c r="C584" s="116" t="s">
        <v>3540</v>
      </c>
      <c r="D584" s="53"/>
      <c r="E584" s="38" t="s">
        <v>1592</v>
      </c>
      <c r="F584" s="225" t="s">
        <v>1593</v>
      </c>
      <c r="G584" s="54">
        <v>100</v>
      </c>
      <c r="H584" s="208">
        <v>204.47185253040004</v>
      </c>
      <c r="I584" s="199">
        <f>T_PR[[#This Row],[CENA KATALOG NETTO ZA JEDNOSTKĘ MIARY]]/G584</f>
        <v>2.0447185253040003</v>
      </c>
      <c r="J584" s="94">
        <f>T584*(T_PR[[#This Row],[CENA KATALOG NETTO ZA JEDNOSTKĘ MIARY]]-T_PR[[#This Row],[CENA KATALOG NETTO ZA JEDNOSTKĘ MIARY]]*T_PR[[#This Row],[RABAT %]])/100</f>
        <v>2.0447185253040003</v>
      </c>
      <c r="K584" s="95">
        <f t="shared" si="22"/>
        <v>204.47185253040004</v>
      </c>
      <c r="L584" s="264">
        <f t="shared" si="23"/>
        <v>0</v>
      </c>
      <c r="M584" s="25">
        <v>150</v>
      </c>
      <c r="N584" s="256">
        <f>T_PR[[#This Row],[CENA ZA POJ. SZTUKĘ PO RABACIE]]*T_PR[[#This Row],[LICZBA SZT. W OPAKOWANIU]]</f>
        <v>306.70777879560006</v>
      </c>
      <c r="O584" s="253" t="str">
        <f>IF(T_PR[[#This Row],[CENA ZA OPAKOWANIE PO RABACIE]]*D584=0,"",D584*N584)</f>
        <v/>
      </c>
      <c r="P584" s="52" t="s">
        <v>1594</v>
      </c>
      <c r="Q584" s="52" t="s">
        <v>1595</v>
      </c>
      <c r="R584" s="31" t="s">
        <v>22</v>
      </c>
      <c r="S584" s="31" t="s">
        <v>58</v>
      </c>
      <c r="T584" s="160">
        <v>1</v>
      </c>
    </row>
    <row r="585" spans="1:20">
      <c r="A585" s="333"/>
      <c r="B585" s="346"/>
      <c r="C585" s="116" t="s">
        <v>3540</v>
      </c>
      <c r="D585" s="53"/>
      <c r="E585" s="41" t="s">
        <v>1596</v>
      </c>
      <c r="F585" s="225" t="s">
        <v>1597</v>
      </c>
      <c r="G585" s="54">
        <v>100</v>
      </c>
      <c r="H585" s="208">
        <v>204.47185253040004</v>
      </c>
      <c r="I585" s="199">
        <f>T_PR[[#This Row],[CENA KATALOG NETTO ZA JEDNOSTKĘ MIARY]]/G585</f>
        <v>2.0447185253040003</v>
      </c>
      <c r="J585" s="94">
        <f>T585*(T_PR[[#This Row],[CENA KATALOG NETTO ZA JEDNOSTKĘ MIARY]]-T_PR[[#This Row],[CENA KATALOG NETTO ZA JEDNOSTKĘ MIARY]]*T_PR[[#This Row],[RABAT %]])/100</f>
        <v>2.0447185253040003</v>
      </c>
      <c r="K585" s="95">
        <f t="shared" si="22"/>
        <v>204.47185253040004</v>
      </c>
      <c r="L585" s="264">
        <f t="shared" si="23"/>
        <v>0</v>
      </c>
      <c r="M585" s="25">
        <v>150</v>
      </c>
      <c r="N585" s="256">
        <f>T_PR[[#This Row],[CENA ZA POJ. SZTUKĘ PO RABACIE]]*T_PR[[#This Row],[LICZBA SZT. W OPAKOWANIU]]</f>
        <v>306.70777879560006</v>
      </c>
      <c r="O585" s="253" t="str">
        <f>IF(T_PR[[#This Row],[CENA ZA OPAKOWANIE PO RABACIE]]*D585=0,"",D585*N585)</f>
        <v/>
      </c>
      <c r="P585" s="52" t="s">
        <v>1598</v>
      </c>
      <c r="Q585" s="52" t="s">
        <v>1599</v>
      </c>
      <c r="R585" s="31" t="s">
        <v>22</v>
      </c>
      <c r="S585" s="31" t="s">
        <v>58</v>
      </c>
      <c r="T585" s="160">
        <v>1</v>
      </c>
    </row>
    <row r="586" spans="1:20">
      <c r="A586" s="333"/>
      <c r="B586" s="346"/>
      <c r="C586" s="116" t="s">
        <v>3540</v>
      </c>
      <c r="D586" s="53"/>
      <c r="E586" s="41" t="s">
        <v>1600</v>
      </c>
      <c r="F586" s="225" t="s">
        <v>1601</v>
      </c>
      <c r="G586" s="54">
        <v>100</v>
      </c>
      <c r="H586" s="208">
        <v>216.28915471800002</v>
      </c>
      <c r="I586" s="199">
        <f>T_PR[[#This Row],[CENA KATALOG NETTO ZA JEDNOSTKĘ MIARY]]/G586</f>
        <v>2.1628915471800001</v>
      </c>
      <c r="J586" s="94">
        <f>T586*(T_PR[[#This Row],[CENA KATALOG NETTO ZA JEDNOSTKĘ MIARY]]-T_PR[[#This Row],[CENA KATALOG NETTO ZA JEDNOSTKĘ MIARY]]*T_PR[[#This Row],[RABAT %]])/100</f>
        <v>2.1628915471800001</v>
      </c>
      <c r="K586" s="95">
        <f t="shared" si="22"/>
        <v>216.28915471800002</v>
      </c>
      <c r="L586" s="264">
        <f t="shared" si="23"/>
        <v>0</v>
      </c>
      <c r="M586" s="25">
        <v>150</v>
      </c>
      <c r="N586" s="256">
        <f>T_PR[[#This Row],[CENA ZA POJ. SZTUKĘ PO RABACIE]]*T_PR[[#This Row],[LICZBA SZT. W OPAKOWANIU]]</f>
        <v>324.433732077</v>
      </c>
      <c r="O586" s="253" t="str">
        <f>IF(T_PR[[#This Row],[CENA ZA OPAKOWANIE PO RABACIE]]*D586=0,"",D586*N586)</f>
        <v/>
      </c>
      <c r="P586" s="52" t="s">
        <v>1602</v>
      </c>
      <c r="Q586" s="52" t="s">
        <v>1603</v>
      </c>
      <c r="R586" s="31" t="s">
        <v>22</v>
      </c>
      <c r="S586" s="31" t="s">
        <v>58</v>
      </c>
      <c r="T586" s="160">
        <v>1</v>
      </c>
    </row>
    <row r="587" spans="1:20">
      <c r="A587" s="108"/>
      <c r="B587" s="76"/>
      <c r="C587" s="116" t="s">
        <v>3540</v>
      </c>
      <c r="D587" s="53"/>
      <c r="E587" s="178" t="s">
        <v>4039</v>
      </c>
      <c r="F587" s="225" t="s">
        <v>4040</v>
      </c>
      <c r="G587" s="54">
        <v>100</v>
      </c>
      <c r="H587" s="208">
        <v>229.7724</v>
      </c>
      <c r="I587" s="199">
        <f>T_PR[[#This Row],[CENA KATALOG NETTO ZA JEDNOSTKĘ MIARY]]/G587</f>
        <v>2.2977240000000001</v>
      </c>
      <c r="J587" s="28">
        <f>T587*(T_PR[[#This Row],[CENA KATALOG NETTO ZA JEDNOSTKĘ MIARY]]-T_PR[[#This Row],[CENA KATALOG NETTO ZA JEDNOSTKĘ MIARY]]*T_PR[[#This Row],[RABAT %]])/100</f>
        <v>2.2977240000000001</v>
      </c>
      <c r="K587" s="95">
        <f>SUM(H587)*(1-L587)</f>
        <v>229.7724</v>
      </c>
      <c r="L587" s="261">
        <f t="shared" si="23"/>
        <v>0</v>
      </c>
      <c r="M587" s="25">
        <v>100</v>
      </c>
      <c r="N587" s="256">
        <f>T_PR[[#This Row],[CENA ZA POJ. SZTUKĘ PO RABACIE]]*T_PR[[#This Row],[LICZBA SZT. W OPAKOWANIU]]</f>
        <v>229.7724</v>
      </c>
      <c r="O587" s="253" t="str">
        <f>IF(T_PR[[#This Row],[CENA ZA OPAKOWANIE PO RABACIE]]*D587=0,"",D587*N587)</f>
        <v/>
      </c>
      <c r="P587" s="52">
        <v>4250438944117</v>
      </c>
      <c r="Q587" s="52">
        <v>4250438944131</v>
      </c>
      <c r="R587" s="31" t="s">
        <v>22</v>
      </c>
      <c r="S587" s="31" t="s">
        <v>58</v>
      </c>
      <c r="T587" s="160">
        <v>1</v>
      </c>
    </row>
    <row r="588" spans="1:20">
      <c r="A588" s="333"/>
      <c r="B588" s="346"/>
      <c r="C588" s="116" t="s">
        <v>3540</v>
      </c>
      <c r="D588" s="53"/>
      <c r="E588" s="41" t="s">
        <v>1604</v>
      </c>
      <c r="F588" s="225" t="s">
        <v>1605</v>
      </c>
      <c r="G588" s="54">
        <v>100</v>
      </c>
      <c r="H588" s="208">
        <v>210.20583402000005</v>
      </c>
      <c r="I588" s="199">
        <f>T_PR[[#This Row],[CENA KATALOG NETTO ZA JEDNOSTKĘ MIARY]]/G588</f>
        <v>2.1020583402000006</v>
      </c>
      <c r="J588" s="94">
        <f>T588*(T_PR[[#This Row],[CENA KATALOG NETTO ZA JEDNOSTKĘ MIARY]]-T_PR[[#This Row],[CENA KATALOG NETTO ZA JEDNOSTKĘ MIARY]]*T_PR[[#This Row],[RABAT %]])/100</f>
        <v>2.1020583402000006</v>
      </c>
      <c r="K588" s="95">
        <f t="shared" si="22"/>
        <v>210.20583402000005</v>
      </c>
      <c r="L588" s="264">
        <f t="shared" si="23"/>
        <v>0</v>
      </c>
      <c r="M588" s="25">
        <v>100</v>
      </c>
      <c r="N588" s="256">
        <f>T_PR[[#This Row],[CENA ZA POJ. SZTUKĘ PO RABACIE]]*T_PR[[#This Row],[LICZBA SZT. W OPAKOWANIU]]</f>
        <v>210.20583402000005</v>
      </c>
      <c r="O588" s="253" t="str">
        <f>IF(T_PR[[#This Row],[CENA ZA OPAKOWANIE PO RABACIE]]*D588=0,"",D588*N588)</f>
        <v/>
      </c>
      <c r="P588" s="52" t="s">
        <v>1606</v>
      </c>
      <c r="Q588" s="52" t="s">
        <v>1607</v>
      </c>
      <c r="R588" s="31" t="s">
        <v>22</v>
      </c>
      <c r="S588" s="31" t="s">
        <v>58</v>
      </c>
      <c r="T588" s="160">
        <v>1</v>
      </c>
    </row>
    <row r="589" spans="1:20">
      <c r="A589" s="333"/>
      <c r="B589" s="346"/>
      <c r="C589" s="116" t="s">
        <v>3540</v>
      </c>
      <c r="D589" s="53"/>
      <c r="E589" s="38" t="s">
        <v>1608</v>
      </c>
      <c r="F589" s="225" t="s">
        <v>1609</v>
      </c>
      <c r="G589" s="54">
        <v>100</v>
      </c>
      <c r="H589" s="208">
        <v>210.20583402000005</v>
      </c>
      <c r="I589" s="199">
        <f>T_PR[[#This Row],[CENA KATALOG NETTO ZA JEDNOSTKĘ MIARY]]/G589</f>
        <v>2.1020583402000006</v>
      </c>
      <c r="J589" s="94">
        <f>T589*(T_PR[[#This Row],[CENA KATALOG NETTO ZA JEDNOSTKĘ MIARY]]-T_PR[[#This Row],[CENA KATALOG NETTO ZA JEDNOSTKĘ MIARY]]*T_PR[[#This Row],[RABAT %]])/100</f>
        <v>2.1020583402000006</v>
      </c>
      <c r="K589" s="95">
        <f t="shared" si="22"/>
        <v>210.20583402000005</v>
      </c>
      <c r="L589" s="264">
        <f t="shared" si="23"/>
        <v>0</v>
      </c>
      <c r="M589" s="25">
        <v>100</v>
      </c>
      <c r="N589" s="256">
        <f>T_PR[[#This Row],[CENA ZA POJ. SZTUKĘ PO RABACIE]]*T_PR[[#This Row],[LICZBA SZT. W OPAKOWANIU]]</f>
        <v>210.20583402000005</v>
      </c>
      <c r="O589" s="253" t="str">
        <f>IF(T_PR[[#This Row],[CENA ZA OPAKOWANIE PO RABACIE]]*D589=0,"",D589*N589)</f>
        <v/>
      </c>
      <c r="P589" s="52" t="s">
        <v>1610</v>
      </c>
      <c r="Q589" s="52" t="s">
        <v>1611</v>
      </c>
      <c r="R589" s="31" t="s">
        <v>22</v>
      </c>
      <c r="S589" s="31" t="s">
        <v>58</v>
      </c>
      <c r="T589" s="160">
        <v>1</v>
      </c>
    </row>
    <row r="590" spans="1:20">
      <c r="A590" s="333"/>
      <c r="B590" s="346"/>
      <c r="C590" s="116" t="s">
        <v>3540</v>
      </c>
      <c r="D590" s="53"/>
      <c r="E590" s="38" t="s">
        <v>1612</v>
      </c>
      <c r="F590" s="225" t="s">
        <v>1613</v>
      </c>
      <c r="G590" s="54">
        <v>100</v>
      </c>
      <c r="H590" s="208">
        <v>230.08203036</v>
      </c>
      <c r="I590" s="199">
        <f>T_PR[[#This Row],[CENA KATALOG NETTO ZA JEDNOSTKĘ MIARY]]/G590</f>
        <v>2.3008203036000001</v>
      </c>
      <c r="J590" s="94">
        <f>T590*(T_PR[[#This Row],[CENA KATALOG NETTO ZA JEDNOSTKĘ MIARY]]-T_PR[[#This Row],[CENA KATALOG NETTO ZA JEDNOSTKĘ MIARY]]*T_PR[[#This Row],[RABAT %]])/100</f>
        <v>2.3008203036000001</v>
      </c>
      <c r="K590" s="95">
        <f t="shared" si="22"/>
        <v>230.08203036</v>
      </c>
      <c r="L590" s="264">
        <f t="shared" si="23"/>
        <v>0</v>
      </c>
      <c r="M590" s="25">
        <v>100</v>
      </c>
      <c r="N590" s="256">
        <f>T_PR[[#This Row],[CENA ZA POJ. SZTUKĘ PO RABACIE]]*T_PR[[#This Row],[LICZBA SZT. W OPAKOWANIU]]</f>
        <v>230.08203036</v>
      </c>
      <c r="O590" s="253" t="str">
        <f>IF(T_PR[[#This Row],[CENA ZA OPAKOWANIE PO RABACIE]]*D590=0,"",D590*N590)</f>
        <v/>
      </c>
      <c r="P590" s="52" t="s">
        <v>1614</v>
      </c>
      <c r="Q590" s="52" t="s">
        <v>1615</v>
      </c>
      <c r="R590" s="31" t="s">
        <v>22</v>
      </c>
      <c r="S590" s="31" t="s">
        <v>58</v>
      </c>
      <c r="T590" s="160">
        <v>1</v>
      </c>
    </row>
    <row r="591" spans="1:20">
      <c r="A591" s="108"/>
      <c r="B591" s="76"/>
      <c r="C591" s="116" t="s">
        <v>3540</v>
      </c>
      <c r="D591" s="53"/>
      <c r="E591" s="178" t="s">
        <v>4042</v>
      </c>
      <c r="F591" s="225" t="s">
        <v>4041</v>
      </c>
      <c r="G591" s="54">
        <v>100</v>
      </c>
      <c r="H591" s="208">
        <v>258.37344000000002</v>
      </c>
      <c r="I591" s="199">
        <f>T_PR[[#This Row],[CENA KATALOG NETTO ZA JEDNOSTKĘ MIARY]]/G591</f>
        <v>2.5837344</v>
      </c>
      <c r="J591" s="28">
        <f>T591*(T_PR[[#This Row],[CENA KATALOG NETTO ZA JEDNOSTKĘ MIARY]]-T_PR[[#This Row],[CENA KATALOG NETTO ZA JEDNOSTKĘ MIARY]]*T_PR[[#This Row],[RABAT %]])/100</f>
        <v>2.5837344</v>
      </c>
      <c r="K591" s="95">
        <f>SUM(H591)*(1-L591)</f>
        <v>258.37344000000002</v>
      </c>
      <c r="L591" s="261">
        <f t="shared" si="23"/>
        <v>0</v>
      </c>
      <c r="M591" s="25">
        <v>100</v>
      </c>
      <c r="N591" s="256">
        <f>T_PR[[#This Row],[CENA ZA POJ. SZTUKĘ PO RABACIE]]*T_PR[[#This Row],[LICZBA SZT. W OPAKOWANIU]]</f>
        <v>258.37344000000002</v>
      </c>
      <c r="O591" s="253" t="str">
        <f>IF(T_PR[[#This Row],[CENA ZA OPAKOWANIE PO RABACIE]]*D591=0,"",D591*N591)</f>
        <v/>
      </c>
      <c r="P591" s="52">
        <v>4250438944124</v>
      </c>
      <c r="Q591" s="52">
        <v>4250438944148</v>
      </c>
      <c r="R591" s="31" t="s">
        <v>22</v>
      </c>
      <c r="S591" s="31" t="s">
        <v>58</v>
      </c>
      <c r="T591" s="160">
        <v>1</v>
      </c>
    </row>
    <row r="592" spans="1:20">
      <c r="A592" s="108"/>
      <c r="B592" s="76"/>
      <c r="C592" s="116"/>
      <c r="D592" s="53"/>
      <c r="E592" s="211" t="s">
        <v>4407</v>
      </c>
      <c r="F592" s="225" t="s">
        <v>4409</v>
      </c>
      <c r="G592" s="54">
        <v>100</v>
      </c>
      <c r="H592" s="210">
        <v>284.2</v>
      </c>
      <c r="I592" s="199">
        <f>T_PR[[#This Row],[CENA KATALOG NETTO ZA JEDNOSTKĘ MIARY]]/G592</f>
        <v>2.8420000000000001</v>
      </c>
      <c r="J592" s="28">
        <f>T592*(T_PR[[#This Row],[CENA KATALOG NETTO ZA JEDNOSTKĘ MIARY]]-T_PR[[#This Row],[CENA KATALOG NETTO ZA JEDNOSTKĘ MIARY]]*T_PR[[#This Row],[RABAT %]])/100</f>
        <v>2.8420000000000001</v>
      </c>
      <c r="K592" s="95">
        <f>SUM(H592)*(1-L593)</f>
        <v>284.2</v>
      </c>
      <c r="L592" s="261">
        <f t="shared" si="23"/>
        <v>0</v>
      </c>
      <c r="M592" s="25">
        <v>50</v>
      </c>
      <c r="N592" s="256">
        <f>T_PR[[#This Row],[CENA ZA POJ. SZTUKĘ PO RABACIE]]*T_PR[[#This Row],[LICZBA SZT. W OPAKOWANIU]]</f>
        <v>142.1</v>
      </c>
      <c r="O592" s="253" t="str">
        <f>IF(T_PR[[#This Row],[CENA ZA OPAKOWANIE PO RABACIE]]*D592=0,"",D592*N592)</f>
        <v/>
      </c>
      <c r="P592" s="52">
        <v>4250438946456</v>
      </c>
      <c r="Q592" s="52">
        <v>4250438946463</v>
      </c>
      <c r="R592" s="31" t="s">
        <v>22</v>
      </c>
      <c r="S592" s="31" t="s">
        <v>58</v>
      </c>
      <c r="T592" s="160">
        <v>1</v>
      </c>
    </row>
    <row r="593" spans="1:20">
      <c r="A593" s="108"/>
      <c r="B593" s="76"/>
      <c r="C593" s="116"/>
      <c r="D593" s="53"/>
      <c r="E593" s="211" t="s">
        <v>4408</v>
      </c>
      <c r="F593" s="225" t="s">
        <v>4410</v>
      </c>
      <c r="G593" s="54">
        <v>100</v>
      </c>
      <c r="H593" s="210">
        <v>315.20999999999998</v>
      </c>
      <c r="I593" s="199">
        <f>T_PR[[#This Row],[CENA KATALOG NETTO ZA JEDNOSTKĘ MIARY]]/G593</f>
        <v>3.1520999999999999</v>
      </c>
      <c r="J593" s="28">
        <f>T593*(T_PR[[#This Row],[CENA KATALOG NETTO ZA JEDNOSTKĘ MIARY]]-T_PR[[#This Row],[CENA KATALOG NETTO ZA JEDNOSTKĘ MIARY]]*T_PR[[#This Row],[RABAT %]])/100</f>
        <v>3.1520999999999999</v>
      </c>
      <c r="K593" s="95">
        <f>SUM(H593)*(1-L594)</f>
        <v>315.20999999999998</v>
      </c>
      <c r="L593" s="261">
        <f t="shared" si="23"/>
        <v>0</v>
      </c>
      <c r="M593" s="25">
        <v>50</v>
      </c>
      <c r="N593" s="256">
        <f>T_PR[[#This Row],[CENA ZA POJ. SZTUKĘ PO RABACIE]]*T_PR[[#This Row],[LICZBA SZT. W OPAKOWANIU]]</f>
        <v>157.60499999999999</v>
      </c>
      <c r="O593" s="253" t="str">
        <f>IF(T_PR[[#This Row],[CENA ZA OPAKOWANIE PO RABACIE]]*D593=0,"",D593*N593)</f>
        <v/>
      </c>
      <c r="P593" s="52">
        <v>4250438946470</v>
      </c>
      <c r="Q593" s="52">
        <v>4250438946487</v>
      </c>
      <c r="R593" s="31" t="s">
        <v>22</v>
      </c>
      <c r="S593" s="31" t="s">
        <v>58</v>
      </c>
      <c r="T593" s="160">
        <v>1</v>
      </c>
    </row>
    <row r="594" spans="1:20">
      <c r="A594" s="333"/>
      <c r="B594" s="346"/>
      <c r="C594" s="116" t="s">
        <v>3540</v>
      </c>
      <c r="D594" s="53"/>
      <c r="E594" s="41" t="s">
        <v>1616</v>
      </c>
      <c r="F594" s="225" t="s">
        <v>1617</v>
      </c>
      <c r="G594" s="54">
        <v>100</v>
      </c>
      <c r="H594" s="208">
        <v>340.29252752040009</v>
      </c>
      <c r="I594" s="199">
        <f>T_PR[[#This Row],[CENA KATALOG NETTO ZA JEDNOSTKĘ MIARY]]/G594</f>
        <v>3.4029252752040007</v>
      </c>
      <c r="J594" s="94">
        <f>T594*(T_PR[[#This Row],[CENA KATALOG NETTO ZA JEDNOSTKĘ MIARY]]-T_PR[[#This Row],[CENA KATALOG NETTO ZA JEDNOSTKĘ MIARY]]*T_PR[[#This Row],[RABAT %]])/100</f>
        <v>3.4029252752040007</v>
      </c>
      <c r="K594" s="95">
        <f t="shared" si="22"/>
        <v>340.29252752040009</v>
      </c>
      <c r="L594" s="264">
        <f t="shared" si="23"/>
        <v>0</v>
      </c>
      <c r="M594" s="25">
        <v>150</v>
      </c>
      <c r="N594" s="256">
        <f>T_PR[[#This Row],[CENA ZA POJ. SZTUKĘ PO RABACIE]]*T_PR[[#This Row],[LICZBA SZT. W OPAKOWANIU]]</f>
        <v>510.43879128060013</v>
      </c>
      <c r="O594" s="253" t="str">
        <f>IF(T_PR[[#This Row],[CENA ZA OPAKOWANIE PO RABACIE]]*D594=0,"",D594*N594)</f>
        <v/>
      </c>
      <c r="P594" s="52" t="s">
        <v>1618</v>
      </c>
      <c r="Q594" s="52" t="s">
        <v>1619</v>
      </c>
      <c r="R594" s="31" t="s">
        <v>22</v>
      </c>
      <c r="S594" s="31" t="s">
        <v>1620</v>
      </c>
      <c r="T594" s="160">
        <v>1</v>
      </c>
    </row>
    <row r="595" spans="1:20">
      <c r="A595" s="333"/>
      <c r="B595" s="346"/>
      <c r="C595" s="116" t="s">
        <v>3540</v>
      </c>
      <c r="D595" s="53"/>
      <c r="E595" s="41" t="s">
        <v>1621</v>
      </c>
      <c r="F595" s="225" t="s">
        <v>1622</v>
      </c>
      <c r="G595" s="54">
        <v>100</v>
      </c>
      <c r="H595" s="208">
        <v>375.19030982160001</v>
      </c>
      <c r="I595" s="199">
        <f>T_PR[[#This Row],[CENA KATALOG NETTO ZA JEDNOSTKĘ MIARY]]/G595</f>
        <v>3.7519030982160002</v>
      </c>
      <c r="J595" s="94">
        <f>T595*(T_PR[[#This Row],[CENA KATALOG NETTO ZA JEDNOSTKĘ MIARY]]-T_PR[[#This Row],[CENA KATALOG NETTO ZA JEDNOSTKĘ MIARY]]*T_PR[[#This Row],[RABAT %]])/100</f>
        <v>3.7519030982160002</v>
      </c>
      <c r="K595" s="95">
        <f t="shared" si="22"/>
        <v>375.19030982160001</v>
      </c>
      <c r="L595" s="264">
        <f t="shared" si="23"/>
        <v>0</v>
      </c>
      <c r="M595" s="25">
        <v>100</v>
      </c>
      <c r="N595" s="256">
        <f>T_PR[[#This Row],[CENA ZA POJ. SZTUKĘ PO RABACIE]]*T_PR[[#This Row],[LICZBA SZT. W OPAKOWANIU]]</f>
        <v>375.19030982160001</v>
      </c>
      <c r="O595" s="253" t="str">
        <f>IF(T_PR[[#This Row],[CENA ZA OPAKOWANIE PO RABACIE]]*D595=0,"",D595*N595)</f>
        <v/>
      </c>
      <c r="P595" s="52" t="s">
        <v>1623</v>
      </c>
      <c r="Q595" s="52" t="s">
        <v>1624</v>
      </c>
      <c r="R595" s="31" t="s">
        <v>22</v>
      </c>
      <c r="S595" s="31" t="s">
        <v>1620</v>
      </c>
      <c r="T595" s="160">
        <v>1</v>
      </c>
    </row>
    <row r="596" spans="1:20">
      <c r="A596" s="333"/>
      <c r="B596" s="346"/>
      <c r="C596" s="116" t="s">
        <v>3540</v>
      </c>
      <c r="D596" s="53"/>
      <c r="E596" s="41" t="s">
        <v>1625</v>
      </c>
      <c r="F596" s="225" t="s">
        <v>1626</v>
      </c>
      <c r="G596" s="54">
        <v>100</v>
      </c>
      <c r="H596" s="208">
        <v>427.54300636320011</v>
      </c>
      <c r="I596" s="199">
        <f>T_PR[[#This Row],[CENA KATALOG NETTO ZA JEDNOSTKĘ MIARY]]/G596</f>
        <v>4.2754300636320011</v>
      </c>
      <c r="J596" s="94">
        <f>T596*(T_PR[[#This Row],[CENA KATALOG NETTO ZA JEDNOSTKĘ MIARY]]-T_PR[[#This Row],[CENA KATALOG NETTO ZA JEDNOSTKĘ MIARY]]*T_PR[[#This Row],[RABAT %]])/100</f>
        <v>4.2754300636320011</v>
      </c>
      <c r="K596" s="95">
        <f t="shared" si="22"/>
        <v>427.54300636320011</v>
      </c>
      <c r="L596" s="264">
        <f t="shared" si="23"/>
        <v>0</v>
      </c>
      <c r="M596" s="25">
        <v>100</v>
      </c>
      <c r="N596" s="256">
        <f>T_PR[[#This Row],[CENA ZA POJ. SZTUKĘ PO RABACIE]]*T_PR[[#This Row],[LICZBA SZT. W OPAKOWANIU]]</f>
        <v>427.54300636320011</v>
      </c>
      <c r="O596" s="253" t="str">
        <f>IF(T_PR[[#This Row],[CENA ZA OPAKOWANIE PO RABACIE]]*D596=0,"",D596*N596)</f>
        <v/>
      </c>
      <c r="P596" s="52" t="s">
        <v>1627</v>
      </c>
      <c r="Q596" s="52" t="s">
        <v>1628</v>
      </c>
      <c r="R596" s="31" t="s">
        <v>22</v>
      </c>
      <c r="S596" s="31" t="s">
        <v>1620</v>
      </c>
      <c r="T596" s="160">
        <v>1</v>
      </c>
    </row>
    <row r="597" spans="1:20">
      <c r="A597" s="333"/>
      <c r="B597" s="346"/>
      <c r="C597" s="116" t="s">
        <v>3540</v>
      </c>
      <c r="D597" s="53"/>
      <c r="E597" s="41" t="s">
        <v>3962</v>
      </c>
      <c r="F597" s="225" t="s">
        <v>3963</v>
      </c>
      <c r="G597" s="54">
        <v>100</v>
      </c>
      <c r="H597" s="208">
        <v>495.5130180000001</v>
      </c>
      <c r="I597" s="199">
        <f>T_PR[[#This Row],[CENA KATALOG NETTO ZA JEDNOSTKĘ MIARY]]/G597</f>
        <v>4.9551301800000012</v>
      </c>
      <c r="J597" s="28">
        <f>T597*(T_PR[[#This Row],[CENA KATALOG NETTO ZA JEDNOSTKĘ MIARY]]-T_PR[[#This Row],[CENA KATALOG NETTO ZA JEDNOSTKĘ MIARY]]*T_PR[[#This Row],[RABAT %]])/100</f>
        <v>2.4775650900000006</v>
      </c>
      <c r="K597" s="95">
        <f>SUM(H597)*(1-L597)</f>
        <v>247.75650900000005</v>
      </c>
      <c r="L597" s="261">
        <v>0.5</v>
      </c>
      <c r="M597" s="25">
        <v>100</v>
      </c>
      <c r="N597" s="256">
        <f>T_PR[[#This Row],[CENA ZA POJ. SZTUKĘ PO RABACIE]]*T_PR[[#This Row],[LICZBA SZT. W OPAKOWANIU]]</f>
        <v>247.75650900000005</v>
      </c>
      <c r="O597" s="253" t="str">
        <f>IF(T_PR[[#This Row],[CENA ZA OPAKOWANIE PO RABACIE]]*D597=0,"",D597*N597)</f>
        <v/>
      </c>
      <c r="P597" s="52" t="s">
        <v>1631</v>
      </c>
      <c r="Q597" s="52" t="s">
        <v>1632</v>
      </c>
      <c r="R597" s="31" t="s">
        <v>22</v>
      </c>
      <c r="S597" s="31" t="s">
        <v>1620</v>
      </c>
      <c r="T597" s="160">
        <v>1</v>
      </c>
    </row>
    <row r="598" spans="1:20">
      <c r="A598" s="333"/>
      <c r="B598" s="346"/>
      <c r="C598" s="116" t="s">
        <v>3540</v>
      </c>
      <c r="D598" s="53"/>
      <c r="E598" s="41" t="s">
        <v>1629</v>
      </c>
      <c r="F598" s="225" t="s">
        <v>1630</v>
      </c>
      <c r="G598" s="54">
        <v>100</v>
      </c>
      <c r="H598" s="208">
        <v>414.46085531760002</v>
      </c>
      <c r="I598" s="199">
        <f>T_PR[[#This Row],[CENA KATALOG NETTO ZA JEDNOSTKĘ MIARY]]/G598</f>
        <v>4.144608553176</v>
      </c>
      <c r="J598" s="28">
        <f>T598*(T_PR[[#This Row],[CENA KATALOG NETTO ZA JEDNOSTKĘ MIARY]]-T_PR[[#This Row],[CENA KATALOG NETTO ZA JEDNOSTKĘ MIARY]]*T_PR[[#This Row],[RABAT %]])/100</f>
        <v>4.144608553176</v>
      </c>
      <c r="K598" s="95">
        <f t="shared" si="22"/>
        <v>414.46085531760002</v>
      </c>
      <c r="L598" s="261">
        <f t="shared" si="23"/>
        <v>0</v>
      </c>
      <c r="M598" s="25">
        <v>100</v>
      </c>
      <c r="N598" s="256">
        <f>T_PR[[#This Row],[CENA ZA POJ. SZTUKĘ PO RABACIE]]*T_PR[[#This Row],[LICZBA SZT. W OPAKOWANIU]]</f>
        <v>414.46085531760002</v>
      </c>
      <c r="O598" s="253" t="str">
        <f>IF(T_PR[[#This Row],[CENA ZA OPAKOWANIE PO RABACIE]]*D598=0,"",D598*N598)</f>
        <v/>
      </c>
      <c r="P598" s="52" t="s">
        <v>1631</v>
      </c>
      <c r="Q598" s="52" t="s">
        <v>1632</v>
      </c>
      <c r="R598" s="31" t="s">
        <v>22</v>
      </c>
      <c r="S598" s="31" t="s">
        <v>1620</v>
      </c>
      <c r="T598" s="160">
        <v>1</v>
      </c>
    </row>
    <row r="599" spans="1:20">
      <c r="A599" s="333"/>
      <c r="B599" s="76"/>
      <c r="C599" s="116" t="s">
        <v>3540</v>
      </c>
      <c r="D599" s="29"/>
      <c r="E599" s="41" t="s">
        <v>4018</v>
      </c>
      <c r="F599" s="225" t="s">
        <v>4056</v>
      </c>
      <c r="G599" s="54">
        <v>100</v>
      </c>
      <c r="H599" s="208">
        <v>528.86215200000004</v>
      </c>
      <c r="I599" s="199">
        <f>T_PR[[#This Row],[CENA KATALOG NETTO ZA JEDNOSTKĘ MIARY]]/G599</f>
        <v>5.2886215200000004</v>
      </c>
      <c r="J599" s="28">
        <f>T599*(T_PR[[#This Row],[CENA KATALOG NETTO ZA JEDNOSTKĘ MIARY]]-T_PR[[#This Row],[CENA KATALOG NETTO ZA JEDNOSTKĘ MIARY]]*T_PR[[#This Row],[RABAT %]])/100</f>
        <v>5.2886215200000004</v>
      </c>
      <c r="K599" s="95">
        <f>SUM(H599)*(1-L599)</f>
        <v>528.86215200000004</v>
      </c>
      <c r="L599" s="261">
        <f t="shared" si="23"/>
        <v>0</v>
      </c>
      <c r="M599" s="25">
        <v>100</v>
      </c>
      <c r="N599" s="256">
        <f>T_PR[[#This Row],[CENA ZA POJ. SZTUKĘ PO RABACIE]]*T_PR[[#This Row],[LICZBA SZT. W OPAKOWANIU]]</f>
        <v>528.86215200000004</v>
      </c>
      <c r="O599" s="253" t="str">
        <f>IF(T_PR[[#This Row],[CENA ZA OPAKOWANIE PO RABACIE]]*D599=0,"",D599*N599)</f>
        <v/>
      </c>
      <c r="P599" s="52">
        <v>4250438940485</v>
      </c>
      <c r="Q599" s="52">
        <v>4250438940492</v>
      </c>
      <c r="R599" s="31" t="s">
        <v>22</v>
      </c>
      <c r="S599" s="31" t="s">
        <v>1620</v>
      </c>
      <c r="T599" s="160">
        <v>1</v>
      </c>
    </row>
    <row r="600" spans="1:20" ht="29.15">
      <c r="A600" s="333"/>
      <c r="B600" s="76"/>
      <c r="C600" s="116" t="s">
        <v>3540</v>
      </c>
      <c r="D600" s="29"/>
      <c r="E600" s="178" t="s">
        <v>4233</v>
      </c>
      <c r="F600" s="233" t="s">
        <v>4234</v>
      </c>
      <c r="G600" s="54">
        <v>1</v>
      </c>
      <c r="H600" s="208">
        <v>1744.6634400000003</v>
      </c>
      <c r="I600" s="199">
        <f>T_PR[[#This Row],[CENA KATALOG NETTO ZA JEDNOSTKĘ MIARY]]/G600</f>
        <v>1744.6634400000003</v>
      </c>
      <c r="J600" s="28">
        <f>T600*(T_PR[[#This Row],[CENA KATALOG NETTO ZA JEDNOSTKĘ MIARY]]-T_PR[[#This Row],[CENA KATALOG NETTO ZA JEDNOSTKĘ MIARY]]*T_PR[[#This Row],[RABAT %]])</f>
        <v>1744.6634400000003</v>
      </c>
      <c r="K600" s="95">
        <f>SUM(H600)*(1-L600)</f>
        <v>1744.6634400000003</v>
      </c>
      <c r="L600" s="261">
        <f t="shared" si="23"/>
        <v>0</v>
      </c>
      <c r="M600" s="25">
        <v>1</v>
      </c>
      <c r="N600" s="256">
        <f>T_PR[[#This Row],[CENA ZA POJ. SZTUKĘ PO RABACIE]]*T_PR[[#This Row],[LICZBA SZT. W OPAKOWANIU]]</f>
        <v>1744.6634400000003</v>
      </c>
      <c r="O600" s="253" t="str">
        <f>IF(T_PR[[#This Row],[CENA ZA OPAKOWANIE PO RABACIE]]*D600=0,"",D600*N600)</f>
        <v/>
      </c>
      <c r="P600" s="52">
        <v>8421814626132</v>
      </c>
      <c r="Q600" s="52">
        <v>8421814626149</v>
      </c>
      <c r="R600" s="31" t="s">
        <v>22</v>
      </c>
      <c r="S600" s="31" t="s">
        <v>1620</v>
      </c>
      <c r="T600" s="160">
        <v>1</v>
      </c>
    </row>
    <row r="601" spans="1:20">
      <c r="A601" s="333"/>
      <c r="B601" s="346"/>
      <c r="C601" s="116" t="s">
        <v>3540</v>
      </c>
      <c r="D601" s="53"/>
      <c r="E601" s="41" t="s">
        <v>1633</v>
      </c>
      <c r="F601" s="225" t="s">
        <v>1634</v>
      </c>
      <c r="G601" s="54">
        <v>100</v>
      </c>
      <c r="H601" s="208">
        <v>248.77770109920004</v>
      </c>
      <c r="I601" s="199">
        <f>T_PR[[#This Row],[CENA KATALOG NETTO ZA JEDNOSTKĘ MIARY]]/G601</f>
        <v>2.4877770109920005</v>
      </c>
      <c r="J601" s="28">
        <f>T601*(T_PR[[#This Row],[CENA KATALOG NETTO ZA JEDNOSTKĘ MIARY]]-T_PR[[#This Row],[CENA KATALOG NETTO ZA JEDNOSTKĘ MIARY]]*T_PR[[#This Row],[RABAT %]])/100</f>
        <v>2.4877770109920005</v>
      </c>
      <c r="K601" s="95">
        <f t="shared" si="22"/>
        <v>248.77770109920004</v>
      </c>
      <c r="L601" s="261">
        <f t="shared" si="23"/>
        <v>0</v>
      </c>
      <c r="M601" s="25">
        <v>150</v>
      </c>
      <c r="N601" s="256">
        <f>T_PR[[#This Row],[CENA ZA POJ. SZTUKĘ PO RABACIE]]*T_PR[[#This Row],[LICZBA SZT. W OPAKOWANIU]]</f>
        <v>373.16655164880007</v>
      </c>
      <c r="O601" s="253" t="str">
        <f>IF(T_PR[[#This Row],[CENA ZA OPAKOWANIE PO RABACIE]]*D601=0,"",D601*N601)</f>
        <v/>
      </c>
      <c r="P601" s="52" t="s">
        <v>1635</v>
      </c>
      <c r="Q601" s="52" t="s">
        <v>1636</v>
      </c>
      <c r="R601" s="31" t="s">
        <v>22</v>
      </c>
      <c r="S601" s="31" t="s">
        <v>1620</v>
      </c>
      <c r="T601" s="160">
        <v>1</v>
      </c>
    </row>
    <row r="602" spans="1:20">
      <c r="A602" s="333"/>
      <c r="B602" s="346"/>
      <c r="C602" s="116" t="s">
        <v>3540</v>
      </c>
      <c r="D602" s="53"/>
      <c r="E602" s="41" t="s">
        <v>1637</v>
      </c>
      <c r="F602" s="225" t="s">
        <v>1638</v>
      </c>
      <c r="G602" s="54">
        <v>100</v>
      </c>
      <c r="H602" s="208">
        <v>754.74609600000019</v>
      </c>
      <c r="I602" s="199">
        <f>T_PR[[#This Row],[CENA KATALOG NETTO ZA JEDNOSTKĘ MIARY]]/G602</f>
        <v>7.5474609600000022</v>
      </c>
      <c r="J602" s="94">
        <f>T602*(T_PR[[#This Row],[CENA KATALOG NETTO ZA JEDNOSTKĘ MIARY]]-T_PR[[#This Row],[CENA KATALOG NETTO ZA JEDNOSTKĘ MIARY]]*T_PR[[#This Row],[RABAT %]])/100</f>
        <v>7.5474609600000022</v>
      </c>
      <c r="K602" s="95">
        <f t="shared" si="22"/>
        <v>754.74609600000019</v>
      </c>
      <c r="L602" s="264">
        <f t="shared" si="23"/>
        <v>0</v>
      </c>
      <c r="M602" s="25">
        <v>50</v>
      </c>
      <c r="N602" s="256">
        <f>T_PR[[#This Row],[CENA ZA POJ. SZTUKĘ PO RABACIE]]*T_PR[[#This Row],[LICZBA SZT. W OPAKOWANIU]]</f>
        <v>377.3730480000001</v>
      </c>
      <c r="O602" s="253" t="str">
        <f>IF(T_PR[[#This Row],[CENA ZA OPAKOWANIE PO RABACIE]]*D602=0,"",D602*N602)</f>
        <v/>
      </c>
      <c r="P602" s="52">
        <v>4250438935627</v>
      </c>
      <c r="Q602" s="52">
        <v>4250438935665</v>
      </c>
      <c r="R602" s="31" t="s">
        <v>22</v>
      </c>
      <c r="S602" s="31" t="s">
        <v>1620</v>
      </c>
      <c r="T602" s="160">
        <v>1</v>
      </c>
    </row>
    <row r="603" spans="1:20">
      <c r="A603" s="333"/>
      <c r="B603" s="346"/>
      <c r="C603" s="116" t="s">
        <v>3540</v>
      </c>
      <c r="D603" s="53"/>
      <c r="E603" s="41" t="s">
        <v>1639</v>
      </c>
      <c r="F603" s="225" t="s">
        <v>1640</v>
      </c>
      <c r="G603" s="54">
        <v>100</v>
      </c>
      <c r="H603" s="208">
        <v>797.04778400000009</v>
      </c>
      <c r="I603" s="199">
        <f>T_PR[[#This Row],[CENA KATALOG NETTO ZA JEDNOSTKĘ MIARY]]/G603</f>
        <v>7.9704778400000009</v>
      </c>
      <c r="J603" s="94">
        <f>T603*(T_PR[[#This Row],[CENA KATALOG NETTO ZA JEDNOSTKĘ MIARY]]-T_PR[[#This Row],[CENA KATALOG NETTO ZA JEDNOSTKĘ MIARY]]*T_PR[[#This Row],[RABAT %]])/100</f>
        <v>7.9704778400000009</v>
      </c>
      <c r="K603" s="95">
        <f t="shared" si="22"/>
        <v>797.04778400000009</v>
      </c>
      <c r="L603" s="264">
        <f t="shared" si="23"/>
        <v>0</v>
      </c>
      <c r="M603" s="25">
        <v>50</v>
      </c>
      <c r="N603" s="256">
        <f>T_PR[[#This Row],[CENA ZA POJ. SZTUKĘ PO RABACIE]]*T_PR[[#This Row],[LICZBA SZT. W OPAKOWANIU]]</f>
        <v>398.52389200000005</v>
      </c>
      <c r="O603" s="253" t="str">
        <f>IF(T_PR[[#This Row],[CENA ZA OPAKOWANIE PO RABACIE]]*D603=0,"",D603*N603)</f>
        <v/>
      </c>
      <c r="P603" s="52">
        <v>4250438935634</v>
      </c>
      <c r="Q603" s="52">
        <v>4250438935672</v>
      </c>
      <c r="R603" s="31" t="s">
        <v>22</v>
      </c>
      <c r="S603" s="31" t="s">
        <v>1620</v>
      </c>
      <c r="T603" s="160">
        <v>1</v>
      </c>
    </row>
    <row r="604" spans="1:20">
      <c r="A604" s="333"/>
      <c r="B604" s="346"/>
      <c r="C604" s="116" t="s">
        <v>3540</v>
      </c>
      <c r="D604" s="53"/>
      <c r="E604" s="41" t="s">
        <v>1641</v>
      </c>
      <c r="F604" s="225" t="s">
        <v>1642</v>
      </c>
      <c r="G604" s="54">
        <v>100</v>
      </c>
      <c r="H604" s="208">
        <v>927.17715999999996</v>
      </c>
      <c r="I604" s="199">
        <f>T_PR[[#This Row],[CENA KATALOG NETTO ZA JEDNOSTKĘ MIARY]]/G604</f>
        <v>9.2717715999999992</v>
      </c>
      <c r="J604" s="94">
        <f>T604*(T_PR[[#This Row],[CENA KATALOG NETTO ZA JEDNOSTKĘ MIARY]]-T_PR[[#This Row],[CENA KATALOG NETTO ZA JEDNOSTKĘ MIARY]]*T_PR[[#This Row],[RABAT %]])/100</f>
        <v>9.2717715999999992</v>
      </c>
      <c r="K604" s="95">
        <f t="shared" si="22"/>
        <v>927.17715999999996</v>
      </c>
      <c r="L604" s="264">
        <f t="shared" si="23"/>
        <v>0</v>
      </c>
      <c r="M604" s="25">
        <v>50</v>
      </c>
      <c r="N604" s="256">
        <f>T_PR[[#This Row],[CENA ZA POJ. SZTUKĘ PO RABACIE]]*T_PR[[#This Row],[LICZBA SZT. W OPAKOWANIU]]</f>
        <v>463.58857999999998</v>
      </c>
      <c r="O604" s="253" t="str">
        <f>IF(T_PR[[#This Row],[CENA ZA OPAKOWANIE PO RABACIE]]*D604=0,"",D604*N604)</f>
        <v/>
      </c>
      <c r="P604" s="52">
        <v>4250438935641</v>
      </c>
      <c r="Q604" s="52">
        <v>4250438935689</v>
      </c>
      <c r="R604" s="31" t="s">
        <v>22</v>
      </c>
      <c r="S604" s="31" t="s">
        <v>1620</v>
      </c>
      <c r="T604" s="160">
        <v>1</v>
      </c>
    </row>
    <row r="605" spans="1:20">
      <c r="A605" s="333"/>
      <c r="B605" s="346"/>
      <c r="C605" s="116" t="s">
        <v>3540</v>
      </c>
      <c r="D605" s="53"/>
      <c r="E605" s="41" t="s">
        <v>1643</v>
      </c>
      <c r="F605" s="225" t="s">
        <v>1644</v>
      </c>
      <c r="G605" s="54">
        <v>100</v>
      </c>
      <c r="H605" s="208">
        <v>997.05153600000006</v>
      </c>
      <c r="I605" s="199">
        <f>T_PR[[#This Row],[CENA KATALOG NETTO ZA JEDNOSTKĘ MIARY]]/G605</f>
        <v>9.9705153600000003</v>
      </c>
      <c r="J605" s="94">
        <f>T605*(T_PR[[#This Row],[CENA KATALOG NETTO ZA JEDNOSTKĘ MIARY]]-T_PR[[#This Row],[CENA KATALOG NETTO ZA JEDNOSTKĘ MIARY]]*T_PR[[#This Row],[RABAT %]])/100</f>
        <v>9.9705153600000003</v>
      </c>
      <c r="K605" s="95">
        <f t="shared" si="22"/>
        <v>997.05153600000006</v>
      </c>
      <c r="L605" s="264">
        <f t="shared" si="23"/>
        <v>0</v>
      </c>
      <c r="M605" s="25">
        <v>50</v>
      </c>
      <c r="N605" s="256">
        <f>T_PR[[#This Row],[CENA ZA POJ. SZTUKĘ PO RABACIE]]*T_PR[[#This Row],[LICZBA SZT. W OPAKOWANIU]]</f>
        <v>498.52576800000003</v>
      </c>
      <c r="O605" s="253" t="str">
        <f>IF(T_PR[[#This Row],[CENA ZA OPAKOWANIE PO RABACIE]]*D605=0,"",D605*N605)</f>
        <v/>
      </c>
      <c r="P605" s="52">
        <v>4250438935658</v>
      </c>
      <c r="Q605" s="52">
        <v>4250438935696</v>
      </c>
      <c r="R605" s="31" t="s">
        <v>22</v>
      </c>
      <c r="S605" s="31" t="s">
        <v>1620</v>
      </c>
      <c r="T605" s="160">
        <v>1</v>
      </c>
    </row>
    <row r="606" spans="1:20">
      <c r="A606" s="333"/>
      <c r="B606" s="346"/>
      <c r="C606" s="116" t="s">
        <v>3540</v>
      </c>
      <c r="D606" s="53"/>
      <c r="E606" s="41" t="s">
        <v>1645</v>
      </c>
      <c r="F606" s="225" t="s">
        <v>1646</v>
      </c>
      <c r="G606" s="54">
        <v>100</v>
      </c>
      <c r="H606" s="208">
        <v>255.86040480000005</v>
      </c>
      <c r="I606" s="199">
        <f>T_PR[[#This Row],[CENA KATALOG NETTO ZA JEDNOSTKĘ MIARY]]/G606</f>
        <v>2.5586040480000007</v>
      </c>
      <c r="J606" s="94">
        <f>T606*(T_PR[[#This Row],[CENA KATALOG NETTO ZA JEDNOSTKĘ MIARY]]-T_PR[[#This Row],[CENA KATALOG NETTO ZA JEDNOSTKĘ MIARY]]*T_PR[[#This Row],[RABAT %]])/100</f>
        <v>2.5586040480000007</v>
      </c>
      <c r="K606" s="95">
        <f t="shared" si="22"/>
        <v>255.86040480000005</v>
      </c>
      <c r="L606" s="261">
        <f t="shared" si="23"/>
        <v>0</v>
      </c>
      <c r="M606" s="25">
        <v>100</v>
      </c>
      <c r="N606" s="256">
        <f>T_PR[[#This Row],[CENA ZA POJ. SZTUKĘ PO RABACIE]]*T_PR[[#This Row],[LICZBA SZT. W OPAKOWANIU]]</f>
        <v>255.86040480000008</v>
      </c>
      <c r="O606" s="253" t="str">
        <f>IF(T_PR[[#This Row],[CENA ZA OPAKOWANIE PO RABACIE]]*D606=0,"",D606*N606)</f>
        <v/>
      </c>
      <c r="P606" s="52" t="s">
        <v>1647</v>
      </c>
      <c r="Q606" s="52" t="s">
        <v>1648</v>
      </c>
      <c r="R606" s="31" t="s">
        <v>22</v>
      </c>
      <c r="S606" s="109" t="s">
        <v>1620</v>
      </c>
      <c r="T606" s="160">
        <v>1</v>
      </c>
    </row>
    <row r="607" spans="1:20">
      <c r="A607" s="333"/>
      <c r="B607" s="346"/>
      <c r="C607" s="116" t="s">
        <v>3540</v>
      </c>
      <c r="D607" s="53"/>
      <c r="E607" s="41" t="s">
        <v>3791</v>
      </c>
      <c r="F607" s="225" t="s">
        <v>3796</v>
      </c>
      <c r="G607" s="54">
        <v>100</v>
      </c>
      <c r="H607" s="208">
        <v>579.25139999999999</v>
      </c>
      <c r="I607" s="199">
        <f>T_PR[[#This Row],[CENA KATALOG NETTO ZA JEDNOSTKĘ MIARY]]/G607</f>
        <v>5.7925139999999997</v>
      </c>
      <c r="J607" s="94">
        <f>T607*(T_PR[[#This Row],[CENA KATALOG NETTO ZA JEDNOSTKĘ MIARY]]-T_PR[[#This Row],[CENA KATALOG NETTO ZA JEDNOSTKĘ MIARY]]*T_PR[[#This Row],[RABAT %]])/100</f>
        <v>5.7925139999999997</v>
      </c>
      <c r="K607" s="95">
        <f t="shared" si="22"/>
        <v>579.25139999999999</v>
      </c>
      <c r="L607" s="261">
        <f t="shared" si="23"/>
        <v>0</v>
      </c>
      <c r="M607" s="25">
        <v>50</v>
      </c>
      <c r="N607" s="256">
        <f>T_PR[[#This Row],[CENA ZA POJ. SZTUKĘ PO RABACIE]]*T_PR[[#This Row],[LICZBA SZT. W OPAKOWANIU]]</f>
        <v>289.62569999999999</v>
      </c>
      <c r="O607" s="253" t="str">
        <f>IF(T_PR[[#This Row],[CENA ZA OPAKOWANIE PO RABACIE]]*D607=0,"",D607*N607)</f>
        <v/>
      </c>
      <c r="P607" s="52">
        <v>4250438937492</v>
      </c>
      <c r="Q607" s="52">
        <v>4250438937546</v>
      </c>
      <c r="R607" s="31" t="s">
        <v>22</v>
      </c>
      <c r="S607" s="109" t="s">
        <v>1620</v>
      </c>
      <c r="T607" s="160">
        <v>1</v>
      </c>
    </row>
    <row r="608" spans="1:20">
      <c r="A608" s="333"/>
      <c r="B608" s="346"/>
      <c r="C608" s="116" t="s">
        <v>3540</v>
      </c>
      <c r="D608" s="53"/>
      <c r="E608" s="41" t="s">
        <v>3792</v>
      </c>
      <c r="F608" s="225" t="s">
        <v>3797</v>
      </c>
      <c r="G608" s="54">
        <v>100</v>
      </c>
      <c r="H608" s="208">
        <v>754.74609600000019</v>
      </c>
      <c r="I608" s="199">
        <f>T_PR[[#This Row],[CENA KATALOG NETTO ZA JEDNOSTKĘ MIARY]]/G608</f>
        <v>7.5474609600000022</v>
      </c>
      <c r="J608" s="94">
        <f>T608*(T_PR[[#This Row],[CENA KATALOG NETTO ZA JEDNOSTKĘ MIARY]]-T_PR[[#This Row],[CENA KATALOG NETTO ZA JEDNOSTKĘ MIARY]]*T_PR[[#This Row],[RABAT %]])/100</f>
        <v>7.5474609600000022</v>
      </c>
      <c r="K608" s="95">
        <f t="shared" si="22"/>
        <v>754.74609600000019</v>
      </c>
      <c r="L608" s="261">
        <f t="shared" si="23"/>
        <v>0</v>
      </c>
      <c r="M608" s="25">
        <v>50</v>
      </c>
      <c r="N608" s="256">
        <f>T_PR[[#This Row],[CENA ZA POJ. SZTUKĘ PO RABACIE]]*T_PR[[#This Row],[LICZBA SZT. W OPAKOWANIU]]</f>
        <v>377.3730480000001</v>
      </c>
      <c r="O608" s="253" t="str">
        <f>IF(T_PR[[#This Row],[CENA ZA OPAKOWANIE PO RABACIE]]*D608=0,"",D608*N608)</f>
        <v/>
      </c>
      <c r="P608" s="52">
        <v>4250438937508</v>
      </c>
      <c r="Q608" s="52">
        <v>4250438937553</v>
      </c>
      <c r="R608" s="31" t="s">
        <v>22</v>
      </c>
      <c r="S608" s="109" t="s">
        <v>1620</v>
      </c>
      <c r="T608" s="160">
        <v>1</v>
      </c>
    </row>
    <row r="609" spans="1:304" s="53" customFormat="1">
      <c r="A609" s="333"/>
      <c r="B609" s="346"/>
      <c r="C609" s="116" t="s">
        <v>3540</v>
      </c>
      <c r="E609" s="41" t="s">
        <v>3793</v>
      </c>
      <c r="F609" s="225" t="s">
        <v>3798</v>
      </c>
      <c r="G609" s="54">
        <v>100</v>
      </c>
      <c r="H609" s="208">
        <v>797.04778400000009</v>
      </c>
      <c r="I609" s="199">
        <f>T_PR[[#This Row],[CENA KATALOG NETTO ZA JEDNOSTKĘ MIARY]]/G609</f>
        <v>7.9704778400000009</v>
      </c>
      <c r="J609" s="94">
        <f>T609*(T_PR[[#This Row],[CENA KATALOG NETTO ZA JEDNOSTKĘ MIARY]]-T_PR[[#This Row],[CENA KATALOG NETTO ZA JEDNOSTKĘ MIARY]]*T_PR[[#This Row],[RABAT %]])/100</f>
        <v>7.9704778400000009</v>
      </c>
      <c r="K609" s="95">
        <f t="shared" si="22"/>
        <v>797.04778400000009</v>
      </c>
      <c r="L609" s="261">
        <f t="shared" si="23"/>
        <v>0</v>
      </c>
      <c r="M609" s="25">
        <v>50</v>
      </c>
      <c r="N609" s="256">
        <f>T_PR[[#This Row],[CENA ZA POJ. SZTUKĘ PO RABACIE]]*T_PR[[#This Row],[LICZBA SZT. W OPAKOWANIU]]</f>
        <v>398.52389200000005</v>
      </c>
      <c r="O609" s="253" t="str">
        <f>IF(T_PR[[#This Row],[CENA ZA OPAKOWANIE PO RABACIE]]*D609=0,"",D609*N609)</f>
        <v/>
      </c>
      <c r="P609" s="52">
        <v>4250438937515</v>
      </c>
      <c r="Q609" s="52">
        <v>4250438937560</v>
      </c>
      <c r="R609" s="31" t="s">
        <v>22</v>
      </c>
      <c r="S609" s="109" t="s">
        <v>1620</v>
      </c>
      <c r="T609" s="160">
        <v>1</v>
      </c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  <c r="AF609" s="35"/>
      <c r="AG609" s="35"/>
      <c r="AH609" s="35"/>
      <c r="AI609" s="35"/>
      <c r="AJ609" s="35"/>
      <c r="AK609" s="35"/>
      <c r="AL609" s="35"/>
      <c r="AM609" s="35"/>
      <c r="AN609" s="35"/>
      <c r="AO609" s="35"/>
      <c r="AP609" s="35"/>
      <c r="AQ609" s="35"/>
      <c r="AR609" s="35"/>
      <c r="AS609" s="35"/>
      <c r="AT609" s="35"/>
      <c r="AU609" s="35"/>
      <c r="AV609" s="35"/>
      <c r="AW609" s="35"/>
      <c r="AX609" s="35"/>
      <c r="AY609" s="35"/>
      <c r="AZ609" s="35"/>
      <c r="BA609" s="35"/>
      <c r="BB609" s="35"/>
      <c r="BC609" s="35"/>
      <c r="BD609" s="35"/>
      <c r="BE609" s="35"/>
      <c r="BF609" s="35"/>
      <c r="BG609" s="35"/>
      <c r="BH609" s="35"/>
      <c r="BI609" s="35"/>
      <c r="BJ609" s="35"/>
      <c r="BK609" s="35"/>
      <c r="BL609" s="35"/>
      <c r="BM609" s="35"/>
      <c r="BN609" s="35"/>
      <c r="BO609" s="35"/>
      <c r="BP609" s="35"/>
      <c r="BQ609" s="35"/>
      <c r="BR609" s="35"/>
      <c r="BS609" s="35"/>
      <c r="BT609" s="35"/>
      <c r="BU609" s="35"/>
      <c r="BV609" s="35"/>
      <c r="BW609" s="35"/>
      <c r="BX609" s="35"/>
      <c r="BY609" s="35"/>
      <c r="BZ609" s="35"/>
      <c r="CA609" s="35"/>
      <c r="CB609" s="35"/>
      <c r="CC609" s="35"/>
      <c r="CD609" s="35"/>
      <c r="CE609" s="35"/>
      <c r="CF609" s="35"/>
      <c r="CG609" s="35"/>
      <c r="CH609" s="35"/>
      <c r="CI609" s="35"/>
      <c r="CJ609" s="35"/>
      <c r="CK609" s="35"/>
      <c r="CL609" s="35"/>
      <c r="CM609" s="35"/>
      <c r="CN609" s="35"/>
      <c r="CO609" s="35"/>
      <c r="CP609" s="35"/>
      <c r="CQ609" s="35"/>
      <c r="CR609" s="35"/>
      <c r="CS609" s="35"/>
      <c r="CT609" s="35"/>
      <c r="CU609" s="35"/>
      <c r="CV609" s="35"/>
      <c r="CW609" s="35"/>
      <c r="CX609" s="35"/>
      <c r="CY609" s="35"/>
      <c r="CZ609" s="35"/>
      <c r="DA609" s="35"/>
      <c r="DB609" s="35"/>
      <c r="DC609" s="35"/>
      <c r="DD609" s="35"/>
      <c r="DE609" s="35"/>
      <c r="DF609" s="35"/>
      <c r="DG609" s="35"/>
      <c r="DH609" s="35"/>
      <c r="DI609" s="35"/>
      <c r="DJ609" s="35"/>
      <c r="DK609" s="35"/>
      <c r="DL609" s="35"/>
      <c r="DM609" s="35"/>
      <c r="DN609" s="35"/>
      <c r="DO609" s="35"/>
      <c r="DP609" s="35"/>
      <c r="DQ609" s="35"/>
      <c r="DR609" s="35"/>
      <c r="DS609" s="35"/>
      <c r="DT609" s="35"/>
      <c r="DU609" s="35"/>
      <c r="DV609" s="35"/>
      <c r="DW609" s="35"/>
      <c r="DX609" s="35"/>
      <c r="DY609" s="35"/>
      <c r="DZ609" s="35"/>
      <c r="EA609" s="35"/>
      <c r="EB609" s="35"/>
      <c r="EC609" s="35"/>
      <c r="ED609" s="35"/>
      <c r="EE609" s="35"/>
      <c r="EF609" s="35"/>
      <c r="EG609" s="35"/>
      <c r="EH609" s="35"/>
      <c r="EI609" s="35"/>
      <c r="EJ609" s="35"/>
      <c r="EK609" s="35"/>
      <c r="EL609" s="35"/>
      <c r="EM609" s="35"/>
      <c r="EN609" s="35"/>
      <c r="EO609" s="35"/>
      <c r="EP609" s="35"/>
      <c r="EQ609" s="35"/>
      <c r="ER609" s="35"/>
      <c r="ES609" s="35"/>
      <c r="ET609" s="35"/>
      <c r="EU609" s="35"/>
      <c r="EV609" s="35"/>
      <c r="EW609" s="35"/>
      <c r="EX609" s="35"/>
      <c r="EY609" s="35"/>
      <c r="EZ609" s="35"/>
      <c r="FA609" s="35"/>
      <c r="FB609" s="35"/>
      <c r="FC609" s="35"/>
      <c r="FD609" s="35"/>
      <c r="FE609" s="35"/>
      <c r="FF609" s="35"/>
      <c r="FG609" s="35"/>
      <c r="FH609" s="35"/>
      <c r="FI609" s="35"/>
      <c r="FJ609" s="35"/>
      <c r="FK609" s="35"/>
      <c r="FL609" s="35"/>
      <c r="FM609" s="35"/>
      <c r="FN609" s="35"/>
      <c r="FO609" s="35"/>
      <c r="FP609" s="35"/>
      <c r="FQ609" s="35"/>
      <c r="FR609" s="35"/>
      <c r="FS609" s="35"/>
      <c r="FT609" s="35"/>
      <c r="FU609" s="35"/>
      <c r="FV609" s="35"/>
      <c r="FW609" s="35"/>
      <c r="FX609" s="35"/>
      <c r="FY609" s="35"/>
      <c r="FZ609" s="35"/>
      <c r="GA609" s="35"/>
      <c r="GB609" s="35"/>
      <c r="GC609" s="35"/>
      <c r="GD609" s="35"/>
      <c r="GE609" s="35"/>
      <c r="GF609" s="35"/>
      <c r="GG609" s="35"/>
      <c r="GH609" s="35"/>
      <c r="GI609" s="35"/>
      <c r="GJ609" s="35"/>
      <c r="GK609" s="35"/>
      <c r="GL609" s="35"/>
      <c r="GM609" s="35"/>
      <c r="GN609" s="35"/>
      <c r="GO609" s="35"/>
      <c r="GP609" s="35"/>
      <c r="GQ609" s="35"/>
      <c r="GR609" s="35"/>
      <c r="GS609" s="35"/>
      <c r="GT609" s="35"/>
      <c r="GU609" s="35"/>
      <c r="GV609" s="35"/>
      <c r="GW609" s="35"/>
      <c r="GX609" s="35"/>
      <c r="GY609" s="35"/>
      <c r="GZ609" s="35"/>
      <c r="HA609" s="35"/>
      <c r="HB609" s="35"/>
      <c r="HC609" s="35"/>
      <c r="HD609" s="35"/>
      <c r="HE609" s="35"/>
      <c r="HF609" s="35"/>
      <c r="HG609" s="35"/>
      <c r="HH609" s="35"/>
      <c r="HI609" s="35"/>
      <c r="HJ609" s="35"/>
      <c r="HK609" s="35"/>
      <c r="HL609" s="35"/>
      <c r="HM609" s="35"/>
      <c r="HN609" s="35"/>
      <c r="HO609" s="35"/>
      <c r="HP609" s="35"/>
      <c r="HQ609" s="35"/>
      <c r="HR609" s="35"/>
      <c r="HS609" s="35"/>
      <c r="HT609" s="35"/>
      <c r="HU609" s="35"/>
      <c r="HV609" s="35"/>
      <c r="HW609" s="35"/>
      <c r="HX609" s="35"/>
      <c r="HY609" s="35"/>
      <c r="HZ609" s="35"/>
      <c r="IA609" s="35"/>
      <c r="IB609" s="35"/>
      <c r="IC609" s="35"/>
      <c r="ID609" s="35"/>
      <c r="IE609" s="35"/>
      <c r="IF609" s="35"/>
      <c r="IG609" s="35"/>
      <c r="IH609" s="35"/>
      <c r="II609" s="35"/>
      <c r="IJ609" s="35"/>
      <c r="IK609" s="35"/>
      <c r="IL609" s="35"/>
      <c r="IM609" s="35"/>
      <c r="IN609" s="35"/>
      <c r="IO609" s="35"/>
      <c r="IP609" s="35"/>
      <c r="IQ609" s="35"/>
      <c r="IR609" s="35"/>
      <c r="IS609" s="35"/>
      <c r="IT609" s="35"/>
      <c r="IU609" s="35"/>
      <c r="IV609" s="35"/>
      <c r="IW609" s="35"/>
      <c r="IX609" s="35"/>
      <c r="IY609" s="35"/>
      <c r="IZ609" s="35"/>
      <c r="JA609" s="35"/>
      <c r="JB609" s="35"/>
      <c r="JC609" s="35"/>
      <c r="JD609" s="35"/>
      <c r="JE609" s="35"/>
      <c r="JF609" s="35"/>
      <c r="JG609" s="35"/>
      <c r="JH609" s="35"/>
      <c r="JI609" s="35"/>
      <c r="JJ609" s="35"/>
      <c r="JK609" s="35"/>
      <c r="JL609" s="35"/>
      <c r="JM609" s="35"/>
      <c r="JN609" s="35"/>
      <c r="JO609" s="35"/>
      <c r="JP609" s="35"/>
      <c r="JQ609" s="35"/>
      <c r="JR609" s="35"/>
      <c r="JS609" s="35"/>
      <c r="JT609" s="35"/>
      <c r="JU609" s="35"/>
      <c r="JV609" s="35"/>
      <c r="JW609" s="35"/>
      <c r="JX609" s="35"/>
      <c r="JY609" s="35"/>
      <c r="JZ609" s="35"/>
      <c r="KA609" s="35"/>
      <c r="KB609" s="35"/>
      <c r="KC609" s="35"/>
      <c r="KD609" s="35"/>
      <c r="KE609" s="35"/>
      <c r="KF609" s="35"/>
      <c r="KG609" s="35"/>
      <c r="KH609" s="35"/>
      <c r="KI609" s="35"/>
      <c r="KJ609" s="35"/>
      <c r="KK609" s="35"/>
      <c r="KL609" s="35"/>
      <c r="KM609" s="35"/>
      <c r="KN609" s="35"/>
      <c r="KO609" s="35"/>
      <c r="KP609" s="35"/>
      <c r="KQ609" s="35"/>
      <c r="KR609" s="35"/>
    </row>
    <row r="610" spans="1:304">
      <c r="A610" s="333"/>
      <c r="B610" s="346"/>
      <c r="C610" s="116" t="s">
        <v>3540</v>
      </c>
      <c r="D610" s="53"/>
      <c r="E610" s="41" t="s">
        <v>3794</v>
      </c>
      <c r="F610" s="225" t="s">
        <v>3799</v>
      </c>
      <c r="G610" s="54">
        <v>100</v>
      </c>
      <c r="H610" s="208">
        <v>927.17715999999996</v>
      </c>
      <c r="I610" s="199">
        <f>T_PR[[#This Row],[CENA KATALOG NETTO ZA JEDNOSTKĘ MIARY]]/G610</f>
        <v>9.2717715999999992</v>
      </c>
      <c r="J610" s="94">
        <f>T610*(T_PR[[#This Row],[CENA KATALOG NETTO ZA JEDNOSTKĘ MIARY]]-T_PR[[#This Row],[CENA KATALOG NETTO ZA JEDNOSTKĘ MIARY]]*T_PR[[#This Row],[RABAT %]])/100</f>
        <v>9.2717715999999992</v>
      </c>
      <c r="K610" s="95">
        <f t="shared" si="22"/>
        <v>927.17715999999996</v>
      </c>
      <c r="L610" s="261">
        <f t="shared" si="23"/>
        <v>0</v>
      </c>
      <c r="M610" s="25">
        <v>50</v>
      </c>
      <c r="N610" s="256">
        <f>T_PR[[#This Row],[CENA ZA POJ. SZTUKĘ PO RABACIE]]*T_PR[[#This Row],[LICZBA SZT. W OPAKOWANIU]]</f>
        <v>463.58857999999998</v>
      </c>
      <c r="O610" s="253" t="str">
        <f>IF(T_PR[[#This Row],[CENA ZA OPAKOWANIE PO RABACIE]]*D610=0,"",D610*N610)</f>
        <v/>
      </c>
      <c r="P610" s="52">
        <v>4250438937522</v>
      </c>
      <c r="Q610" s="52">
        <v>4250438937577</v>
      </c>
      <c r="R610" s="31" t="s">
        <v>22</v>
      </c>
      <c r="S610" s="109" t="s">
        <v>1620</v>
      </c>
      <c r="T610" s="160">
        <v>1</v>
      </c>
    </row>
    <row r="611" spans="1:304">
      <c r="A611" s="334"/>
      <c r="B611" s="342"/>
      <c r="C611" s="116" t="s">
        <v>3540</v>
      </c>
      <c r="D611" s="53"/>
      <c r="E611" s="41" t="s">
        <v>3795</v>
      </c>
      <c r="F611" s="225" t="s">
        <v>3800</v>
      </c>
      <c r="G611" s="54">
        <v>100</v>
      </c>
      <c r="H611" s="208">
        <v>997.05153600000006</v>
      </c>
      <c r="I611" s="199">
        <f>T_PR[[#This Row],[CENA KATALOG NETTO ZA JEDNOSTKĘ MIARY]]/G611</f>
        <v>9.9705153600000003</v>
      </c>
      <c r="J611" s="94">
        <f>T611*(T_PR[[#This Row],[CENA KATALOG NETTO ZA JEDNOSTKĘ MIARY]]-T_PR[[#This Row],[CENA KATALOG NETTO ZA JEDNOSTKĘ MIARY]]*T_PR[[#This Row],[RABAT %]])/100</f>
        <v>9.9705153600000003</v>
      </c>
      <c r="K611" s="95">
        <f t="shared" si="22"/>
        <v>997.05153600000006</v>
      </c>
      <c r="L611" s="264">
        <f t="shared" si="23"/>
        <v>0</v>
      </c>
      <c r="M611" s="25">
        <v>50</v>
      </c>
      <c r="N611" s="256">
        <f>T_PR[[#This Row],[CENA ZA POJ. SZTUKĘ PO RABACIE]]*T_PR[[#This Row],[LICZBA SZT. W OPAKOWANIU]]</f>
        <v>498.52576800000003</v>
      </c>
      <c r="O611" s="253" t="str">
        <f>IF(T_PR[[#This Row],[CENA ZA OPAKOWANIE PO RABACIE]]*D611=0,"",D611*N611)</f>
        <v/>
      </c>
      <c r="P611" s="52">
        <v>4250438937539</v>
      </c>
      <c r="Q611" s="52">
        <v>4250438937584</v>
      </c>
      <c r="R611" s="31" t="s">
        <v>22</v>
      </c>
      <c r="S611" s="31" t="s">
        <v>1620</v>
      </c>
      <c r="T611" s="160">
        <v>1</v>
      </c>
    </row>
    <row r="612" spans="1:304" ht="67.95" customHeight="1">
      <c r="A612" s="69"/>
      <c r="B612" s="341"/>
      <c r="C612" s="116" t="s">
        <v>3540</v>
      </c>
      <c r="D612" s="53"/>
      <c r="E612" s="41" t="s">
        <v>1649</v>
      </c>
      <c r="F612" s="225" t="s">
        <v>1650</v>
      </c>
      <c r="G612" s="54">
        <v>1</v>
      </c>
      <c r="H612" s="208">
        <v>79.663500000000013</v>
      </c>
      <c r="I612" s="199">
        <f>T_PR[[#This Row],[CENA KATALOG NETTO ZA JEDNOSTKĘ MIARY]]/G612</f>
        <v>79.663500000000013</v>
      </c>
      <c r="J612" s="94">
        <f>T612*(T_PR[[#This Row],[CENA KATALOG NETTO ZA JEDNOSTKĘ MIARY]]-T_PR[[#This Row],[CENA KATALOG NETTO ZA JEDNOSTKĘ MIARY]]*T_PR[[#This Row],[RABAT %]])</f>
        <v>79.663500000000013</v>
      </c>
      <c r="K612" s="95">
        <f t="shared" si="22"/>
        <v>79.663500000000013</v>
      </c>
      <c r="L612" s="264">
        <f t="shared" si="23"/>
        <v>0</v>
      </c>
      <c r="M612" s="25">
        <v>1</v>
      </c>
      <c r="N612" s="256">
        <f>T_PR[[#This Row],[CENA ZA POJ. SZTUKĘ PO RABACIE]]*T_PR[[#This Row],[LICZBA SZT. W OPAKOWANIU]]</f>
        <v>79.663500000000013</v>
      </c>
      <c r="O612" s="253" t="str">
        <f>IF(T_PR[[#This Row],[CENA ZA OPAKOWANIE PO RABACIE]]*D612=0,"",D612*N612)</f>
        <v/>
      </c>
      <c r="P612" s="52" t="s">
        <v>1651</v>
      </c>
      <c r="Q612" s="52" t="s">
        <v>1652</v>
      </c>
      <c r="R612" s="31" t="s">
        <v>1653</v>
      </c>
      <c r="S612" s="31">
        <v>84661038</v>
      </c>
      <c r="T612" s="160">
        <v>1</v>
      </c>
    </row>
    <row r="613" spans="1:304" ht="67.95" customHeight="1">
      <c r="A613" s="332"/>
      <c r="B613" s="346"/>
      <c r="C613" s="116"/>
      <c r="D613" s="53"/>
      <c r="E613" s="41" t="s">
        <v>259</v>
      </c>
      <c r="F613" s="225" t="s">
        <v>4236</v>
      </c>
      <c r="G613" s="54">
        <v>1</v>
      </c>
      <c r="H613" s="208">
        <v>123.249</v>
      </c>
      <c r="I613" s="199">
        <f>T_PR[[#This Row],[CENA KATALOG NETTO ZA JEDNOSTKĘ MIARY]]/G613</f>
        <v>123.249</v>
      </c>
      <c r="J613" s="28">
        <f>T613*(T_PR[[#This Row],[CENA KATALOG NETTO ZA JEDNOSTKĘ MIARY]]-T_PR[[#This Row],[CENA KATALOG NETTO ZA JEDNOSTKĘ MIARY]]*T_PR[[#This Row],[RABAT %]])</f>
        <v>123.249</v>
      </c>
      <c r="K613" s="106">
        <f>SUM(H613)*(1-L614)</f>
        <v>123.249</v>
      </c>
      <c r="L613" s="261">
        <f t="shared" si="23"/>
        <v>0</v>
      </c>
      <c r="M613" s="25">
        <v>1</v>
      </c>
      <c r="N613" s="256">
        <f>T_PR[[#This Row],[CENA ZA POJ. SZTUKĘ PO RABACIE]]*T_PR[[#This Row],[LICZBA SZT. W OPAKOWANIU]]</f>
        <v>123.249</v>
      </c>
      <c r="O613" s="253" t="str">
        <f>IF(T_PR[[#This Row],[CENA ZA OPAKOWANIE PO RABACIE]]*D613=0,"",D613*N613)</f>
        <v/>
      </c>
      <c r="P613" s="52">
        <v>8421814389495</v>
      </c>
      <c r="Q613" s="52">
        <v>8421814441278</v>
      </c>
      <c r="R613" s="31" t="s">
        <v>1653</v>
      </c>
      <c r="S613" s="31">
        <v>84661038</v>
      </c>
      <c r="T613" s="160">
        <v>1</v>
      </c>
    </row>
    <row r="614" spans="1:304" ht="63" customHeight="1">
      <c r="A614" s="334"/>
      <c r="B614" s="346"/>
      <c r="C614" s="116" t="s">
        <v>3540</v>
      </c>
      <c r="D614" s="53"/>
      <c r="E614" s="41" t="s">
        <v>1654</v>
      </c>
      <c r="F614" s="225" t="s">
        <v>4235</v>
      </c>
      <c r="G614" s="54">
        <v>1</v>
      </c>
      <c r="H614" s="208">
        <v>123.249</v>
      </c>
      <c r="I614" s="199">
        <f>T_PR[[#This Row],[CENA KATALOG NETTO ZA JEDNOSTKĘ MIARY]]/G614</f>
        <v>123.249</v>
      </c>
      <c r="J614" s="94">
        <f>T614*(T_PR[[#This Row],[CENA KATALOG NETTO ZA JEDNOSTKĘ MIARY]]-T_PR[[#This Row],[CENA KATALOG NETTO ZA JEDNOSTKĘ MIARY]]*T_PR[[#This Row],[RABAT %]])</f>
        <v>123.249</v>
      </c>
      <c r="K614" s="95">
        <f t="shared" si="22"/>
        <v>123.249</v>
      </c>
      <c r="L614" s="264">
        <f t="shared" si="23"/>
        <v>0</v>
      </c>
      <c r="M614" s="25">
        <v>1</v>
      </c>
      <c r="N614" s="256">
        <f>T_PR[[#This Row],[CENA ZA POJ. SZTUKĘ PO RABACIE]]*T_PR[[#This Row],[LICZBA SZT. W OPAKOWANIU]]</f>
        <v>123.249</v>
      </c>
      <c r="O614" s="253" t="str">
        <f>IF(T_PR[[#This Row],[CENA ZA OPAKOWANIE PO RABACIE]]*D614=0,"",D614*N614)</f>
        <v/>
      </c>
      <c r="P614" s="52" t="s">
        <v>1655</v>
      </c>
      <c r="Q614" s="52" t="s">
        <v>1656</v>
      </c>
      <c r="R614" s="31" t="s">
        <v>1653</v>
      </c>
      <c r="S614" s="31">
        <v>84661038</v>
      </c>
      <c r="T614" s="160">
        <v>1</v>
      </c>
    </row>
    <row r="615" spans="1:304" ht="46.2" customHeight="1">
      <c r="A615" s="71"/>
      <c r="B615" s="346"/>
      <c r="C615" s="116" t="s">
        <v>3540</v>
      </c>
      <c r="D615" s="53"/>
      <c r="E615" s="41" t="s">
        <v>1657</v>
      </c>
      <c r="F615" s="225" t="s">
        <v>1658</v>
      </c>
      <c r="G615" s="54">
        <v>1</v>
      </c>
      <c r="H615" s="208">
        <v>39.081000000000003</v>
      </c>
      <c r="I615" s="199">
        <f>T_PR[[#This Row],[CENA KATALOG NETTO ZA JEDNOSTKĘ MIARY]]/G615</f>
        <v>39.081000000000003</v>
      </c>
      <c r="J615" s="94">
        <f>T615*(T_PR[[#This Row],[CENA KATALOG NETTO ZA JEDNOSTKĘ MIARY]]-T_PR[[#This Row],[CENA KATALOG NETTO ZA JEDNOSTKĘ MIARY]]*T_PR[[#This Row],[RABAT %]])</f>
        <v>39.081000000000003</v>
      </c>
      <c r="K615" s="95">
        <f t="shared" si="22"/>
        <v>39.081000000000003</v>
      </c>
      <c r="L615" s="264">
        <f t="shared" si="23"/>
        <v>0</v>
      </c>
      <c r="M615" s="25">
        <v>1</v>
      </c>
      <c r="N615" s="256">
        <f>T_PR[[#This Row],[CENA ZA POJ. SZTUKĘ PO RABACIE]]*T_PR[[#This Row],[LICZBA SZT. W OPAKOWANIU]]</f>
        <v>39.081000000000003</v>
      </c>
      <c r="O615" s="253" t="str">
        <f>IF(T_PR[[#This Row],[CENA ZA OPAKOWANIE PO RABACIE]]*D615=0,"",D615*N615)</f>
        <v/>
      </c>
      <c r="P615" s="52" t="s">
        <v>1659</v>
      </c>
      <c r="Q615" s="52" t="s">
        <v>1660</v>
      </c>
      <c r="R615" s="31" t="s">
        <v>1653</v>
      </c>
      <c r="S615" s="31">
        <v>84661038</v>
      </c>
      <c r="T615" s="160">
        <v>1</v>
      </c>
    </row>
    <row r="616" spans="1:304">
      <c r="A616" s="349"/>
      <c r="B616" s="346"/>
      <c r="C616" s="119"/>
      <c r="D616" s="53"/>
      <c r="E616" s="41" t="s">
        <v>1661</v>
      </c>
      <c r="F616" s="225" t="s">
        <v>1662</v>
      </c>
      <c r="G616" s="54">
        <v>1</v>
      </c>
      <c r="H616" s="28">
        <v>7.55</v>
      </c>
      <c r="I616" s="199">
        <f>T_PR[[#This Row],[CENA KATALOG NETTO ZA JEDNOSTKĘ MIARY]]/G616</f>
        <v>7.55</v>
      </c>
      <c r="J616" s="94">
        <f>T616*(T_PR[[#This Row],[CENA KATALOG NETTO ZA JEDNOSTKĘ MIARY]]-T_PR[[#This Row],[CENA KATALOG NETTO ZA JEDNOSTKĘ MIARY]]*T_PR[[#This Row],[RABAT %]])</f>
        <v>7.55</v>
      </c>
      <c r="K616" s="95">
        <f t="shared" si="22"/>
        <v>7.55</v>
      </c>
      <c r="L616" s="264">
        <f t="shared" si="23"/>
        <v>0</v>
      </c>
      <c r="M616" s="25">
        <v>1</v>
      </c>
      <c r="N616" s="256">
        <f>T_PR[[#This Row],[CENA ZA POJ. SZTUKĘ PO RABACIE]]*T_PR[[#This Row],[LICZBA SZT. W OPAKOWANIU]]</f>
        <v>7.55</v>
      </c>
      <c r="O616" s="253" t="str">
        <f>IF(T_PR[[#This Row],[CENA ZA OPAKOWANIE PO RABACIE]]*D616=0,"",D616*N616)</f>
        <v/>
      </c>
      <c r="P616" s="52" t="s">
        <v>1663</v>
      </c>
      <c r="Q616" s="52" t="s">
        <v>1664</v>
      </c>
      <c r="R616" s="31" t="s">
        <v>324</v>
      </c>
      <c r="S616" s="31">
        <v>82079030</v>
      </c>
      <c r="T616" s="160">
        <v>1</v>
      </c>
    </row>
    <row r="617" spans="1:304">
      <c r="A617" s="350"/>
      <c r="B617" s="346"/>
      <c r="C617" s="119"/>
      <c r="D617" s="53"/>
      <c r="E617" s="41" t="s">
        <v>1665</v>
      </c>
      <c r="F617" s="225" t="s">
        <v>1666</v>
      </c>
      <c r="G617" s="54">
        <v>1</v>
      </c>
      <c r="H617" s="28">
        <v>6.64</v>
      </c>
      <c r="I617" s="199">
        <f>T_PR[[#This Row],[CENA KATALOG NETTO ZA JEDNOSTKĘ MIARY]]/G617</f>
        <v>6.64</v>
      </c>
      <c r="J617" s="94">
        <f>T617*(T_PR[[#This Row],[CENA KATALOG NETTO ZA JEDNOSTKĘ MIARY]]-T_PR[[#This Row],[CENA KATALOG NETTO ZA JEDNOSTKĘ MIARY]]*T_PR[[#This Row],[RABAT %]])</f>
        <v>6.64</v>
      </c>
      <c r="K617" s="95">
        <f t="shared" si="22"/>
        <v>6.64</v>
      </c>
      <c r="L617" s="264">
        <f t="shared" si="23"/>
        <v>0</v>
      </c>
      <c r="M617" s="25">
        <v>1</v>
      </c>
      <c r="N617" s="256">
        <f>T_PR[[#This Row],[CENA ZA POJ. SZTUKĘ PO RABACIE]]*T_PR[[#This Row],[LICZBA SZT. W OPAKOWANIU]]</f>
        <v>6.64</v>
      </c>
      <c r="O617" s="253" t="str">
        <f>IF(T_PR[[#This Row],[CENA ZA OPAKOWANIE PO RABACIE]]*D617=0,"",D617*N617)</f>
        <v/>
      </c>
      <c r="P617" s="52" t="s">
        <v>1667</v>
      </c>
      <c r="Q617" s="52" t="s">
        <v>1668</v>
      </c>
      <c r="R617" s="31" t="s">
        <v>324</v>
      </c>
      <c r="S617" s="31">
        <v>82079030</v>
      </c>
      <c r="T617" s="160">
        <v>1</v>
      </c>
    </row>
    <row r="618" spans="1:304">
      <c r="A618" s="351"/>
      <c r="B618" s="342"/>
      <c r="C618" s="119"/>
      <c r="D618" s="53"/>
      <c r="E618" s="41" t="s">
        <v>1669</v>
      </c>
      <c r="F618" s="225" t="s">
        <v>1670</v>
      </c>
      <c r="G618" s="54">
        <v>1</v>
      </c>
      <c r="H618" s="28">
        <v>7.38</v>
      </c>
      <c r="I618" s="199">
        <f>T_PR[[#This Row],[CENA KATALOG NETTO ZA JEDNOSTKĘ MIARY]]/G618</f>
        <v>7.38</v>
      </c>
      <c r="J618" s="94">
        <f>T618*(T_PR[[#This Row],[CENA KATALOG NETTO ZA JEDNOSTKĘ MIARY]]-T_PR[[#This Row],[CENA KATALOG NETTO ZA JEDNOSTKĘ MIARY]]*T_PR[[#This Row],[RABAT %]])</f>
        <v>7.38</v>
      </c>
      <c r="K618" s="95">
        <f t="shared" si="22"/>
        <v>7.38</v>
      </c>
      <c r="L618" s="264">
        <f t="shared" si="23"/>
        <v>0</v>
      </c>
      <c r="M618" s="25">
        <v>1</v>
      </c>
      <c r="N618" s="256">
        <f>T_PR[[#This Row],[CENA ZA POJ. SZTUKĘ PO RABACIE]]*T_PR[[#This Row],[LICZBA SZT. W OPAKOWANIU]]</f>
        <v>7.38</v>
      </c>
      <c r="O618" s="253" t="str">
        <f>IF(T_PR[[#This Row],[CENA ZA OPAKOWANIE PO RABACIE]]*D618=0,"",D618*N618)</f>
        <v/>
      </c>
      <c r="P618" s="52" t="s">
        <v>1671</v>
      </c>
      <c r="Q618" s="52"/>
      <c r="R618" s="31" t="s">
        <v>324</v>
      </c>
      <c r="S618" s="31">
        <v>82079030</v>
      </c>
      <c r="T618" s="160">
        <v>1</v>
      </c>
    </row>
    <row r="619" spans="1:304">
      <c r="A619" s="332"/>
      <c r="B619" s="341"/>
      <c r="C619" s="120"/>
      <c r="D619" s="53"/>
      <c r="E619" s="41" t="s">
        <v>1672</v>
      </c>
      <c r="F619" s="229" t="s">
        <v>1673</v>
      </c>
      <c r="G619" s="54">
        <v>1</v>
      </c>
      <c r="H619" s="28">
        <v>27.93</v>
      </c>
      <c r="I619" s="199">
        <f>T_PR[[#This Row],[CENA KATALOG NETTO ZA JEDNOSTKĘ MIARY]]/G619</f>
        <v>27.93</v>
      </c>
      <c r="J619" s="94">
        <f>T619*(T_PR[[#This Row],[CENA KATALOG NETTO ZA JEDNOSTKĘ MIARY]]-T_PR[[#This Row],[CENA KATALOG NETTO ZA JEDNOSTKĘ MIARY]]*T_PR[[#This Row],[RABAT %]])</f>
        <v>27.93</v>
      </c>
      <c r="K619" s="95">
        <f t="shared" si="22"/>
        <v>27.93</v>
      </c>
      <c r="L619" s="264">
        <f t="shared" si="23"/>
        <v>0</v>
      </c>
      <c r="M619" s="25">
        <v>1</v>
      </c>
      <c r="N619" s="256">
        <f>T_PR[[#This Row],[CENA ZA POJ. SZTUKĘ PO RABACIE]]*T_PR[[#This Row],[LICZBA SZT. W OPAKOWANIU]]</f>
        <v>27.93</v>
      </c>
      <c r="O619" s="253" t="str">
        <f>IF(T_PR[[#This Row],[CENA ZA OPAKOWANIE PO RABACIE]]*D619=0,"",D619*N619)</f>
        <v/>
      </c>
      <c r="P619" s="52">
        <v>8422798968805</v>
      </c>
      <c r="Q619" s="52">
        <v>8421814463331</v>
      </c>
      <c r="R619" s="31" t="s">
        <v>1653</v>
      </c>
      <c r="S619" s="31">
        <v>84661038</v>
      </c>
      <c r="T619" s="160">
        <v>1</v>
      </c>
    </row>
    <row r="620" spans="1:304">
      <c r="A620" s="333"/>
      <c r="B620" s="346"/>
      <c r="C620" s="120"/>
      <c r="D620" s="53"/>
      <c r="E620" s="41" t="s">
        <v>1674</v>
      </c>
      <c r="F620" s="229" t="s">
        <v>1675</v>
      </c>
      <c r="G620" s="54">
        <v>1</v>
      </c>
      <c r="H620" s="28">
        <v>35.57</v>
      </c>
      <c r="I620" s="199">
        <f>T_PR[[#This Row],[CENA KATALOG NETTO ZA JEDNOSTKĘ MIARY]]/G620</f>
        <v>35.57</v>
      </c>
      <c r="J620" s="94">
        <f>T620*(T_PR[[#This Row],[CENA KATALOG NETTO ZA JEDNOSTKĘ MIARY]]-T_PR[[#This Row],[CENA KATALOG NETTO ZA JEDNOSTKĘ MIARY]]*T_PR[[#This Row],[RABAT %]])</f>
        <v>35.57</v>
      </c>
      <c r="K620" s="95">
        <f t="shared" si="22"/>
        <v>35.57</v>
      </c>
      <c r="L620" s="264">
        <f t="shared" si="23"/>
        <v>0</v>
      </c>
      <c r="M620" s="25">
        <v>1</v>
      </c>
      <c r="N620" s="256">
        <f>T_PR[[#This Row],[CENA ZA POJ. SZTUKĘ PO RABACIE]]*T_PR[[#This Row],[LICZBA SZT. W OPAKOWANIU]]</f>
        <v>35.57</v>
      </c>
      <c r="O620" s="253" t="str">
        <f>IF(T_PR[[#This Row],[CENA ZA OPAKOWANIE PO RABACIE]]*D620=0,"",D620*N620)</f>
        <v/>
      </c>
      <c r="P620" s="52">
        <v>8421814389617</v>
      </c>
      <c r="Q620" s="52">
        <v>8421814464444</v>
      </c>
      <c r="R620" s="31" t="s">
        <v>1653</v>
      </c>
      <c r="S620" s="31">
        <v>84661038</v>
      </c>
      <c r="T620" s="160">
        <v>1</v>
      </c>
    </row>
    <row r="621" spans="1:304">
      <c r="A621" s="333"/>
      <c r="B621" s="346"/>
      <c r="C621" s="120"/>
      <c r="D621" s="53"/>
      <c r="E621" s="41" t="s">
        <v>1676</v>
      </c>
      <c r="F621" s="229" t="s">
        <v>1675</v>
      </c>
      <c r="G621" s="54">
        <v>1</v>
      </c>
      <c r="H621" s="28">
        <v>36.54</v>
      </c>
      <c r="I621" s="199">
        <f>T_PR[[#This Row],[CENA KATALOG NETTO ZA JEDNOSTKĘ MIARY]]/G621</f>
        <v>36.54</v>
      </c>
      <c r="J621" s="94">
        <f>T621*(T_PR[[#This Row],[CENA KATALOG NETTO ZA JEDNOSTKĘ MIARY]]-T_PR[[#This Row],[CENA KATALOG NETTO ZA JEDNOSTKĘ MIARY]]*T_PR[[#This Row],[RABAT %]])</f>
        <v>36.54</v>
      </c>
      <c r="K621" s="95">
        <f t="shared" si="22"/>
        <v>36.54</v>
      </c>
      <c r="L621" s="264">
        <f t="shared" si="23"/>
        <v>0</v>
      </c>
      <c r="M621" s="25">
        <v>1</v>
      </c>
      <c r="N621" s="256">
        <f>T_PR[[#This Row],[CENA ZA POJ. SZTUKĘ PO RABACIE]]*T_PR[[#This Row],[LICZBA SZT. W OPAKOWANIU]]</f>
        <v>36.54</v>
      </c>
      <c r="O621" s="253" t="str">
        <f>IF(T_PR[[#This Row],[CENA ZA OPAKOWANIE PO RABACIE]]*D621=0,"",D621*N621)</f>
        <v/>
      </c>
      <c r="P621" s="52">
        <v>8421814018821</v>
      </c>
      <c r="Q621" s="52">
        <v>8421814467544</v>
      </c>
      <c r="R621" s="31" t="s">
        <v>1653</v>
      </c>
      <c r="S621" s="31">
        <v>84661038</v>
      </c>
      <c r="T621" s="160">
        <v>1</v>
      </c>
    </row>
    <row r="622" spans="1:304">
      <c r="A622" s="333"/>
      <c r="B622" s="346"/>
      <c r="C622" s="120"/>
      <c r="D622" s="53"/>
      <c r="E622" s="41" t="s">
        <v>1677</v>
      </c>
      <c r="F622" s="229" t="s">
        <v>1678</v>
      </c>
      <c r="G622" s="54">
        <v>1</v>
      </c>
      <c r="H622" s="28">
        <v>42.31</v>
      </c>
      <c r="I622" s="199">
        <f>T_PR[[#This Row],[CENA KATALOG NETTO ZA JEDNOSTKĘ MIARY]]/G622</f>
        <v>42.31</v>
      </c>
      <c r="J622" s="94">
        <f>T622*(T_PR[[#This Row],[CENA KATALOG NETTO ZA JEDNOSTKĘ MIARY]]-T_PR[[#This Row],[CENA KATALOG NETTO ZA JEDNOSTKĘ MIARY]]*T_PR[[#This Row],[RABAT %]])</f>
        <v>42.31</v>
      </c>
      <c r="K622" s="95">
        <f t="shared" si="22"/>
        <v>42.31</v>
      </c>
      <c r="L622" s="264">
        <f t="shared" si="23"/>
        <v>0</v>
      </c>
      <c r="M622" s="25">
        <v>1</v>
      </c>
      <c r="N622" s="256">
        <f>T_PR[[#This Row],[CENA ZA POJ. SZTUKĘ PO RABACIE]]*T_PR[[#This Row],[LICZBA SZT. W OPAKOWANIU]]</f>
        <v>42.31</v>
      </c>
      <c r="O622" s="253" t="str">
        <f>IF(T_PR[[#This Row],[CENA ZA OPAKOWANIE PO RABACIE]]*D622=0,"",D622*N622)</f>
        <v/>
      </c>
      <c r="P622" s="52">
        <v>8421814018876</v>
      </c>
      <c r="Q622" s="52">
        <v>8421814449236</v>
      </c>
      <c r="R622" s="31" t="s">
        <v>1653</v>
      </c>
      <c r="S622" s="31">
        <v>84661038</v>
      </c>
      <c r="T622" s="160">
        <v>1</v>
      </c>
    </row>
    <row r="623" spans="1:304">
      <c r="A623" s="333"/>
      <c r="B623" s="346"/>
      <c r="C623" s="120"/>
      <c r="D623" s="53"/>
      <c r="E623" s="41" t="s">
        <v>1679</v>
      </c>
      <c r="F623" s="229" t="s">
        <v>1680</v>
      </c>
      <c r="G623" s="54">
        <v>1</v>
      </c>
      <c r="H623" s="28">
        <v>26.85</v>
      </c>
      <c r="I623" s="199">
        <f>T_PR[[#This Row],[CENA KATALOG NETTO ZA JEDNOSTKĘ MIARY]]/G623</f>
        <v>26.85</v>
      </c>
      <c r="J623" s="94">
        <f>T623*(T_PR[[#This Row],[CENA KATALOG NETTO ZA JEDNOSTKĘ MIARY]]-T_PR[[#This Row],[CENA KATALOG NETTO ZA JEDNOSTKĘ MIARY]]*T_PR[[#This Row],[RABAT %]])</f>
        <v>26.85</v>
      </c>
      <c r="K623" s="95">
        <f t="shared" si="22"/>
        <v>26.85</v>
      </c>
      <c r="L623" s="264">
        <f t="shared" si="23"/>
        <v>0</v>
      </c>
      <c r="M623" s="25">
        <v>1</v>
      </c>
      <c r="N623" s="256">
        <f>T_PR[[#This Row],[CENA ZA POJ. SZTUKĘ PO RABACIE]]*T_PR[[#This Row],[LICZBA SZT. W OPAKOWANIU]]</f>
        <v>26.85</v>
      </c>
      <c r="O623" s="253" t="str">
        <f>IF(T_PR[[#This Row],[CENA ZA OPAKOWANIE PO RABACIE]]*D623=0,"",D623*N623)</f>
        <v/>
      </c>
      <c r="P623" s="52">
        <v>8422798872416</v>
      </c>
      <c r="Q623" s="52">
        <v>8421814462051</v>
      </c>
      <c r="R623" s="31" t="s">
        <v>1653</v>
      </c>
      <c r="S623" s="31">
        <v>84661038</v>
      </c>
      <c r="T623" s="160">
        <v>1</v>
      </c>
    </row>
    <row r="624" spans="1:304">
      <c r="A624" s="333"/>
      <c r="B624" s="346"/>
      <c r="C624" s="120"/>
      <c r="D624" s="53"/>
      <c r="E624" s="41" t="s">
        <v>1681</v>
      </c>
      <c r="F624" s="229" t="s">
        <v>1682</v>
      </c>
      <c r="G624" s="54">
        <v>1</v>
      </c>
      <c r="H624" s="28">
        <v>39.25</v>
      </c>
      <c r="I624" s="199">
        <f>T_PR[[#This Row],[CENA KATALOG NETTO ZA JEDNOSTKĘ MIARY]]/G624</f>
        <v>39.25</v>
      </c>
      <c r="J624" s="94">
        <f>T624*(T_PR[[#This Row],[CENA KATALOG NETTO ZA JEDNOSTKĘ MIARY]]-T_PR[[#This Row],[CENA KATALOG NETTO ZA JEDNOSTKĘ MIARY]]*T_PR[[#This Row],[RABAT %]])</f>
        <v>39.25</v>
      </c>
      <c r="K624" s="95">
        <f t="shared" si="22"/>
        <v>39.25</v>
      </c>
      <c r="L624" s="264">
        <f t="shared" si="23"/>
        <v>0</v>
      </c>
      <c r="M624" s="25">
        <v>1</v>
      </c>
      <c r="N624" s="256">
        <f>T_PR[[#This Row],[CENA ZA POJ. SZTUKĘ PO RABACIE]]*T_PR[[#This Row],[LICZBA SZT. W OPAKOWANIU]]</f>
        <v>39.25</v>
      </c>
      <c r="O624" s="253" t="str">
        <f>IF(T_PR[[#This Row],[CENA ZA OPAKOWANIE PO RABACIE]]*D624=0,"",D624*N624)</f>
        <v/>
      </c>
      <c r="P624" s="52">
        <v>8421814389624</v>
      </c>
      <c r="Q624" s="52">
        <v>8422798982238</v>
      </c>
      <c r="R624" s="31" t="s">
        <v>1653</v>
      </c>
      <c r="S624" s="31">
        <v>84661038</v>
      </c>
      <c r="T624" s="160">
        <v>1</v>
      </c>
    </row>
    <row r="625" spans="1:20">
      <c r="A625" s="334"/>
      <c r="B625" s="342"/>
      <c r="C625" s="120"/>
      <c r="D625" s="53"/>
      <c r="E625" s="41" t="s">
        <v>1683</v>
      </c>
      <c r="F625" s="229" t="s">
        <v>1684</v>
      </c>
      <c r="G625" s="54">
        <v>1</v>
      </c>
      <c r="H625" s="28">
        <v>44.34</v>
      </c>
      <c r="I625" s="199">
        <f>T_PR[[#This Row],[CENA KATALOG NETTO ZA JEDNOSTKĘ MIARY]]/G625</f>
        <v>44.34</v>
      </c>
      <c r="J625" s="94">
        <f>T625*(T_PR[[#This Row],[CENA KATALOG NETTO ZA JEDNOSTKĘ MIARY]]-T_PR[[#This Row],[CENA KATALOG NETTO ZA JEDNOSTKĘ MIARY]]*T_PR[[#This Row],[RABAT %]])</f>
        <v>44.34</v>
      </c>
      <c r="K625" s="95">
        <f t="shared" si="22"/>
        <v>44.34</v>
      </c>
      <c r="L625" s="264">
        <f t="shared" si="23"/>
        <v>0</v>
      </c>
      <c r="M625" s="25">
        <v>1</v>
      </c>
      <c r="N625" s="256">
        <f>T_PR[[#This Row],[CENA ZA POJ. SZTUKĘ PO RABACIE]]*T_PR[[#This Row],[LICZBA SZT. W OPAKOWANIU]]</f>
        <v>44.34</v>
      </c>
      <c r="O625" s="253" t="str">
        <f>IF(T_PR[[#This Row],[CENA ZA OPAKOWANIE PO RABACIE]]*D625=0,"",D625*N625)</f>
        <v/>
      </c>
      <c r="P625" s="52">
        <v>8421814018845</v>
      </c>
      <c r="Q625" s="52">
        <v>8421814451383</v>
      </c>
      <c r="R625" s="31" t="s">
        <v>1653</v>
      </c>
      <c r="S625" s="31">
        <v>84661038</v>
      </c>
      <c r="T625" s="160">
        <v>1</v>
      </c>
    </row>
    <row r="626" spans="1:20">
      <c r="A626" s="332"/>
      <c r="B626" s="327"/>
      <c r="C626" s="116" t="s">
        <v>3534</v>
      </c>
      <c r="D626" s="53"/>
      <c r="E626" s="41" t="s">
        <v>1685</v>
      </c>
      <c r="F626" s="225" t="s">
        <v>1686</v>
      </c>
      <c r="G626" s="54">
        <v>100</v>
      </c>
      <c r="H626" s="28">
        <v>210.13</v>
      </c>
      <c r="I626" s="199">
        <f>T_PR[[#This Row],[CENA KATALOG NETTO ZA JEDNOSTKĘ MIARY]]/G626</f>
        <v>2.1013000000000002</v>
      </c>
      <c r="J626" s="94">
        <f>T626*(T_PR[[#This Row],[CENA KATALOG NETTO ZA JEDNOSTKĘ MIARY]]-T_PR[[#This Row],[CENA KATALOG NETTO ZA JEDNOSTKĘ MIARY]]*T_PR[[#This Row],[RABAT %]])/100</f>
        <v>2.1013000000000002</v>
      </c>
      <c r="K626" s="95">
        <f t="shared" si="22"/>
        <v>210.13</v>
      </c>
      <c r="L626" s="264">
        <f t="shared" si="23"/>
        <v>0</v>
      </c>
      <c r="M626" s="25">
        <v>150</v>
      </c>
      <c r="N626" s="256">
        <f>T_PR[[#This Row],[CENA ZA POJ. SZTUKĘ PO RABACIE]]*T_PR[[#This Row],[LICZBA SZT. W OPAKOWANIU]]</f>
        <v>315.19500000000005</v>
      </c>
      <c r="O626" s="253" t="str">
        <f>IF(T_PR[[#This Row],[CENA ZA OPAKOWANIE PO RABACIE]]*D626=0,"",D626*N626)</f>
        <v/>
      </c>
      <c r="P626" s="52" t="s">
        <v>1687</v>
      </c>
      <c r="Q626" s="52" t="s">
        <v>1688</v>
      </c>
      <c r="R626" s="31" t="s">
        <v>22</v>
      </c>
      <c r="S626" s="31" t="s">
        <v>58</v>
      </c>
      <c r="T626" s="160">
        <v>1</v>
      </c>
    </row>
    <row r="627" spans="1:20">
      <c r="A627" s="333"/>
      <c r="B627" s="328"/>
      <c r="C627" s="116" t="s">
        <v>3534</v>
      </c>
      <c r="D627" s="53"/>
      <c r="E627" s="41" t="s">
        <v>1689</v>
      </c>
      <c r="F627" s="225" t="s">
        <v>1690</v>
      </c>
      <c r="G627" s="54">
        <v>100</v>
      </c>
      <c r="H627" s="28">
        <v>249.27</v>
      </c>
      <c r="I627" s="199">
        <f>T_PR[[#This Row],[CENA KATALOG NETTO ZA JEDNOSTKĘ MIARY]]/G627</f>
        <v>2.4927000000000001</v>
      </c>
      <c r="J627" s="94">
        <f>T627*(T_PR[[#This Row],[CENA KATALOG NETTO ZA JEDNOSTKĘ MIARY]]-T_PR[[#This Row],[CENA KATALOG NETTO ZA JEDNOSTKĘ MIARY]]*T_PR[[#This Row],[RABAT %]])/100</f>
        <v>2.4927000000000001</v>
      </c>
      <c r="K627" s="95">
        <f t="shared" si="22"/>
        <v>249.27</v>
      </c>
      <c r="L627" s="264">
        <f t="shared" si="23"/>
        <v>0</v>
      </c>
      <c r="M627" s="25">
        <v>100</v>
      </c>
      <c r="N627" s="256">
        <f>T_PR[[#This Row],[CENA ZA POJ. SZTUKĘ PO RABACIE]]*T_PR[[#This Row],[LICZBA SZT. W OPAKOWANIU]]</f>
        <v>249.27</v>
      </c>
      <c r="O627" s="253" t="str">
        <f>IF(T_PR[[#This Row],[CENA ZA OPAKOWANIE PO RABACIE]]*D627=0,"",D627*N627)</f>
        <v/>
      </c>
      <c r="P627" s="52" t="s">
        <v>1691</v>
      </c>
      <c r="Q627" s="52" t="s">
        <v>1692</v>
      </c>
      <c r="R627" s="31" t="s">
        <v>22</v>
      </c>
      <c r="S627" s="31" t="s">
        <v>58</v>
      </c>
      <c r="T627" s="160">
        <v>1</v>
      </c>
    </row>
    <row r="628" spans="1:20">
      <c r="A628" s="333"/>
      <c r="B628" s="328"/>
      <c r="C628" s="116" t="s">
        <v>3534</v>
      </c>
      <c r="D628" s="53"/>
      <c r="E628" s="38" t="s">
        <v>1693</v>
      </c>
      <c r="F628" s="225" t="s">
        <v>1694</v>
      </c>
      <c r="G628" s="54">
        <v>100</v>
      </c>
      <c r="H628" s="28">
        <v>233.98</v>
      </c>
      <c r="I628" s="199">
        <f>T_PR[[#This Row],[CENA KATALOG NETTO ZA JEDNOSTKĘ MIARY]]/G628</f>
        <v>2.3397999999999999</v>
      </c>
      <c r="J628" s="94">
        <f>T628*(T_PR[[#This Row],[CENA KATALOG NETTO ZA JEDNOSTKĘ MIARY]]-T_PR[[#This Row],[CENA KATALOG NETTO ZA JEDNOSTKĘ MIARY]]*T_PR[[#This Row],[RABAT %]])/100</f>
        <v>2.3397999999999999</v>
      </c>
      <c r="K628" s="95">
        <f t="shared" si="22"/>
        <v>233.98</v>
      </c>
      <c r="L628" s="264">
        <f t="shared" si="23"/>
        <v>0</v>
      </c>
      <c r="M628" s="25">
        <v>50</v>
      </c>
      <c r="N628" s="256">
        <f>T_PR[[#This Row],[CENA ZA POJ. SZTUKĘ PO RABACIE]]*T_PR[[#This Row],[LICZBA SZT. W OPAKOWANIU]]</f>
        <v>116.99</v>
      </c>
      <c r="O628" s="253" t="str">
        <f>IF(T_PR[[#This Row],[CENA ZA OPAKOWANIE PO RABACIE]]*D628=0,"",D628*N628)</f>
        <v/>
      </c>
      <c r="P628" s="52" t="s">
        <v>1695</v>
      </c>
      <c r="Q628" s="52" t="s">
        <v>1696</v>
      </c>
      <c r="R628" s="31" t="s">
        <v>22</v>
      </c>
      <c r="S628" s="31" t="s">
        <v>58</v>
      </c>
      <c r="T628" s="160">
        <v>1</v>
      </c>
    </row>
    <row r="629" spans="1:20">
      <c r="A629" s="333"/>
      <c r="B629" s="328"/>
      <c r="C629" s="116" t="s">
        <v>3534</v>
      </c>
      <c r="D629" s="53"/>
      <c r="E629" s="38" t="s">
        <v>1697</v>
      </c>
      <c r="F629" s="225" t="s">
        <v>1698</v>
      </c>
      <c r="G629" s="54">
        <v>100</v>
      </c>
      <c r="H629" s="28">
        <v>258.60000000000002</v>
      </c>
      <c r="I629" s="199">
        <f>T_PR[[#This Row],[CENA KATALOG NETTO ZA JEDNOSTKĘ MIARY]]/G629</f>
        <v>2.5860000000000003</v>
      </c>
      <c r="J629" s="94">
        <f>T629*(T_PR[[#This Row],[CENA KATALOG NETTO ZA JEDNOSTKĘ MIARY]]-T_PR[[#This Row],[CENA KATALOG NETTO ZA JEDNOSTKĘ MIARY]]*T_PR[[#This Row],[RABAT %]])/100</f>
        <v>2.5860000000000003</v>
      </c>
      <c r="K629" s="95">
        <f t="shared" si="22"/>
        <v>258.60000000000002</v>
      </c>
      <c r="L629" s="264">
        <f t="shared" si="23"/>
        <v>0</v>
      </c>
      <c r="M629" s="25">
        <v>50</v>
      </c>
      <c r="N629" s="256">
        <f>T_PR[[#This Row],[CENA ZA POJ. SZTUKĘ PO RABACIE]]*T_PR[[#This Row],[LICZBA SZT. W OPAKOWANIU]]</f>
        <v>129.30000000000001</v>
      </c>
      <c r="O629" s="253" t="str">
        <f>IF(T_PR[[#This Row],[CENA ZA OPAKOWANIE PO RABACIE]]*D629=0,"",D629*N629)</f>
        <v/>
      </c>
      <c r="P629" s="52" t="s">
        <v>1699</v>
      </c>
      <c r="Q629" s="52" t="s">
        <v>1700</v>
      </c>
      <c r="R629" s="31" t="s">
        <v>22</v>
      </c>
      <c r="S629" s="31" t="s">
        <v>58</v>
      </c>
      <c r="T629" s="160">
        <v>1</v>
      </c>
    </row>
    <row r="630" spans="1:20">
      <c r="A630" s="333"/>
      <c r="B630" s="328"/>
      <c r="C630" s="116" t="s">
        <v>3534</v>
      </c>
      <c r="D630" s="53"/>
      <c r="E630" s="38" t="s">
        <v>4337</v>
      </c>
      <c r="F630" s="225" t="s">
        <v>4338</v>
      </c>
      <c r="G630" s="54">
        <v>100</v>
      </c>
      <c r="H630" s="28">
        <v>258.60000000000002</v>
      </c>
      <c r="I630" s="199">
        <f>T_PR[[#This Row],[CENA KATALOG NETTO ZA JEDNOSTKĘ MIARY]]/G630</f>
        <v>2.5860000000000003</v>
      </c>
      <c r="J630" s="28">
        <f>T630*(T_PR[[#This Row],[CENA KATALOG NETTO ZA JEDNOSTKĘ MIARY]]-T_PR[[#This Row],[CENA KATALOG NETTO ZA JEDNOSTKĘ MIARY]]*T_PR[[#This Row],[RABAT %]])/100</f>
        <v>2.5860000000000003</v>
      </c>
      <c r="K630" s="106">
        <f>SUM(H630)*(1-L630)</f>
        <v>258.60000000000002</v>
      </c>
      <c r="L630" s="261">
        <f t="shared" si="23"/>
        <v>0</v>
      </c>
      <c r="M630" s="25">
        <v>50</v>
      </c>
      <c r="N630" s="256">
        <f>T_PR[[#This Row],[CENA ZA POJ. SZTUKĘ PO RABACIE]]*T_PR[[#This Row],[LICZBA SZT. W OPAKOWANIU]]</f>
        <v>129.30000000000001</v>
      </c>
      <c r="O630" s="253" t="str">
        <f>IF(T_PR[[#This Row],[CENA ZA OPAKOWANIE PO RABACIE]]*D630=0,"",D630*N630)</f>
        <v/>
      </c>
      <c r="P630" s="105">
        <v>4250438941185</v>
      </c>
      <c r="Q630" s="105">
        <v>4250438941444</v>
      </c>
      <c r="R630" s="31" t="s">
        <v>22</v>
      </c>
      <c r="S630" s="31" t="s">
        <v>58</v>
      </c>
      <c r="T630" s="160">
        <v>1</v>
      </c>
    </row>
    <row r="631" spans="1:20">
      <c r="A631" s="333"/>
      <c r="B631" s="328"/>
      <c r="C631" s="116" t="s">
        <v>3534</v>
      </c>
      <c r="D631" s="53"/>
      <c r="E631" s="38" t="s">
        <v>1701</v>
      </c>
      <c r="F631" s="225" t="s">
        <v>1702</v>
      </c>
      <c r="G631" s="54">
        <v>100</v>
      </c>
      <c r="H631" s="28">
        <v>326.33</v>
      </c>
      <c r="I631" s="199">
        <f>T_PR[[#This Row],[CENA KATALOG NETTO ZA JEDNOSTKĘ MIARY]]/G631</f>
        <v>3.2632999999999996</v>
      </c>
      <c r="J631" s="94">
        <f>T631*(T_PR[[#This Row],[CENA KATALOG NETTO ZA JEDNOSTKĘ MIARY]]-T_PR[[#This Row],[CENA KATALOG NETTO ZA JEDNOSTKĘ MIARY]]*T_PR[[#This Row],[RABAT %]])/100</f>
        <v>3.2632999999999996</v>
      </c>
      <c r="K631" s="95">
        <f t="shared" si="22"/>
        <v>326.33</v>
      </c>
      <c r="L631" s="264">
        <f t="shared" si="23"/>
        <v>0</v>
      </c>
      <c r="M631" s="25">
        <v>40</v>
      </c>
      <c r="N631" s="256">
        <f>T_PR[[#This Row],[CENA ZA POJ. SZTUKĘ PO RABACIE]]*T_PR[[#This Row],[LICZBA SZT. W OPAKOWANIU]]</f>
        <v>130.53199999999998</v>
      </c>
      <c r="O631" s="253" t="str">
        <f>IF(T_PR[[#This Row],[CENA ZA OPAKOWANIE PO RABACIE]]*D631=0,"",D631*N631)</f>
        <v/>
      </c>
      <c r="P631" s="52" t="s">
        <v>1703</v>
      </c>
      <c r="Q631" s="52" t="s">
        <v>1704</v>
      </c>
      <c r="R631" s="31" t="s">
        <v>22</v>
      </c>
      <c r="S631" s="31" t="s">
        <v>58</v>
      </c>
      <c r="T631" s="160">
        <v>1</v>
      </c>
    </row>
    <row r="632" spans="1:20">
      <c r="A632" s="333"/>
      <c r="B632" s="328"/>
      <c r="C632" s="116" t="s">
        <v>3534</v>
      </c>
      <c r="D632" s="53"/>
      <c r="E632" s="38" t="s">
        <v>1705</v>
      </c>
      <c r="F632" s="225" t="s">
        <v>1706</v>
      </c>
      <c r="G632" s="54">
        <v>100</v>
      </c>
      <c r="H632" s="28">
        <v>369.43</v>
      </c>
      <c r="I632" s="199">
        <f>T_PR[[#This Row],[CENA KATALOG NETTO ZA JEDNOSTKĘ MIARY]]/G632</f>
        <v>3.6943000000000001</v>
      </c>
      <c r="J632" s="94">
        <f>T632*(T_PR[[#This Row],[CENA KATALOG NETTO ZA JEDNOSTKĘ MIARY]]-T_PR[[#This Row],[CENA KATALOG NETTO ZA JEDNOSTKĘ MIARY]]*T_PR[[#This Row],[RABAT %]])/100</f>
        <v>3.6943000000000001</v>
      </c>
      <c r="K632" s="95">
        <f t="shared" si="22"/>
        <v>369.43</v>
      </c>
      <c r="L632" s="264">
        <f t="shared" si="23"/>
        <v>0</v>
      </c>
      <c r="M632" s="25">
        <v>40</v>
      </c>
      <c r="N632" s="256">
        <f>T_PR[[#This Row],[CENA ZA POJ. SZTUKĘ PO RABACIE]]*T_PR[[#This Row],[LICZBA SZT. W OPAKOWANIU]]</f>
        <v>147.77199999999999</v>
      </c>
      <c r="O632" s="253" t="str">
        <f>IF(T_PR[[#This Row],[CENA ZA OPAKOWANIE PO RABACIE]]*D632=0,"",D632*N632)</f>
        <v/>
      </c>
      <c r="P632" s="52" t="s">
        <v>1707</v>
      </c>
      <c r="Q632" s="52" t="s">
        <v>1708</v>
      </c>
      <c r="R632" s="31" t="s">
        <v>22</v>
      </c>
      <c r="S632" s="31" t="s">
        <v>58</v>
      </c>
      <c r="T632" s="160">
        <v>1</v>
      </c>
    </row>
    <row r="633" spans="1:20">
      <c r="A633" s="333"/>
      <c r="B633" s="328"/>
      <c r="C633" s="116" t="s">
        <v>3534</v>
      </c>
      <c r="D633" s="53"/>
      <c r="E633" s="38" t="s">
        <v>1709</v>
      </c>
      <c r="F633" s="225" t="s">
        <v>1710</v>
      </c>
      <c r="G633" s="54">
        <v>100</v>
      </c>
      <c r="H633" s="28">
        <v>412.54</v>
      </c>
      <c r="I633" s="199">
        <f>T_PR[[#This Row],[CENA KATALOG NETTO ZA JEDNOSTKĘ MIARY]]/G633</f>
        <v>4.1254</v>
      </c>
      <c r="J633" s="94">
        <f>T633*(T_PR[[#This Row],[CENA KATALOG NETTO ZA JEDNOSTKĘ MIARY]]-T_PR[[#This Row],[CENA KATALOG NETTO ZA JEDNOSTKĘ MIARY]]*T_PR[[#This Row],[RABAT %]])/100</f>
        <v>4.1254</v>
      </c>
      <c r="K633" s="95">
        <f t="shared" si="22"/>
        <v>412.54</v>
      </c>
      <c r="L633" s="264">
        <f t="shared" si="23"/>
        <v>0</v>
      </c>
      <c r="M633" s="25">
        <v>25</v>
      </c>
      <c r="N633" s="256">
        <f>T_PR[[#This Row],[CENA ZA POJ. SZTUKĘ PO RABACIE]]*T_PR[[#This Row],[LICZBA SZT. W OPAKOWANIU]]</f>
        <v>103.13500000000001</v>
      </c>
      <c r="O633" s="253" t="str">
        <f>IF(T_PR[[#This Row],[CENA ZA OPAKOWANIE PO RABACIE]]*D633=0,"",D633*N633)</f>
        <v/>
      </c>
      <c r="P633" s="52" t="s">
        <v>1711</v>
      </c>
      <c r="Q633" s="52" t="s">
        <v>1712</v>
      </c>
      <c r="R633" s="31" t="s">
        <v>22</v>
      </c>
      <c r="S633" s="31" t="s">
        <v>58</v>
      </c>
      <c r="T633" s="160">
        <v>1</v>
      </c>
    </row>
    <row r="634" spans="1:20">
      <c r="A634" s="333"/>
      <c r="B634" s="328"/>
      <c r="C634" s="116" t="s">
        <v>3534</v>
      </c>
      <c r="D634" s="53"/>
      <c r="E634" s="38" t="s">
        <v>1713</v>
      </c>
      <c r="F634" s="225" t="s">
        <v>1714</v>
      </c>
      <c r="G634" s="54">
        <v>100</v>
      </c>
      <c r="H634" s="28">
        <v>437.16</v>
      </c>
      <c r="I634" s="199">
        <f>T_PR[[#This Row],[CENA KATALOG NETTO ZA JEDNOSTKĘ MIARY]]/G634</f>
        <v>4.3715999999999999</v>
      </c>
      <c r="J634" s="94">
        <f>T634*(T_PR[[#This Row],[CENA KATALOG NETTO ZA JEDNOSTKĘ MIARY]]-T_PR[[#This Row],[CENA KATALOG NETTO ZA JEDNOSTKĘ MIARY]]*T_PR[[#This Row],[RABAT %]])/100</f>
        <v>4.3715999999999999</v>
      </c>
      <c r="K634" s="95">
        <f t="shared" si="22"/>
        <v>437.16</v>
      </c>
      <c r="L634" s="264">
        <f t="shared" si="23"/>
        <v>0</v>
      </c>
      <c r="M634" s="25">
        <v>25</v>
      </c>
      <c r="N634" s="256">
        <f>T_PR[[#This Row],[CENA ZA POJ. SZTUKĘ PO RABACIE]]*T_PR[[#This Row],[LICZBA SZT. W OPAKOWANIU]]</f>
        <v>109.28999999999999</v>
      </c>
      <c r="O634" s="253" t="str">
        <f>IF(T_PR[[#This Row],[CENA ZA OPAKOWANIE PO RABACIE]]*D634=0,"",D634*N634)</f>
        <v/>
      </c>
      <c r="P634" s="52" t="s">
        <v>1715</v>
      </c>
      <c r="Q634" s="52" t="s">
        <v>1716</v>
      </c>
      <c r="R634" s="31" t="s">
        <v>22</v>
      </c>
      <c r="S634" s="31" t="s">
        <v>58</v>
      </c>
      <c r="T634" s="160">
        <v>1</v>
      </c>
    </row>
    <row r="635" spans="1:20">
      <c r="A635" s="333"/>
      <c r="B635" s="328"/>
      <c r="C635" s="116" t="s">
        <v>3534</v>
      </c>
      <c r="D635" s="53"/>
      <c r="E635" s="38" t="s">
        <v>1717</v>
      </c>
      <c r="F635" s="225" t="s">
        <v>1718</v>
      </c>
      <c r="G635" s="54">
        <v>100</v>
      </c>
      <c r="H635" s="28">
        <v>486.42</v>
      </c>
      <c r="I635" s="199">
        <f>T_PR[[#This Row],[CENA KATALOG NETTO ZA JEDNOSTKĘ MIARY]]/G635</f>
        <v>4.8642000000000003</v>
      </c>
      <c r="J635" s="94">
        <f>T635*(T_PR[[#This Row],[CENA KATALOG NETTO ZA JEDNOSTKĘ MIARY]]-T_PR[[#This Row],[CENA KATALOG NETTO ZA JEDNOSTKĘ MIARY]]*T_PR[[#This Row],[RABAT %]])/100</f>
        <v>4.8642000000000003</v>
      </c>
      <c r="K635" s="95">
        <f t="shared" si="22"/>
        <v>486.42</v>
      </c>
      <c r="L635" s="264">
        <f t="shared" si="23"/>
        <v>0</v>
      </c>
      <c r="M635" s="25">
        <v>25</v>
      </c>
      <c r="N635" s="256">
        <f>T_PR[[#This Row],[CENA ZA POJ. SZTUKĘ PO RABACIE]]*T_PR[[#This Row],[LICZBA SZT. W OPAKOWANIU]]</f>
        <v>121.605</v>
      </c>
      <c r="O635" s="253" t="str">
        <f>IF(T_PR[[#This Row],[CENA ZA OPAKOWANIE PO RABACIE]]*D635=0,"",D635*N635)</f>
        <v/>
      </c>
      <c r="P635" s="52" t="s">
        <v>1719</v>
      </c>
      <c r="Q635" s="52" t="s">
        <v>1720</v>
      </c>
      <c r="R635" s="31" t="s">
        <v>22</v>
      </c>
      <c r="S635" s="31" t="s">
        <v>58</v>
      </c>
      <c r="T635" s="160">
        <v>1</v>
      </c>
    </row>
    <row r="636" spans="1:20">
      <c r="A636" s="333"/>
      <c r="B636" s="328"/>
      <c r="C636" s="119" t="s">
        <v>3534</v>
      </c>
      <c r="D636" s="53"/>
      <c r="E636" s="38" t="s">
        <v>1721</v>
      </c>
      <c r="F636" s="225" t="s">
        <v>1722</v>
      </c>
      <c r="G636" s="54">
        <v>100</v>
      </c>
      <c r="H636" s="28">
        <v>547.99</v>
      </c>
      <c r="I636" s="199">
        <f>T_PR[[#This Row],[CENA KATALOG NETTO ZA JEDNOSTKĘ MIARY]]/G636</f>
        <v>5.4798999999999998</v>
      </c>
      <c r="J636" s="94">
        <f>T636*(T_PR[[#This Row],[CENA KATALOG NETTO ZA JEDNOSTKĘ MIARY]]-T_PR[[#This Row],[CENA KATALOG NETTO ZA JEDNOSTKĘ MIARY]]*T_PR[[#This Row],[RABAT %]])/100</f>
        <v>5.4798999999999998</v>
      </c>
      <c r="K636" s="95">
        <f t="shared" si="22"/>
        <v>547.99</v>
      </c>
      <c r="L636" s="264">
        <f t="shared" si="23"/>
        <v>0</v>
      </c>
      <c r="M636" s="25">
        <v>20</v>
      </c>
      <c r="N636" s="256">
        <f>T_PR[[#This Row],[CENA ZA POJ. SZTUKĘ PO RABACIE]]*T_PR[[#This Row],[LICZBA SZT. W OPAKOWANIU]]</f>
        <v>109.598</v>
      </c>
      <c r="O636" s="253" t="str">
        <f>IF(T_PR[[#This Row],[CENA ZA OPAKOWANIE PO RABACIE]]*D636=0,"",D636*N636)</f>
        <v/>
      </c>
      <c r="P636" s="52" t="s">
        <v>1723</v>
      </c>
      <c r="Q636" s="52" t="s">
        <v>1724</v>
      </c>
      <c r="R636" s="31" t="s">
        <v>22</v>
      </c>
      <c r="S636" s="31" t="s">
        <v>58</v>
      </c>
      <c r="T636" s="160">
        <v>1</v>
      </c>
    </row>
    <row r="637" spans="1:20">
      <c r="A637" s="333"/>
      <c r="B637" s="328"/>
      <c r="C637" s="119" t="s">
        <v>3534</v>
      </c>
      <c r="D637" s="53"/>
      <c r="E637" s="38" t="s">
        <v>1725</v>
      </c>
      <c r="F637" s="225" t="s">
        <v>1726</v>
      </c>
      <c r="G637" s="54">
        <v>100</v>
      </c>
      <c r="H637" s="28">
        <v>572.62</v>
      </c>
      <c r="I637" s="199">
        <f>T_PR[[#This Row],[CENA KATALOG NETTO ZA JEDNOSTKĘ MIARY]]/G637</f>
        <v>5.7262000000000004</v>
      </c>
      <c r="J637" s="94">
        <f>T637*(T_PR[[#This Row],[CENA KATALOG NETTO ZA JEDNOSTKĘ MIARY]]-T_PR[[#This Row],[CENA KATALOG NETTO ZA JEDNOSTKĘ MIARY]]*T_PR[[#This Row],[RABAT %]])/100</f>
        <v>5.7262000000000004</v>
      </c>
      <c r="K637" s="95">
        <f t="shared" si="22"/>
        <v>572.62</v>
      </c>
      <c r="L637" s="264">
        <f t="shared" si="23"/>
        <v>0</v>
      </c>
      <c r="M637" s="25">
        <v>20</v>
      </c>
      <c r="N637" s="256">
        <f>T_PR[[#This Row],[CENA ZA POJ. SZTUKĘ PO RABACIE]]*T_PR[[#This Row],[LICZBA SZT. W OPAKOWANIU]]</f>
        <v>114.524</v>
      </c>
      <c r="O637" s="253" t="str">
        <f>IF(T_PR[[#This Row],[CENA ZA OPAKOWANIE PO RABACIE]]*D637=0,"",D637*N637)</f>
        <v/>
      </c>
      <c r="P637" s="52" t="s">
        <v>1727</v>
      </c>
      <c r="Q637" s="52" t="s">
        <v>1728</v>
      </c>
      <c r="R637" s="31" t="s">
        <v>22</v>
      </c>
      <c r="S637" s="31" t="s">
        <v>58</v>
      </c>
      <c r="T637" s="160">
        <v>1</v>
      </c>
    </row>
    <row r="638" spans="1:20">
      <c r="A638" s="333"/>
      <c r="B638" s="328"/>
      <c r="C638" s="120" t="s">
        <v>3534</v>
      </c>
      <c r="D638" s="53"/>
      <c r="E638" s="38" t="s">
        <v>4336</v>
      </c>
      <c r="F638" s="225" t="s">
        <v>1729</v>
      </c>
      <c r="G638" s="54">
        <v>100</v>
      </c>
      <c r="H638" s="28">
        <v>609.57000000000005</v>
      </c>
      <c r="I638" s="199">
        <f>T_PR[[#This Row],[CENA KATALOG NETTO ZA JEDNOSTKĘ MIARY]]/G638</f>
        <v>6.0957000000000008</v>
      </c>
      <c r="J638" s="94">
        <f>T638*(T_PR[[#This Row],[CENA KATALOG NETTO ZA JEDNOSTKĘ MIARY]]-T_PR[[#This Row],[CENA KATALOG NETTO ZA JEDNOSTKĘ MIARY]]*T_PR[[#This Row],[RABAT %]])/100</f>
        <v>6.0957000000000008</v>
      </c>
      <c r="K638" s="95">
        <f t="shared" si="22"/>
        <v>609.57000000000005</v>
      </c>
      <c r="L638" s="264">
        <f t="shared" si="23"/>
        <v>0</v>
      </c>
      <c r="M638" s="25">
        <v>20</v>
      </c>
      <c r="N638" s="256">
        <f>T_PR[[#This Row],[CENA ZA POJ. SZTUKĘ PO RABACIE]]*T_PR[[#This Row],[LICZBA SZT. W OPAKOWANIU]]</f>
        <v>121.91400000000002</v>
      </c>
      <c r="O638" s="253" t="str">
        <f>IF(T_PR[[#This Row],[CENA ZA OPAKOWANIE PO RABACIE]]*D638=0,"",D638*N638)</f>
        <v/>
      </c>
      <c r="P638" s="52">
        <v>4250438932022</v>
      </c>
      <c r="Q638" s="52">
        <v>4250438932220</v>
      </c>
      <c r="R638" s="31" t="s">
        <v>22</v>
      </c>
      <c r="S638" s="31" t="s">
        <v>58</v>
      </c>
      <c r="T638" s="160">
        <v>1</v>
      </c>
    </row>
    <row r="639" spans="1:20">
      <c r="A639" s="333"/>
      <c r="B639" s="328"/>
      <c r="C639" s="120" t="s">
        <v>3534</v>
      </c>
      <c r="D639" s="53"/>
      <c r="E639" s="38" t="s">
        <v>1730</v>
      </c>
      <c r="F639" s="225" t="s">
        <v>1731</v>
      </c>
      <c r="G639" s="54">
        <v>100</v>
      </c>
      <c r="H639" s="28">
        <v>708.08</v>
      </c>
      <c r="I639" s="199">
        <f>T_PR[[#This Row],[CENA KATALOG NETTO ZA JEDNOSTKĘ MIARY]]/G639</f>
        <v>7.0808</v>
      </c>
      <c r="J639" s="94">
        <f>T639*(T_PR[[#This Row],[CENA KATALOG NETTO ZA JEDNOSTKĘ MIARY]]-T_PR[[#This Row],[CENA KATALOG NETTO ZA JEDNOSTKĘ MIARY]]*T_PR[[#This Row],[RABAT %]])/100</f>
        <v>7.0808</v>
      </c>
      <c r="K639" s="95">
        <f t="shared" si="22"/>
        <v>708.08</v>
      </c>
      <c r="L639" s="264">
        <f t="shared" si="23"/>
        <v>0</v>
      </c>
      <c r="M639" s="25">
        <v>20</v>
      </c>
      <c r="N639" s="256">
        <f>T_PR[[#This Row],[CENA ZA POJ. SZTUKĘ PO RABACIE]]*T_PR[[#This Row],[LICZBA SZT. W OPAKOWANIU]]</f>
        <v>141.61599999999999</v>
      </c>
      <c r="O639" s="253" t="str">
        <f>IF(T_PR[[#This Row],[CENA ZA OPAKOWANIE PO RABACIE]]*D639=0,"",D639*N639)</f>
        <v/>
      </c>
      <c r="P639" s="52" t="s">
        <v>1732</v>
      </c>
      <c r="Q639" s="52" t="s">
        <v>1733</v>
      </c>
      <c r="R639" s="31" t="s">
        <v>22</v>
      </c>
      <c r="S639" s="31" t="s">
        <v>58</v>
      </c>
      <c r="T639" s="160">
        <v>1</v>
      </c>
    </row>
    <row r="640" spans="1:20">
      <c r="A640" s="333"/>
      <c r="B640" s="328"/>
      <c r="C640" s="120" t="s">
        <v>3534</v>
      </c>
      <c r="D640" s="53"/>
      <c r="E640" s="38" t="s">
        <v>1734</v>
      </c>
      <c r="F640" s="225" t="s">
        <v>1735</v>
      </c>
      <c r="G640" s="54">
        <v>100</v>
      </c>
      <c r="H640" s="28">
        <v>800.44</v>
      </c>
      <c r="I640" s="199">
        <f>T_PR[[#This Row],[CENA KATALOG NETTO ZA JEDNOSTKĘ MIARY]]/G640</f>
        <v>8.0044000000000004</v>
      </c>
      <c r="J640" s="94">
        <f>T640*(T_PR[[#This Row],[CENA KATALOG NETTO ZA JEDNOSTKĘ MIARY]]-T_PR[[#This Row],[CENA KATALOG NETTO ZA JEDNOSTKĘ MIARY]]*T_PR[[#This Row],[RABAT %]])/100</f>
        <v>8.0044000000000004</v>
      </c>
      <c r="K640" s="95">
        <f t="shared" ref="K640:K707" si="24">SUM(H640)*(1-L640)</f>
        <v>800.44</v>
      </c>
      <c r="L640" s="264">
        <f t="shared" si="23"/>
        <v>0</v>
      </c>
      <c r="M640" s="25">
        <v>20</v>
      </c>
      <c r="N640" s="256">
        <f>T_PR[[#This Row],[CENA ZA POJ. SZTUKĘ PO RABACIE]]*T_PR[[#This Row],[LICZBA SZT. W OPAKOWANIU]]</f>
        <v>160.08800000000002</v>
      </c>
      <c r="O640" s="253" t="str">
        <f>IF(T_PR[[#This Row],[CENA ZA OPAKOWANIE PO RABACIE]]*D640=0,"",D640*N640)</f>
        <v/>
      </c>
      <c r="P640" s="52" t="s">
        <v>1736</v>
      </c>
      <c r="Q640" s="52" t="s">
        <v>1737</v>
      </c>
      <c r="R640" s="31" t="s">
        <v>22</v>
      </c>
      <c r="S640" s="31" t="s">
        <v>58</v>
      </c>
      <c r="T640" s="160">
        <v>1</v>
      </c>
    </row>
    <row r="641" spans="1:20">
      <c r="A641" s="333"/>
      <c r="B641" s="328"/>
      <c r="C641" s="120" t="s">
        <v>3534</v>
      </c>
      <c r="D641" s="53"/>
      <c r="E641" s="38" t="s">
        <v>1738</v>
      </c>
      <c r="F641" s="225" t="s">
        <v>1739</v>
      </c>
      <c r="G641" s="54">
        <v>100</v>
      </c>
      <c r="H641" s="28">
        <v>1139.0899999999999</v>
      </c>
      <c r="I641" s="199">
        <f>T_PR[[#This Row],[CENA KATALOG NETTO ZA JEDNOSTKĘ MIARY]]/G641</f>
        <v>11.390899999999998</v>
      </c>
      <c r="J641" s="94">
        <f>T641*(T_PR[[#This Row],[CENA KATALOG NETTO ZA JEDNOSTKĘ MIARY]]-T_PR[[#This Row],[CENA KATALOG NETTO ZA JEDNOSTKĘ MIARY]]*T_PR[[#This Row],[RABAT %]])/100</f>
        <v>11.390899999999998</v>
      </c>
      <c r="K641" s="95">
        <f t="shared" si="24"/>
        <v>1139.0899999999999</v>
      </c>
      <c r="L641" s="264">
        <f t="shared" si="23"/>
        <v>0</v>
      </c>
      <c r="M641" s="25">
        <v>10</v>
      </c>
      <c r="N641" s="256">
        <f>T_PR[[#This Row],[CENA ZA POJ. SZTUKĘ PO RABACIE]]*T_PR[[#This Row],[LICZBA SZT. W OPAKOWANIU]]</f>
        <v>113.90899999999999</v>
      </c>
      <c r="O641" s="253" t="str">
        <f>IF(T_PR[[#This Row],[CENA ZA OPAKOWANIE PO RABACIE]]*D641=0,"",D641*N641)</f>
        <v/>
      </c>
      <c r="P641" s="52" t="s">
        <v>1740</v>
      </c>
      <c r="Q641" s="52" t="s">
        <v>1741</v>
      </c>
      <c r="R641" s="31" t="s">
        <v>22</v>
      </c>
      <c r="S641" s="31" t="s">
        <v>58</v>
      </c>
      <c r="T641" s="160">
        <v>1</v>
      </c>
    </row>
    <row r="642" spans="1:20">
      <c r="A642" s="333"/>
      <c r="B642" s="328"/>
      <c r="C642" s="120" t="s">
        <v>3534</v>
      </c>
      <c r="D642" s="53"/>
      <c r="E642" s="38" t="s">
        <v>1742</v>
      </c>
      <c r="F642" s="225" t="s">
        <v>1743</v>
      </c>
      <c r="G642" s="54">
        <v>100</v>
      </c>
      <c r="H642" s="28">
        <v>1784.35</v>
      </c>
      <c r="I642" s="199">
        <f>T_PR[[#This Row],[CENA KATALOG NETTO ZA JEDNOSTKĘ MIARY]]/G642</f>
        <v>17.843499999999999</v>
      </c>
      <c r="J642" s="94">
        <f>T642*(T_PR[[#This Row],[CENA KATALOG NETTO ZA JEDNOSTKĘ MIARY]]-T_PR[[#This Row],[CENA KATALOG NETTO ZA JEDNOSTKĘ MIARY]]*T_PR[[#This Row],[RABAT %]])/100</f>
        <v>17.843499999999999</v>
      </c>
      <c r="K642" s="95">
        <f t="shared" si="24"/>
        <v>1784.35</v>
      </c>
      <c r="L642" s="264">
        <f t="shared" si="23"/>
        <v>0</v>
      </c>
      <c r="M642" s="25">
        <v>10</v>
      </c>
      <c r="N642" s="256">
        <f>T_PR[[#This Row],[CENA ZA POJ. SZTUKĘ PO RABACIE]]*T_PR[[#This Row],[LICZBA SZT. W OPAKOWANIU]]</f>
        <v>178.435</v>
      </c>
      <c r="O642" s="253" t="str">
        <f>IF(T_PR[[#This Row],[CENA ZA OPAKOWANIE PO RABACIE]]*D642=0,"",D642*N642)</f>
        <v/>
      </c>
      <c r="P642" s="52" t="s">
        <v>1744</v>
      </c>
      <c r="Q642" s="52" t="s">
        <v>1745</v>
      </c>
      <c r="R642" s="31" t="s">
        <v>22</v>
      </c>
      <c r="S642" s="31" t="s">
        <v>58</v>
      </c>
      <c r="T642" s="160">
        <v>1</v>
      </c>
    </row>
    <row r="643" spans="1:20">
      <c r="A643" s="334"/>
      <c r="B643" s="328"/>
      <c r="C643" s="120" t="s">
        <v>3534</v>
      </c>
      <c r="D643" s="53"/>
      <c r="E643" s="38" t="s">
        <v>1746</v>
      </c>
      <c r="F643" s="225" t="s">
        <v>1747</v>
      </c>
      <c r="G643" s="54">
        <v>100</v>
      </c>
      <c r="H643" s="28">
        <v>1231.45</v>
      </c>
      <c r="I643" s="199">
        <f>T_PR[[#This Row],[CENA KATALOG NETTO ZA JEDNOSTKĘ MIARY]]/G643</f>
        <v>12.314500000000001</v>
      </c>
      <c r="J643" s="94">
        <f>T643*(T_PR[[#This Row],[CENA KATALOG NETTO ZA JEDNOSTKĘ MIARY]]-T_PR[[#This Row],[CENA KATALOG NETTO ZA JEDNOSTKĘ MIARY]]*T_PR[[#This Row],[RABAT %]])/100</f>
        <v>12.314500000000001</v>
      </c>
      <c r="K643" s="95">
        <f t="shared" si="24"/>
        <v>1231.45</v>
      </c>
      <c r="L643" s="264">
        <f t="shared" si="23"/>
        <v>0</v>
      </c>
      <c r="M643" s="25">
        <v>10</v>
      </c>
      <c r="N643" s="256">
        <f>T_PR[[#This Row],[CENA ZA POJ. SZTUKĘ PO RABACIE]]*T_PR[[#This Row],[LICZBA SZT. W OPAKOWANIU]]</f>
        <v>123.14500000000001</v>
      </c>
      <c r="O643" s="253" t="str">
        <f>IF(T_PR[[#This Row],[CENA ZA OPAKOWANIE PO RABACIE]]*D643=0,"",D643*N643)</f>
        <v/>
      </c>
      <c r="P643" s="52" t="s">
        <v>1748</v>
      </c>
      <c r="Q643" s="52" t="s">
        <v>1749</v>
      </c>
      <c r="R643" s="31" t="s">
        <v>22</v>
      </c>
      <c r="S643" s="31" t="s">
        <v>58</v>
      </c>
      <c r="T643" s="160">
        <v>1</v>
      </c>
    </row>
    <row r="644" spans="1:20">
      <c r="A644" s="332"/>
      <c r="B644" s="328"/>
      <c r="C644" s="120" t="s">
        <v>3534</v>
      </c>
      <c r="D644" s="53"/>
      <c r="E644" s="39" t="s">
        <v>1750</v>
      </c>
      <c r="F644" s="225" t="s">
        <v>1751</v>
      </c>
      <c r="G644" s="54">
        <v>100</v>
      </c>
      <c r="H644" s="28">
        <v>337.06</v>
      </c>
      <c r="I644" s="199">
        <f>T_PR[[#This Row],[CENA KATALOG NETTO ZA JEDNOSTKĘ MIARY]]/G644</f>
        <v>3.3706</v>
      </c>
      <c r="J644" s="94">
        <f>T644*(T_PR[[#This Row],[CENA KATALOG NETTO ZA JEDNOSTKĘ MIARY]]-T_PR[[#This Row],[CENA KATALOG NETTO ZA JEDNOSTKĘ MIARY]]*T_PR[[#This Row],[RABAT %]])/100</f>
        <v>3.3706</v>
      </c>
      <c r="K644" s="95">
        <f t="shared" si="24"/>
        <v>337.06</v>
      </c>
      <c r="L644" s="264">
        <f t="shared" si="23"/>
        <v>0</v>
      </c>
      <c r="M644" s="25">
        <v>100</v>
      </c>
      <c r="N644" s="256">
        <f>T_PR[[#This Row],[CENA ZA POJ. SZTUKĘ PO RABACIE]]*T_PR[[#This Row],[LICZBA SZT. W OPAKOWANIU]]</f>
        <v>337.06</v>
      </c>
      <c r="O644" s="253" t="str">
        <f>IF(T_PR[[#This Row],[CENA ZA OPAKOWANIE PO RABACIE]]*D644=0,"",D644*N644)</f>
        <v/>
      </c>
      <c r="P644" s="52" t="s">
        <v>1752</v>
      </c>
      <c r="Q644" s="52" t="s">
        <v>1753</v>
      </c>
      <c r="R644" s="31" t="s">
        <v>22</v>
      </c>
      <c r="S644" s="31" t="s">
        <v>58</v>
      </c>
      <c r="T644" s="160">
        <v>1</v>
      </c>
    </row>
    <row r="645" spans="1:20">
      <c r="A645" s="333"/>
      <c r="B645" s="328"/>
      <c r="C645" s="120" t="s">
        <v>3534</v>
      </c>
      <c r="D645" s="53"/>
      <c r="E645" s="39" t="s">
        <v>1754</v>
      </c>
      <c r="F645" s="225" t="s">
        <v>1755</v>
      </c>
      <c r="G645" s="54">
        <v>100</v>
      </c>
      <c r="H645" s="28">
        <v>337.06</v>
      </c>
      <c r="I645" s="199">
        <f>T_PR[[#This Row],[CENA KATALOG NETTO ZA JEDNOSTKĘ MIARY]]/G645</f>
        <v>3.3706</v>
      </c>
      <c r="J645" s="94">
        <f>T645*(T_PR[[#This Row],[CENA KATALOG NETTO ZA JEDNOSTKĘ MIARY]]-T_PR[[#This Row],[CENA KATALOG NETTO ZA JEDNOSTKĘ MIARY]]*T_PR[[#This Row],[RABAT %]])/100</f>
        <v>3.3706</v>
      </c>
      <c r="K645" s="95">
        <f t="shared" si="24"/>
        <v>337.06</v>
      </c>
      <c r="L645" s="264">
        <f t="shared" si="23"/>
        <v>0</v>
      </c>
      <c r="M645" s="25">
        <v>50</v>
      </c>
      <c r="N645" s="256">
        <f>T_PR[[#This Row],[CENA ZA POJ. SZTUKĘ PO RABACIE]]*T_PR[[#This Row],[LICZBA SZT. W OPAKOWANIU]]</f>
        <v>168.53</v>
      </c>
      <c r="O645" s="253" t="str">
        <f>IF(T_PR[[#This Row],[CENA ZA OPAKOWANIE PO RABACIE]]*D645=0,"",D645*N645)</f>
        <v/>
      </c>
      <c r="P645" s="52" t="s">
        <v>1756</v>
      </c>
      <c r="Q645" s="52" t="s">
        <v>1757</v>
      </c>
      <c r="R645" s="31" t="s">
        <v>22</v>
      </c>
      <c r="S645" s="31" t="s">
        <v>58</v>
      </c>
      <c r="T645" s="160">
        <v>1</v>
      </c>
    </row>
    <row r="646" spans="1:20">
      <c r="A646" s="333"/>
      <c r="B646" s="328"/>
      <c r="C646" s="120" t="s">
        <v>3534</v>
      </c>
      <c r="D646" s="53"/>
      <c r="E646" s="39" t="s">
        <v>1758</v>
      </c>
      <c r="F646" s="225" t="s">
        <v>1759</v>
      </c>
      <c r="G646" s="54">
        <v>100</v>
      </c>
      <c r="H646" s="28">
        <v>386.14</v>
      </c>
      <c r="I646" s="199">
        <f>T_PR[[#This Row],[CENA KATALOG NETTO ZA JEDNOSTKĘ MIARY]]/G646</f>
        <v>3.8613999999999997</v>
      </c>
      <c r="J646" s="94">
        <f>T646*(T_PR[[#This Row],[CENA KATALOG NETTO ZA JEDNOSTKĘ MIARY]]-T_PR[[#This Row],[CENA KATALOG NETTO ZA JEDNOSTKĘ MIARY]]*T_PR[[#This Row],[RABAT %]])/100</f>
        <v>3.8613999999999997</v>
      </c>
      <c r="K646" s="95">
        <f t="shared" si="24"/>
        <v>386.14</v>
      </c>
      <c r="L646" s="264">
        <f t="shared" si="23"/>
        <v>0</v>
      </c>
      <c r="M646" s="25">
        <v>50</v>
      </c>
      <c r="N646" s="256">
        <f>T_PR[[#This Row],[CENA ZA POJ. SZTUKĘ PO RABACIE]]*T_PR[[#This Row],[LICZBA SZT. W OPAKOWANIU]]</f>
        <v>193.07</v>
      </c>
      <c r="O646" s="253" t="str">
        <f>IF(T_PR[[#This Row],[CENA ZA OPAKOWANIE PO RABACIE]]*D646=0,"",D646*N646)</f>
        <v/>
      </c>
      <c r="P646" s="52" t="s">
        <v>1760</v>
      </c>
      <c r="Q646" s="52" t="s">
        <v>1761</v>
      </c>
      <c r="R646" s="31" t="s">
        <v>22</v>
      </c>
      <c r="S646" s="31" t="s">
        <v>58</v>
      </c>
      <c r="T646" s="160">
        <v>1</v>
      </c>
    </row>
    <row r="647" spans="1:20">
      <c r="A647" s="333"/>
      <c r="B647" s="328"/>
      <c r="C647" s="120" t="s">
        <v>3534</v>
      </c>
      <c r="D647" s="53"/>
      <c r="E647" s="39" t="s">
        <v>1762</v>
      </c>
      <c r="F647" s="225" t="s">
        <v>1763</v>
      </c>
      <c r="G647" s="54">
        <v>100</v>
      </c>
      <c r="H647" s="28">
        <v>464.68</v>
      </c>
      <c r="I647" s="199">
        <f>T_PR[[#This Row],[CENA KATALOG NETTO ZA JEDNOSTKĘ MIARY]]/G647</f>
        <v>4.6467999999999998</v>
      </c>
      <c r="J647" s="94">
        <f>T647*(T_PR[[#This Row],[CENA KATALOG NETTO ZA JEDNOSTKĘ MIARY]]-T_PR[[#This Row],[CENA KATALOG NETTO ZA JEDNOSTKĘ MIARY]]*T_PR[[#This Row],[RABAT %]])/100</f>
        <v>4.6467999999999998</v>
      </c>
      <c r="K647" s="95">
        <f t="shared" si="24"/>
        <v>464.68</v>
      </c>
      <c r="L647" s="264">
        <f t="shared" si="23"/>
        <v>0</v>
      </c>
      <c r="M647" s="25">
        <v>40</v>
      </c>
      <c r="N647" s="256">
        <f>T_PR[[#This Row],[CENA ZA POJ. SZTUKĘ PO RABACIE]]*T_PR[[#This Row],[LICZBA SZT. W OPAKOWANIU]]</f>
        <v>185.87199999999999</v>
      </c>
      <c r="O647" s="253" t="str">
        <f>IF(T_PR[[#This Row],[CENA ZA OPAKOWANIE PO RABACIE]]*D647=0,"",D647*N647)</f>
        <v/>
      </c>
      <c r="P647" s="52" t="s">
        <v>1764</v>
      </c>
      <c r="Q647" s="52" t="s">
        <v>1765</v>
      </c>
      <c r="R647" s="31" t="s">
        <v>22</v>
      </c>
      <c r="S647" s="31" t="s">
        <v>58</v>
      </c>
      <c r="T647" s="160">
        <v>1</v>
      </c>
    </row>
    <row r="648" spans="1:20">
      <c r="A648" s="333"/>
      <c r="B648" s="328"/>
      <c r="C648" s="120" t="s">
        <v>3534</v>
      </c>
      <c r="D648" s="53"/>
      <c r="E648" s="39" t="s">
        <v>1766</v>
      </c>
      <c r="F648" s="225" t="s">
        <v>1767</v>
      </c>
      <c r="G648" s="54">
        <v>100</v>
      </c>
      <c r="H648" s="28">
        <v>605.39</v>
      </c>
      <c r="I648" s="199">
        <f>T_PR[[#This Row],[CENA KATALOG NETTO ZA JEDNOSTKĘ MIARY]]/G648</f>
        <v>6.0538999999999996</v>
      </c>
      <c r="J648" s="94">
        <f>T648*(T_PR[[#This Row],[CENA KATALOG NETTO ZA JEDNOSTKĘ MIARY]]-T_PR[[#This Row],[CENA KATALOG NETTO ZA JEDNOSTKĘ MIARY]]*T_PR[[#This Row],[RABAT %]])/100</f>
        <v>6.0538999999999996</v>
      </c>
      <c r="K648" s="95">
        <f t="shared" si="24"/>
        <v>605.39</v>
      </c>
      <c r="L648" s="264">
        <f t="shared" si="23"/>
        <v>0</v>
      </c>
      <c r="M648" s="25">
        <v>40</v>
      </c>
      <c r="N648" s="256">
        <f>T_PR[[#This Row],[CENA ZA POJ. SZTUKĘ PO RABACIE]]*T_PR[[#This Row],[LICZBA SZT. W OPAKOWANIU]]</f>
        <v>242.15599999999998</v>
      </c>
      <c r="O648" s="253" t="str">
        <f>IF(T_PR[[#This Row],[CENA ZA OPAKOWANIE PO RABACIE]]*D648=0,"",D648*N648)</f>
        <v/>
      </c>
      <c r="P648" s="52" t="s">
        <v>1768</v>
      </c>
      <c r="Q648" s="52" t="s">
        <v>1769</v>
      </c>
      <c r="R648" s="31" t="s">
        <v>22</v>
      </c>
      <c r="S648" s="31" t="s">
        <v>58</v>
      </c>
      <c r="T648" s="160">
        <v>1</v>
      </c>
    </row>
    <row r="649" spans="1:20">
      <c r="A649" s="333"/>
      <c r="B649" s="328"/>
      <c r="C649" s="120" t="s">
        <v>3534</v>
      </c>
      <c r="D649" s="53"/>
      <c r="E649" s="39" t="s">
        <v>1770</v>
      </c>
      <c r="F649" s="225" t="s">
        <v>1771</v>
      </c>
      <c r="G649" s="54">
        <v>100</v>
      </c>
      <c r="H649" s="28">
        <v>507.22</v>
      </c>
      <c r="I649" s="199">
        <f>T_PR[[#This Row],[CENA KATALOG NETTO ZA JEDNOSTKĘ MIARY]]/G649</f>
        <v>5.0722000000000005</v>
      </c>
      <c r="J649" s="94">
        <f>T649*(T_PR[[#This Row],[CENA KATALOG NETTO ZA JEDNOSTKĘ MIARY]]-T_PR[[#This Row],[CENA KATALOG NETTO ZA JEDNOSTKĘ MIARY]]*T_PR[[#This Row],[RABAT %]])/100</f>
        <v>5.0722000000000005</v>
      </c>
      <c r="K649" s="95">
        <f t="shared" si="24"/>
        <v>507.22</v>
      </c>
      <c r="L649" s="264">
        <f t="shared" si="23"/>
        <v>0</v>
      </c>
      <c r="M649" s="25">
        <v>50</v>
      </c>
      <c r="N649" s="256">
        <f>T_PR[[#This Row],[CENA ZA POJ. SZTUKĘ PO RABACIE]]*T_PR[[#This Row],[LICZBA SZT. W OPAKOWANIU]]</f>
        <v>253.61</v>
      </c>
      <c r="O649" s="253" t="str">
        <f>IF(T_PR[[#This Row],[CENA ZA OPAKOWANIE PO RABACIE]]*D649=0,"",D649*N649)</f>
        <v/>
      </c>
      <c r="P649" s="52" t="s">
        <v>1772</v>
      </c>
      <c r="Q649" s="52" t="s">
        <v>1773</v>
      </c>
      <c r="R649" s="31" t="s">
        <v>22</v>
      </c>
      <c r="S649" s="31" t="s">
        <v>58</v>
      </c>
      <c r="T649" s="160">
        <v>1</v>
      </c>
    </row>
    <row r="650" spans="1:20">
      <c r="A650" s="333"/>
      <c r="B650" s="328"/>
      <c r="C650" s="120" t="s">
        <v>3534</v>
      </c>
      <c r="D650" s="53"/>
      <c r="E650" s="39" t="s">
        <v>1774</v>
      </c>
      <c r="F650" s="225" t="s">
        <v>1775</v>
      </c>
      <c r="G650" s="54">
        <v>100</v>
      </c>
      <c r="H650" s="28">
        <v>536.66999999999996</v>
      </c>
      <c r="I650" s="199">
        <f>T_PR[[#This Row],[CENA KATALOG NETTO ZA JEDNOSTKĘ MIARY]]/G650</f>
        <v>5.3666999999999998</v>
      </c>
      <c r="J650" s="94">
        <f>T650*(T_PR[[#This Row],[CENA KATALOG NETTO ZA JEDNOSTKĘ MIARY]]-T_PR[[#This Row],[CENA KATALOG NETTO ZA JEDNOSTKĘ MIARY]]*T_PR[[#This Row],[RABAT %]])/100</f>
        <v>5.3666999999999998</v>
      </c>
      <c r="K650" s="95">
        <f t="shared" si="24"/>
        <v>536.66999999999996</v>
      </c>
      <c r="L650" s="264">
        <f t="shared" si="23"/>
        <v>0</v>
      </c>
      <c r="M650" s="25">
        <v>40</v>
      </c>
      <c r="N650" s="256">
        <f>T_PR[[#This Row],[CENA ZA POJ. SZTUKĘ PO RABACIE]]*T_PR[[#This Row],[LICZBA SZT. W OPAKOWANIU]]</f>
        <v>214.66800000000001</v>
      </c>
      <c r="O650" s="253" t="str">
        <f>IF(T_PR[[#This Row],[CENA ZA OPAKOWANIE PO RABACIE]]*D650=0,"",D650*N650)</f>
        <v/>
      </c>
      <c r="P650" s="52" t="s">
        <v>1776</v>
      </c>
      <c r="Q650" s="52" t="s">
        <v>1777</v>
      </c>
      <c r="R650" s="31" t="s">
        <v>22</v>
      </c>
      <c r="S650" s="31" t="s">
        <v>58</v>
      </c>
      <c r="T650" s="160">
        <v>1</v>
      </c>
    </row>
    <row r="651" spans="1:20">
      <c r="A651" s="333"/>
      <c r="B651" s="328"/>
      <c r="C651" s="120" t="s">
        <v>3534</v>
      </c>
      <c r="D651" s="53"/>
      <c r="E651" s="39" t="s">
        <v>1778</v>
      </c>
      <c r="F651" s="225" t="s">
        <v>1779</v>
      </c>
      <c r="G651" s="54">
        <v>100</v>
      </c>
      <c r="H651" s="28">
        <v>585.76</v>
      </c>
      <c r="I651" s="199">
        <f>T_PR[[#This Row],[CENA KATALOG NETTO ZA JEDNOSTKĘ MIARY]]/G651</f>
        <v>5.8575999999999997</v>
      </c>
      <c r="J651" s="94">
        <f>T651*(T_PR[[#This Row],[CENA KATALOG NETTO ZA JEDNOSTKĘ MIARY]]-T_PR[[#This Row],[CENA KATALOG NETTO ZA JEDNOSTKĘ MIARY]]*T_PR[[#This Row],[RABAT %]])/100</f>
        <v>5.8575999999999997</v>
      </c>
      <c r="K651" s="95">
        <f t="shared" si="24"/>
        <v>585.76</v>
      </c>
      <c r="L651" s="264">
        <f t="shared" si="23"/>
        <v>0</v>
      </c>
      <c r="M651" s="25">
        <v>25</v>
      </c>
      <c r="N651" s="256">
        <f>T_PR[[#This Row],[CENA ZA POJ. SZTUKĘ PO RABACIE]]*T_PR[[#This Row],[LICZBA SZT. W OPAKOWANIU]]</f>
        <v>146.44</v>
      </c>
      <c r="O651" s="253" t="str">
        <f>IF(T_PR[[#This Row],[CENA ZA OPAKOWANIE PO RABACIE]]*D651=0,"",D651*N651)</f>
        <v/>
      </c>
      <c r="P651" s="52" t="s">
        <v>1780</v>
      </c>
      <c r="Q651" s="52" t="s">
        <v>1781</v>
      </c>
      <c r="R651" s="31" t="s">
        <v>22</v>
      </c>
      <c r="S651" s="31" t="s">
        <v>58</v>
      </c>
      <c r="T651" s="160">
        <v>1</v>
      </c>
    </row>
    <row r="652" spans="1:20">
      <c r="A652" s="333"/>
      <c r="B652" s="328"/>
      <c r="C652" s="120" t="s">
        <v>3534</v>
      </c>
      <c r="D652" s="53"/>
      <c r="E652" s="39" t="s">
        <v>1782</v>
      </c>
      <c r="F652" s="225" t="s">
        <v>1783</v>
      </c>
      <c r="G652" s="54">
        <v>100</v>
      </c>
      <c r="H652" s="28">
        <v>543.22</v>
      </c>
      <c r="I652" s="199">
        <f>T_PR[[#This Row],[CENA KATALOG NETTO ZA JEDNOSTKĘ MIARY]]/G652</f>
        <v>5.4321999999999999</v>
      </c>
      <c r="J652" s="94">
        <f>T652*(T_PR[[#This Row],[CENA KATALOG NETTO ZA JEDNOSTKĘ MIARY]]-T_PR[[#This Row],[CENA KATALOG NETTO ZA JEDNOSTKĘ MIARY]]*T_PR[[#This Row],[RABAT %]])/100</f>
        <v>5.4321999999999999</v>
      </c>
      <c r="K652" s="95">
        <f t="shared" si="24"/>
        <v>543.22</v>
      </c>
      <c r="L652" s="264">
        <f t="shared" si="23"/>
        <v>0</v>
      </c>
      <c r="M652" s="25">
        <v>25</v>
      </c>
      <c r="N652" s="256">
        <f>T_PR[[#This Row],[CENA ZA POJ. SZTUKĘ PO RABACIE]]*T_PR[[#This Row],[LICZBA SZT. W OPAKOWANIU]]</f>
        <v>135.80500000000001</v>
      </c>
      <c r="O652" s="253" t="str">
        <f>IF(T_PR[[#This Row],[CENA ZA OPAKOWANIE PO RABACIE]]*D652=0,"",D652*N652)</f>
        <v/>
      </c>
      <c r="P652" s="52" t="s">
        <v>1784</v>
      </c>
      <c r="Q652" s="52" t="s">
        <v>1785</v>
      </c>
      <c r="R652" s="31" t="s">
        <v>22</v>
      </c>
      <c r="S652" s="31" t="s">
        <v>58</v>
      </c>
      <c r="T652" s="160">
        <v>1</v>
      </c>
    </row>
    <row r="653" spans="1:20">
      <c r="A653" s="333"/>
      <c r="B653" s="328"/>
      <c r="C653" s="120" t="s">
        <v>3534</v>
      </c>
      <c r="D653" s="53"/>
      <c r="E653" s="39" t="s">
        <v>1786</v>
      </c>
      <c r="F653" s="225" t="s">
        <v>1787</v>
      </c>
      <c r="G653" s="54">
        <v>100</v>
      </c>
      <c r="H653" s="28">
        <v>713.38</v>
      </c>
      <c r="I653" s="199">
        <f>T_PR[[#This Row],[CENA KATALOG NETTO ZA JEDNOSTKĘ MIARY]]/G653</f>
        <v>7.1337999999999999</v>
      </c>
      <c r="J653" s="94">
        <f>T653*(T_PR[[#This Row],[CENA KATALOG NETTO ZA JEDNOSTKĘ MIARY]]-T_PR[[#This Row],[CENA KATALOG NETTO ZA JEDNOSTKĘ MIARY]]*T_PR[[#This Row],[RABAT %]])/100</f>
        <v>7.1337999999999999</v>
      </c>
      <c r="K653" s="95">
        <f t="shared" si="24"/>
        <v>713.38</v>
      </c>
      <c r="L653" s="264">
        <f t="shared" si="23"/>
        <v>0</v>
      </c>
      <c r="M653" s="25">
        <v>25</v>
      </c>
      <c r="N653" s="256">
        <f>T_PR[[#This Row],[CENA ZA POJ. SZTUKĘ PO RABACIE]]*T_PR[[#This Row],[LICZBA SZT. W OPAKOWANIU]]</f>
        <v>178.345</v>
      </c>
      <c r="O653" s="253" t="str">
        <f>IF(T_PR[[#This Row],[CENA ZA OPAKOWANIE PO RABACIE]]*D653=0,"",D653*N653)</f>
        <v/>
      </c>
      <c r="P653" s="52" t="s">
        <v>1788</v>
      </c>
      <c r="Q653" s="52" t="s">
        <v>1789</v>
      </c>
      <c r="R653" s="31" t="s">
        <v>22</v>
      </c>
      <c r="S653" s="31" t="s">
        <v>58</v>
      </c>
      <c r="T653" s="160">
        <v>1</v>
      </c>
    </row>
    <row r="654" spans="1:20">
      <c r="A654" s="333"/>
      <c r="B654" s="328"/>
      <c r="C654" s="120" t="s">
        <v>3534</v>
      </c>
      <c r="D654" s="53"/>
      <c r="E654" s="39" t="s">
        <v>1790</v>
      </c>
      <c r="F654" s="225" t="s">
        <v>1791</v>
      </c>
      <c r="G654" s="54">
        <v>100</v>
      </c>
      <c r="H654" s="28">
        <v>801.73</v>
      </c>
      <c r="I654" s="199">
        <f>T_PR[[#This Row],[CENA KATALOG NETTO ZA JEDNOSTKĘ MIARY]]/G654</f>
        <v>8.0173000000000005</v>
      </c>
      <c r="J654" s="94">
        <f>T654*(T_PR[[#This Row],[CENA KATALOG NETTO ZA JEDNOSTKĘ MIARY]]-T_PR[[#This Row],[CENA KATALOG NETTO ZA JEDNOSTKĘ MIARY]]*T_PR[[#This Row],[RABAT %]])/100</f>
        <v>8.0173000000000005</v>
      </c>
      <c r="K654" s="95">
        <f t="shared" si="24"/>
        <v>801.73</v>
      </c>
      <c r="L654" s="264">
        <f t="shared" si="23"/>
        <v>0</v>
      </c>
      <c r="M654" s="25">
        <v>25</v>
      </c>
      <c r="N654" s="256">
        <f>T_PR[[#This Row],[CENA ZA POJ. SZTUKĘ PO RABACIE]]*T_PR[[#This Row],[LICZBA SZT. W OPAKOWANIU]]</f>
        <v>200.4325</v>
      </c>
      <c r="O654" s="253" t="str">
        <f>IF(T_PR[[#This Row],[CENA ZA OPAKOWANIE PO RABACIE]]*D654=0,"",D654*N654)</f>
        <v/>
      </c>
      <c r="P654" s="52" t="s">
        <v>1792</v>
      </c>
      <c r="Q654" s="52" t="s">
        <v>1793</v>
      </c>
      <c r="R654" s="31" t="s">
        <v>22</v>
      </c>
      <c r="S654" s="31" t="s">
        <v>58</v>
      </c>
      <c r="T654" s="160">
        <v>1</v>
      </c>
    </row>
    <row r="655" spans="1:20">
      <c r="A655" s="333"/>
      <c r="B655" s="328"/>
      <c r="C655" s="120" t="s">
        <v>3534</v>
      </c>
      <c r="D655" s="53"/>
      <c r="E655" s="39" t="s">
        <v>1794</v>
      </c>
      <c r="F655" s="225" t="s">
        <v>1795</v>
      </c>
      <c r="G655" s="54">
        <v>100</v>
      </c>
      <c r="H655" s="28">
        <v>765.74</v>
      </c>
      <c r="I655" s="199">
        <f>T_PR[[#This Row],[CENA KATALOG NETTO ZA JEDNOSTKĘ MIARY]]/G655</f>
        <v>7.6574</v>
      </c>
      <c r="J655" s="94">
        <f>T655*(T_PR[[#This Row],[CENA KATALOG NETTO ZA JEDNOSTKĘ MIARY]]-T_PR[[#This Row],[CENA KATALOG NETTO ZA JEDNOSTKĘ MIARY]]*T_PR[[#This Row],[RABAT %]])/100</f>
        <v>7.6574</v>
      </c>
      <c r="K655" s="95">
        <f t="shared" si="24"/>
        <v>765.74</v>
      </c>
      <c r="L655" s="264">
        <f t="shared" ref="L655:L744" si="25">$L$347</f>
        <v>0</v>
      </c>
      <c r="M655" s="25">
        <v>20</v>
      </c>
      <c r="N655" s="256">
        <f>T_PR[[#This Row],[CENA ZA POJ. SZTUKĘ PO RABACIE]]*T_PR[[#This Row],[LICZBA SZT. W OPAKOWANIU]]</f>
        <v>153.148</v>
      </c>
      <c r="O655" s="253" t="str">
        <f>IF(T_PR[[#This Row],[CENA ZA OPAKOWANIE PO RABACIE]]*D655=0,"",D655*N655)</f>
        <v/>
      </c>
      <c r="P655" s="52" t="s">
        <v>1796</v>
      </c>
      <c r="Q655" s="52" t="s">
        <v>1797</v>
      </c>
      <c r="R655" s="31" t="s">
        <v>22</v>
      </c>
      <c r="S655" s="31" t="s">
        <v>58</v>
      </c>
      <c r="T655" s="160">
        <v>1</v>
      </c>
    </row>
    <row r="656" spans="1:20">
      <c r="A656" s="333"/>
      <c r="B656" s="328"/>
      <c r="C656" s="120" t="s">
        <v>3534</v>
      </c>
      <c r="D656" s="53"/>
      <c r="E656" s="39" t="s">
        <v>1798</v>
      </c>
      <c r="F656" s="225" t="s">
        <v>1799</v>
      </c>
      <c r="G656" s="54">
        <v>100</v>
      </c>
      <c r="H656" s="28">
        <v>945.72</v>
      </c>
      <c r="I656" s="199">
        <f>T_PR[[#This Row],[CENA KATALOG NETTO ZA JEDNOSTKĘ MIARY]]/G656</f>
        <v>9.4572000000000003</v>
      </c>
      <c r="J656" s="94">
        <f>T656*(T_PR[[#This Row],[CENA KATALOG NETTO ZA JEDNOSTKĘ MIARY]]-T_PR[[#This Row],[CENA KATALOG NETTO ZA JEDNOSTKĘ MIARY]]*T_PR[[#This Row],[RABAT %]])/100</f>
        <v>9.4572000000000003</v>
      </c>
      <c r="K656" s="95">
        <f t="shared" si="24"/>
        <v>945.72</v>
      </c>
      <c r="L656" s="264">
        <f t="shared" si="25"/>
        <v>0</v>
      </c>
      <c r="M656" s="25">
        <v>20</v>
      </c>
      <c r="N656" s="256">
        <f>T_PR[[#This Row],[CENA ZA POJ. SZTUKĘ PO RABACIE]]*T_PR[[#This Row],[LICZBA SZT. W OPAKOWANIU]]</f>
        <v>189.14400000000001</v>
      </c>
      <c r="O656" s="253" t="str">
        <f>IF(T_PR[[#This Row],[CENA ZA OPAKOWANIE PO RABACIE]]*D656=0,"",D656*N656)</f>
        <v/>
      </c>
      <c r="P656" s="52" t="s">
        <v>1800</v>
      </c>
      <c r="Q656" s="52" t="s">
        <v>1801</v>
      </c>
      <c r="R656" s="31" t="s">
        <v>22</v>
      </c>
      <c r="S656" s="31" t="s">
        <v>58</v>
      </c>
      <c r="T656" s="160">
        <v>1</v>
      </c>
    </row>
    <row r="657" spans="1:20">
      <c r="A657" s="333"/>
      <c r="B657" s="328"/>
      <c r="C657" s="120" t="s">
        <v>3534</v>
      </c>
      <c r="D657" s="53"/>
      <c r="E657" s="39" t="s">
        <v>1802</v>
      </c>
      <c r="F657" s="225" t="s">
        <v>1803</v>
      </c>
      <c r="G657" s="54">
        <v>100</v>
      </c>
      <c r="H657" s="28">
        <v>909.72</v>
      </c>
      <c r="I657" s="199">
        <f>T_PR[[#This Row],[CENA KATALOG NETTO ZA JEDNOSTKĘ MIARY]]/G657</f>
        <v>9.0972000000000008</v>
      </c>
      <c r="J657" s="94">
        <f>T657*(T_PR[[#This Row],[CENA KATALOG NETTO ZA JEDNOSTKĘ MIARY]]-T_PR[[#This Row],[CENA KATALOG NETTO ZA JEDNOSTKĘ MIARY]]*T_PR[[#This Row],[RABAT %]])/100</f>
        <v>9.0972000000000008</v>
      </c>
      <c r="K657" s="95">
        <f t="shared" si="24"/>
        <v>909.72</v>
      </c>
      <c r="L657" s="264">
        <f t="shared" si="25"/>
        <v>0</v>
      </c>
      <c r="M657" s="25">
        <v>20</v>
      </c>
      <c r="N657" s="256">
        <f>T_PR[[#This Row],[CENA ZA POJ. SZTUKĘ PO RABACIE]]*T_PR[[#This Row],[LICZBA SZT. W OPAKOWANIU]]</f>
        <v>181.94400000000002</v>
      </c>
      <c r="O657" s="253" t="str">
        <f>IF(T_PR[[#This Row],[CENA ZA OPAKOWANIE PO RABACIE]]*D657=0,"",D657*N657)</f>
        <v/>
      </c>
      <c r="P657" s="52" t="s">
        <v>1804</v>
      </c>
      <c r="Q657" s="52" t="s">
        <v>1805</v>
      </c>
      <c r="R657" s="31" t="s">
        <v>22</v>
      </c>
      <c r="S657" s="31" t="s">
        <v>58</v>
      </c>
      <c r="T657" s="160">
        <v>1</v>
      </c>
    </row>
    <row r="658" spans="1:20">
      <c r="A658" s="333"/>
      <c r="B658" s="328"/>
      <c r="C658" s="120" t="s">
        <v>3534</v>
      </c>
      <c r="D658" s="53"/>
      <c r="E658" s="39" t="s">
        <v>1806</v>
      </c>
      <c r="F658" s="225" t="s">
        <v>1807</v>
      </c>
      <c r="G658" s="54">
        <v>100</v>
      </c>
      <c r="H658" s="28">
        <v>955.54</v>
      </c>
      <c r="I658" s="199">
        <f>T_PR[[#This Row],[CENA KATALOG NETTO ZA JEDNOSTKĘ MIARY]]/G658</f>
        <v>9.5553999999999988</v>
      </c>
      <c r="J658" s="94">
        <f>T658*(T_PR[[#This Row],[CENA KATALOG NETTO ZA JEDNOSTKĘ MIARY]]-T_PR[[#This Row],[CENA KATALOG NETTO ZA JEDNOSTKĘ MIARY]]*T_PR[[#This Row],[RABAT %]])/100</f>
        <v>9.5553999999999988</v>
      </c>
      <c r="K658" s="95">
        <f t="shared" si="24"/>
        <v>955.54</v>
      </c>
      <c r="L658" s="264">
        <f t="shared" si="25"/>
        <v>0</v>
      </c>
      <c r="M658" s="25">
        <v>20</v>
      </c>
      <c r="N658" s="256">
        <f>T_PR[[#This Row],[CENA ZA POJ. SZTUKĘ PO RABACIE]]*T_PR[[#This Row],[LICZBA SZT. W OPAKOWANIU]]</f>
        <v>191.10799999999998</v>
      </c>
      <c r="O658" s="253" t="str">
        <f>IF(T_PR[[#This Row],[CENA ZA OPAKOWANIE PO RABACIE]]*D658=0,"",D658*N658)</f>
        <v/>
      </c>
      <c r="P658" s="52" t="s">
        <v>1808</v>
      </c>
      <c r="Q658" s="52" t="s">
        <v>1809</v>
      </c>
      <c r="R658" s="31" t="s">
        <v>22</v>
      </c>
      <c r="S658" s="31" t="s">
        <v>58</v>
      </c>
      <c r="T658" s="160">
        <v>1</v>
      </c>
    </row>
    <row r="659" spans="1:20">
      <c r="A659" s="333"/>
      <c r="B659" s="328"/>
      <c r="C659" s="120" t="s">
        <v>3534</v>
      </c>
      <c r="D659" s="53"/>
      <c r="E659" s="39" t="s">
        <v>1810</v>
      </c>
      <c r="F659" s="225" t="s">
        <v>1811</v>
      </c>
      <c r="G659" s="54">
        <v>100</v>
      </c>
      <c r="H659" s="28">
        <v>1043.8900000000001</v>
      </c>
      <c r="I659" s="199">
        <f>T_PR[[#This Row],[CENA KATALOG NETTO ZA JEDNOSTKĘ MIARY]]/G659</f>
        <v>10.4389</v>
      </c>
      <c r="J659" s="94">
        <f>T659*(T_PR[[#This Row],[CENA KATALOG NETTO ZA JEDNOSTKĘ MIARY]]-T_PR[[#This Row],[CENA KATALOG NETTO ZA JEDNOSTKĘ MIARY]]*T_PR[[#This Row],[RABAT %]])/100</f>
        <v>10.4389</v>
      </c>
      <c r="K659" s="95">
        <f t="shared" si="24"/>
        <v>1043.8900000000001</v>
      </c>
      <c r="L659" s="264">
        <f t="shared" si="25"/>
        <v>0</v>
      </c>
      <c r="M659" s="25">
        <v>20</v>
      </c>
      <c r="N659" s="256">
        <f>T_PR[[#This Row],[CENA ZA POJ. SZTUKĘ PO RABACIE]]*T_PR[[#This Row],[LICZBA SZT. W OPAKOWANIU]]</f>
        <v>208.77800000000002</v>
      </c>
      <c r="O659" s="253" t="str">
        <f>IF(T_PR[[#This Row],[CENA ZA OPAKOWANIE PO RABACIE]]*D659=0,"",D659*N659)</f>
        <v/>
      </c>
      <c r="P659" s="52" t="s">
        <v>1812</v>
      </c>
      <c r="Q659" s="52" t="s">
        <v>1813</v>
      </c>
      <c r="R659" s="31" t="s">
        <v>22</v>
      </c>
      <c r="S659" s="31" t="s">
        <v>58</v>
      </c>
      <c r="T659" s="160">
        <v>1</v>
      </c>
    </row>
    <row r="660" spans="1:20">
      <c r="A660" s="333"/>
      <c r="B660" s="328"/>
      <c r="C660" s="120" t="s">
        <v>3534</v>
      </c>
      <c r="D660" s="53"/>
      <c r="E660" s="39" t="s">
        <v>1814</v>
      </c>
      <c r="F660" s="225" t="s">
        <v>1815</v>
      </c>
      <c r="G660" s="54">
        <v>100</v>
      </c>
      <c r="H660" s="28">
        <v>1299.1400000000001</v>
      </c>
      <c r="I660" s="199">
        <f>T_PR[[#This Row],[CENA KATALOG NETTO ZA JEDNOSTKĘ MIARY]]/G660</f>
        <v>12.991400000000001</v>
      </c>
      <c r="J660" s="94">
        <f>T660*(T_PR[[#This Row],[CENA KATALOG NETTO ZA JEDNOSTKĘ MIARY]]-T_PR[[#This Row],[CENA KATALOG NETTO ZA JEDNOSTKĘ MIARY]]*T_PR[[#This Row],[RABAT %]])/100</f>
        <v>12.991400000000001</v>
      </c>
      <c r="K660" s="95">
        <f t="shared" si="24"/>
        <v>1299.1400000000001</v>
      </c>
      <c r="L660" s="264">
        <f t="shared" si="25"/>
        <v>0</v>
      </c>
      <c r="M660" s="25">
        <v>20</v>
      </c>
      <c r="N660" s="256">
        <f>T_PR[[#This Row],[CENA ZA POJ. SZTUKĘ PO RABACIE]]*T_PR[[#This Row],[LICZBA SZT. W OPAKOWANIU]]</f>
        <v>259.82800000000003</v>
      </c>
      <c r="O660" s="253" t="str">
        <f>IF(T_PR[[#This Row],[CENA ZA OPAKOWANIE PO RABACIE]]*D660=0,"",D660*N660)</f>
        <v/>
      </c>
      <c r="P660" s="52" t="s">
        <v>1816</v>
      </c>
      <c r="Q660" s="52" t="s">
        <v>1817</v>
      </c>
      <c r="R660" s="31" t="s">
        <v>22</v>
      </c>
      <c r="S660" s="31" t="s">
        <v>58</v>
      </c>
      <c r="T660" s="160">
        <v>1</v>
      </c>
    </row>
    <row r="661" spans="1:20">
      <c r="A661" s="333"/>
      <c r="B661" s="328"/>
      <c r="C661" s="120" t="s">
        <v>3534</v>
      </c>
      <c r="D661" s="53"/>
      <c r="E661" s="39" t="s">
        <v>1818</v>
      </c>
      <c r="F661" s="225" t="s">
        <v>1819</v>
      </c>
      <c r="G661" s="54">
        <v>100</v>
      </c>
      <c r="H661" s="28">
        <v>1577.29</v>
      </c>
      <c r="I661" s="199">
        <f>T_PR[[#This Row],[CENA KATALOG NETTO ZA JEDNOSTKĘ MIARY]]/G661</f>
        <v>15.7729</v>
      </c>
      <c r="J661" s="94">
        <f>T661*(T_PR[[#This Row],[CENA KATALOG NETTO ZA JEDNOSTKĘ MIARY]]-T_PR[[#This Row],[CENA KATALOG NETTO ZA JEDNOSTKĘ MIARY]]*T_PR[[#This Row],[RABAT %]])/100</f>
        <v>15.7729</v>
      </c>
      <c r="K661" s="95">
        <f t="shared" si="24"/>
        <v>1577.29</v>
      </c>
      <c r="L661" s="264">
        <f t="shared" si="25"/>
        <v>0</v>
      </c>
      <c r="M661" s="25">
        <v>10</v>
      </c>
      <c r="N661" s="256">
        <f>T_PR[[#This Row],[CENA ZA POJ. SZTUKĘ PO RABACIE]]*T_PR[[#This Row],[LICZBA SZT. W OPAKOWANIU]]</f>
        <v>157.72899999999998</v>
      </c>
      <c r="O661" s="253" t="str">
        <f>IF(T_PR[[#This Row],[CENA ZA OPAKOWANIE PO RABACIE]]*D661=0,"",D661*N661)</f>
        <v/>
      </c>
      <c r="P661" s="52" t="s">
        <v>1820</v>
      </c>
      <c r="Q661" s="52" t="s">
        <v>1821</v>
      </c>
      <c r="R661" s="31" t="s">
        <v>22</v>
      </c>
      <c r="S661" s="31" t="s">
        <v>58</v>
      </c>
      <c r="T661" s="160">
        <v>1</v>
      </c>
    </row>
    <row r="662" spans="1:20">
      <c r="A662" s="333"/>
      <c r="B662" s="328"/>
      <c r="C662" s="120" t="s">
        <v>3534</v>
      </c>
      <c r="D662" s="53"/>
      <c r="E662" s="39" t="s">
        <v>1822</v>
      </c>
      <c r="F662" s="225" t="s">
        <v>1823</v>
      </c>
      <c r="G662" s="54">
        <v>100</v>
      </c>
      <c r="H662" s="28">
        <v>1763.81</v>
      </c>
      <c r="I662" s="199">
        <f>T_PR[[#This Row],[CENA KATALOG NETTO ZA JEDNOSTKĘ MIARY]]/G662</f>
        <v>17.638099999999998</v>
      </c>
      <c r="J662" s="94">
        <f>T662*(T_PR[[#This Row],[CENA KATALOG NETTO ZA JEDNOSTKĘ MIARY]]-T_PR[[#This Row],[CENA KATALOG NETTO ZA JEDNOSTKĘ MIARY]]*T_PR[[#This Row],[RABAT %]])/100</f>
        <v>17.638099999999998</v>
      </c>
      <c r="K662" s="95">
        <f t="shared" si="24"/>
        <v>1763.81</v>
      </c>
      <c r="L662" s="264">
        <f t="shared" si="25"/>
        <v>0</v>
      </c>
      <c r="M662" s="25">
        <v>10</v>
      </c>
      <c r="N662" s="256">
        <f>T_PR[[#This Row],[CENA ZA POJ. SZTUKĘ PO RABACIE]]*T_PR[[#This Row],[LICZBA SZT. W OPAKOWANIU]]</f>
        <v>176.38099999999997</v>
      </c>
      <c r="O662" s="253" t="str">
        <f>IF(T_PR[[#This Row],[CENA ZA OPAKOWANIE PO RABACIE]]*D662=0,"",D662*N662)</f>
        <v/>
      </c>
      <c r="P662" s="52" t="s">
        <v>1824</v>
      </c>
      <c r="Q662" s="52" t="s">
        <v>1825</v>
      </c>
      <c r="R662" s="31" t="s">
        <v>22</v>
      </c>
      <c r="S662" s="31" t="s">
        <v>58</v>
      </c>
      <c r="T662" s="160">
        <v>1</v>
      </c>
    </row>
    <row r="663" spans="1:20">
      <c r="A663" s="333"/>
      <c r="B663" s="328"/>
      <c r="C663" s="120" t="s">
        <v>3534</v>
      </c>
      <c r="D663" s="53"/>
      <c r="E663" s="39" t="s">
        <v>1826</v>
      </c>
      <c r="F663" s="225" t="s">
        <v>1827</v>
      </c>
      <c r="G663" s="54">
        <v>100</v>
      </c>
      <c r="H663" s="28">
        <v>1904.53</v>
      </c>
      <c r="I663" s="199">
        <f>T_PR[[#This Row],[CENA KATALOG NETTO ZA JEDNOSTKĘ MIARY]]/G663</f>
        <v>19.045300000000001</v>
      </c>
      <c r="J663" s="94">
        <f>T663*(T_PR[[#This Row],[CENA KATALOG NETTO ZA JEDNOSTKĘ MIARY]]-T_PR[[#This Row],[CENA KATALOG NETTO ZA JEDNOSTKĘ MIARY]]*T_PR[[#This Row],[RABAT %]])/100</f>
        <v>19.045300000000001</v>
      </c>
      <c r="K663" s="95">
        <f t="shared" si="24"/>
        <v>1904.53</v>
      </c>
      <c r="L663" s="264">
        <f t="shared" si="25"/>
        <v>0</v>
      </c>
      <c r="M663" s="25">
        <v>10</v>
      </c>
      <c r="N663" s="256">
        <f>T_PR[[#This Row],[CENA ZA POJ. SZTUKĘ PO RABACIE]]*T_PR[[#This Row],[LICZBA SZT. W OPAKOWANIU]]</f>
        <v>190.453</v>
      </c>
      <c r="O663" s="253" t="str">
        <f>IF(T_PR[[#This Row],[CENA ZA OPAKOWANIE PO RABACIE]]*D663=0,"",D663*N663)</f>
        <v/>
      </c>
      <c r="P663" s="52" t="s">
        <v>1828</v>
      </c>
      <c r="Q663" s="52" t="s">
        <v>1829</v>
      </c>
      <c r="R663" s="31" t="s">
        <v>22</v>
      </c>
      <c r="S663" s="31" t="s">
        <v>58</v>
      </c>
      <c r="T663" s="160">
        <v>1</v>
      </c>
    </row>
    <row r="664" spans="1:20">
      <c r="A664" s="333"/>
      <c r="B664" s="328"/>
      <c r="C664" s="120" t="s">
        <v>3534</v>
      </c>
      <c r="D664" s="53"/>
      <c r="E664" s="38" t="s">
        <v>1830</v>
      </c>
      <c r="F664" s="225" t="s">
        <v>1831</v>
      </c>
      <c r="G664" s="54">
        <v>100</v>
      </c>
      <c r="H664" s="28">
        <v>1178.95</v>
      </c>
      <c r="I664" s="199">
        <f>T_PR[[#This Row],[CENA KATALOG NETTO ZA JEDNOSTKĘ MIARY]]/G664</f>
        <v>11.7895</v>
      </c>
      <c r="J664" s="94">
        <f>T664*(T_PR[[#This Row],[CENA KATALOG NETTO ZA JEDNOSTKĘ MIARY]]-T_PR[[#This Row],[CENA KATALOG NETTO ZA JEDNOSTKĘ MIARY]]*T_PR[[#This Row],[RABAT %]])/100</f>
        <v>11.7895</v>
      </c>
      <c r="K664" s="95">
        <f t="shared" si="24"/>
        <v>1178.95</v>
      </c>
      <c r="L664" s="264">
        <f t="shared" si="25"/>
        <v>0</v>
      </c>
      <c r="M664" s="25">
        <v>150</v>
      </c>
      <c r="N664" s="256">
        <f>T_PR[[#This Row],[CENA ZA POJ. SZTUKĘ PO RABACIE]]*T_PR[[#This Row],[LICZBA SZT. W OPAKOWANIU]]</f>
        <v>1768.425</v>
      </c>
      <c r="O664" s="253" t="str">
        <f>IF(T_PR[[#This Row],[CENA ZA OPAKOWANIE PO RABACIE]]*D664=0,"",D664*N664)</f>
        <v/>
      </c>
      <c r="P664" s="52" t="s">
        <v>1832</v>
      </c>
      <c r="Q664" s="52" t="s">
        <v>1833</v>
      </c>
      <c r="R664" s="31" t="s">
        <v>22</v>
      </c>
      <c r="S664" s="31" t="s">
        <v>58</v>
      </c>
      <c r="T664" s="160">
        <v>1</v>
      </c>
    </row>
    <row r="665" spans="1:20">
      <c r="A665" s="333"/>
      <c r="B665" s="328"/>
      <c r="C665" s="120" t="s">
        <v>3534</v>
      </c>
      <c r="D665" s="53"/>
      <c r="E665" s="38" t="s">
        <v>1834</v>
      </c>
      <c r="F665" s="225" t="s">
        <v>1835</v>
      </c>
      <c r="G665" s="54">
        <v>100</v>
      </c>
      <c r="H665" s="28">
        <v>1523.82</v>
      </c>
      <c r="I665" s="199">
        <f>T_PR[[#This Row],[CENA KATALOG NETTO ZA JEDNOSTKĘ MIARY]]/G665</f>
        <v>15.238199999999999</v>
      </c>
      <c r="J665" s="94">
        <f>T665*(T_PR[[#This Row],[CENA KATALOG NETTO ZA JEDNOSTKĘ MIARY]]-T_PR[[#This Row],[CENA KATALOG NETTO ZA JEDNOSTKĘ MIARY]]*T_PR[[#This Row],[RABAT %]])/100</f>
        <v>15.238199999999999</v>
      </c>
      <c r="K665" s="95">
        <f t="shared" si="24"/>
        <v>1523.82</v>
      </c>
      <c r="L665" s="264">
        <f t="shared" si="25"/>
        <v>0</v>
      </c>
      <c r="M665" s="25">
        <v>100</v>
      </c>
      <c r="N665" s="256">
        <f>T_PR[[#This Row],[CENA ZA POJ. SZTUKĘ PO RABACIE]]*T_PR[[#This Row],[LICZBA SZT. W OPAKOWANIU]]</f>
        <v>1523.82</v>
      </c>
      <c r="O665" s="253" t="str">
        <f>IF(T_PR[[#This Row],[CENA ZA OPAKOWANIE PO RABACIE]]*D665=0,"",D665*N665)</f>
        <v/>
      </c>
      <c r="P665" s="52" t="s">
        <v>1836</v>
      </c>
      <c r="Q665" s="52" t="s">
        <v>1837</v>
      </c>
      <c r="R665" s="31" t="s">
        <v>22</v>
      </c>
      <c r="S665" s="31" t="s">
        <v>58</v>
      </c>
      <c r="T665" s="160">
        <v>1</v>
      </c>
    </row>
    <row r="666" spans="1:20">
      <c r="A666" s="333"/>
      <c r="B666" s="328"/>
      <c r="C666" s="120" t="s">
        <v>3534</v>
      </c>
      <c r="D666" s="53"/>
      <c r="E666" s="39" t="s">
        <v>1838</v>
      </c>
      <c r="F666" s="225" t="s">
        <v>1839</v>
      </c>
      <c r="G666" s="54">
        <v>100</v>
      </c>
      <c r="H666" s="28">
        <v>988.23</v>
      </c>
      <c r="I666" s="199">
        <f>T_PR[[#This Row],[CENA KATALOG NETTO ZA JEDNOSTKĘ MIARY]]/G666</f>
        <v>9.8823000000000008</v>
      </c>
      <c r="J666" s="94">
        <f>T666*(T_PR[[#This Row],[CENA KATALOG NETTO ZA JEDNOSTKĘ MIARY]]-T_PR[[#This Row],[CENA KATALOG NETTO ZA JEDNOSTKĘ MIARY]]*T_PR[[#This Row],[RABAT %]])/100</f>
        <v>9.8823000000000008</v>
      </c>
      <c r="K666" s="95">
        <f t="shared" si="24"/>
        <v>988.23</v>
      </c>
      <c r="L666" s="264">
        <f t="shared" si="25"/>
        <v>0</v>
      </c>
      <c r="M666" s="25">
        <v>100</v>
      </c>
      <c r="N666" s="256">
        <f>T_PR[[#This Row],[CENA ZA POJ. SZTUKĘ PO RABACIE]]*T_PR[[#This Row],[LICZBA SZT. W OPAKOWANIU]]</f>
        <v>988.23</v>
      </c>
      <c r="O666" s="253" t="str">
        <f>IF(T_PR[[#This Row],[CENA ZA OPAKOWANIE PO RABACIE]]*D666=0,"",D666*N666)</f>
        <v/>
      </c>
      <c r="P666" s="52" t="s">
        <v>1840</v>
      </c>
      <c r="Q666" s="52" t="s">
        <v>1841</v>
      </c>
      <c r="R666" s="31" t="s">
        <v>22</v>
      </c>
      <c r="S666" s="31" t="s">
        <v>58</v>
      </c>
      <c r="T666" s="160">
        <v>1</v>
      </c>
    </row>
    <row r="667" spans="1:20">
      <c r="A667" s="333"/>
      <c r="B667" s="328"/>
      <c r="C667" s="120" t="s">
        <v>3534</v>
      </c>
      <c r="D667" s="53"/>
      <c r="E667" s="39" t="s">
        <v>1842</v>
      </c>
      <c r="F667" s="225" t="s">
        <v>1843</v>
      </c>
      <c r="G667" s="54">
        <v>100</v>
      </c>
      <c r="H667" s="28">
        <v>857.56</v>
      </c>
      <c r="I667" s="199">
        <f>T_PR[[#This Row],[CENA KATALOG NETTO ZA JEDNOSTKĘ MIARY]]/G667</f>
        <v>8.5755999999999997</v>
      </c>
      <c r="J667" s="94">
        <f>T667*(T_PR[[#This Row],[CENA KATALOG NETTO ZA JEDNOSTKĘ MIARY]]-T_PR[[#This Row],[CENA KATALOG NETTO ZA JEDNOSTKĘ MIARY]]*T_PR[[#This Row],[RABAT %]])/100</f>
        <v>8.5755999999999997</v>
      </c>
      <c r="K667" s="95">
        <f t="shared" si="24"/>
        <v>857.56</v>
      </c>
      <c r="L667" s="264">
        <f t="shared" si="25"/>
        <v>0</v>
      </c>
      <c r="M667" s="25">
        <v>50</v>
      </c>
      <c r="N667" s="256">
        <f>T_PR[[#This Row],[CENA ZA POJ. SZTUKĘ PO RABACIE]]*T_PR[[#This Row],[LICZBA SZT. W OPAKOWANIU]]</f>
        <v>428.78</v>
      </c>
      <c r="O667" s="253" t="str">
        <f>IF(T_PR[[#This Row],[CENA ZA OPAKOWANIE PO RABACIE]]*D667=0,"",D667*N667)</f>
        <v/>
      </c>
      <c r="P667" s="52" t="s">
        <v>1844</v>
      </c>
      <c r="Q667" s="52" t="s">
        <v>1845</v>
      </c>
      <c r="R667" s="31" t="s">
        <v>22</v>
      </c>
      <c r="S667" s="31" t="s">
        <v>58</v>
      </c>
      <c r="T667" s="160">
        <v>1</v>
      </c>
    </row>
    <row r="668" spans="1:20">
      <c r="A668" s="333"/>
      <c r="B668" s="328"/>
      <c r="C668" s="120" t="s">
        <v>3534</v>
      </c>
      <c r="D668" s="53"/>
      <c r="E668" s="39" t="s">
        <v>1846</v>
      </c>
      <c r="F668" s="225" t="s">
        <v>1847</v>
      </c>
      <c r="G668" s="54">
        <v>100</v>
      </c>
      <c r="H668" s="28">
        <v>1100.8900000000001</v>
      </c>
      <c r="I668" s="199">
        <f>T_PR[[#This Row],[CENA KATALOG NETTO ZA JEDNOSTKĘ MIARY]]/G668</f>
        <v>11.008900000000001</v>
      </c>
      <c r="J668" s="94">
        <f>T668*(T_PR[[#This Row],[CENA KATALOG NETTO ZA JEDNOSTKĘ MIARY]]-T_PR[[#This Row],[CENA KATALOG NETTO ZA JEDNOSTKĘ MIARY]]*T_PR[[#This Row],[RABAT %]])/100</f>
        <v>11.008900000000001</v>
      </c>
      <c r="K668" s="95">
        <f t="shared" si="24"/>
        <v>1100.8900000000001</v>
      </c>
      <c r="L668" s="264">
        <f t="shared" si="25"/>
        <v>0</v>
      </c>
      <c r="M668" s="25">
        <v>50</v>
      </c>
      <c r="N668" s="256">
        <f>T_PR[[#This Row],[CENA ZA POJ. SZTUKĘ PO RABACIE]]*T_PR[[#This Row],[LICZBA SZT. W OPAKOWANIU]]</f>
        <v>550.44500000000005</v>
      </c>
      <c r="O668" s="253" t="str">
        <f>IF(T_PR[[#This Row],[CENA ZA OPAKOWANIE PO RABACIE]]*D668=0,"",D668*N668)</f>
        <v/>
      </c>
      <c r="P668" s="52" t="s">
        <v>1848</v>
      </c>
      <c r="Q668" s="52" t="s">
        <v>1849</v>
      </c>
      <c r="R668" s="31" t="s">
        <v>22</v>
      </c>
      <c r="S668" s="31" t="s">
        <v>58</v>
      </c>
      <c r="T668" s="160">
        <v>1</v>
      </c>
    </row>
    <row r="669" spans="1:20">
      <c r="A669" s="333"/>
      <c r="B669" s="328"/>
      <c r="C669" s="120" t="s">
        <v>3534</v>
      </c>
      <c r="D669" s="53"/>
      <c r="E669" s="39" t="s">
        <v>1850</v>
      </c>
      <c r="F669" s="225" t="s">
        <v>1851</v>
      </c>
      <c r="G669" s="54">
        <v>100</v>
      </c>
      <c r="H669" s="28">
        <v>1440.33</v>
      </c>
      <c r="I669" s="199">
        <f>T_PR[[#This Row],[CENA KATALOG NETTO ZA JEDNOSTKĘ MIARY]]/G669</f>
        <v>14.4033</v>
      </c>
      <c r="J669" s="94">
        <f>T669*(T_PR[[#This Row],[CENA KATALOG NETTO ZA JEDNOSTKĘ MIARY]]-T_PR[[#This Row],[CENA KATALOG NETTO ZA JEDNOSTKĘ MIARY]]*T_PR[[#This Row],[RABAT %]])/100</f>
        <v>14.4033</v>
      </c>
      <c r="K669" s="95">
        <f t="shared" si="24"/>
        <v>1440.33</v>
      </c>
      <c r="L669" s="264">
        <f t="shared" si="25"/>
        <v>0</v>
      </c>
      <c r="M669" s="25">
        <v>40</v>
      </c>
      <c r="N669" s="256">
        <f>T_PR[[#This Row],[CENA ZA POJ. SZTUKĘ PO RABACIE]]*T_PR[[#This Row],[LICZBA SZT. W OPAKOWANIU]]</f>
        <v>576.13199999999995</v>
      </c>
      <c r="O669" s="253" t="str">
        <f>IF(T_PR[[#This Row],[CENA ZA OPAKOWANIE PO RABACIE]]*D669=0,"",D669*N669)</f>
        <v/>
      </c>
      <c r="P669" s="52" t="s">
        <v>1852</v>
      </c>
      <c r="Q669" s="52" t="s">
        <v>1853</v>
      </c>
      <c r="R669" s="31" t="s">
        <v>22</v>
      </c>
      <c r="S669" s="31" t="s">
        <v>58</v>
      </c>
      <c r="T669" s="160">
        <v>1</v>
      </c>
    </row>
    <row r="670" spans="1:20">
      <c r="A670" s="333"/>
      <c r="B670" s="328"/>
      <c r="C670" s="120" t="s">
        <v>3534</v>
      </c>
      <c r="D670" s="53"/>
      <c r="E670" s="39" t="s">
        <v>1854</v>
      </c>
      <c r="F670" s="225" t="s">
        <v>1855</v>
      </c>
      <c r="G670" s="54">
        <v>100</v>
      </c>
      <c r="H670" s="28">
        <v>1394.26</v>
      </c>
      <c r="I670" s="199">
        <f>T_PR[[#This Row],[CENA KATALOG NETTO ZA JEDNOSTKĘ MIARY]]/G670</f>
        <v>13.942600000000001</v>
      </c>
      <c r="J670" s="94">
        <f>T670*(T_PR[[#This Row],[CENA KATALOG NETTO ZA JEDNOSTKĘ MIARY]]-T_PR[[#This Row],[CENA KATALOG NETTO ZA JEDNOSTKĘ MIARY]]*T_PR[[#This Row],[RABAT %]])/100</f>
        <v>13.942600000000001</v>
      </c>
      <c r="K670" s="95">
        <f t="shared" si="24"/>
        <v>1394.26</v>
      </c>
      <c r="L670" s="264">
        <f t="shared" si="25"/>
        <v>0</v>
      </c>
      <c r="M670" s="25">
        <v>50</v>
      </c>
      <c r="N670" s="256">
        <f>T_PR[[#This Row],[CENA ZA POJ. SZTUKĘ PO RABACIE]]*T_PR[[#This Row],[LICZBA SZT. W OPAKOWANIU]]</f>
        <v>697.13</v>
      </c>
      <c r="O670" s="253" t="str">
        <f>IF(T_PR[[#This Row],[CENA ZA OPAKOWANIE PO RABACIE]]*D670=0,"",D670*N670)</f>
        <v/>
      </c>
      <c r="P670" s="52" t="s">
        <v>1856</v>
      </c>
      <c r="Q670" s="52" t="s">
        <v>1857</v>
      </c>
      <c r="R670" s="31" t="s">
        <v>22</v>
      </c>
      <c r="S670" s="31" t="s">
        <v>58</v>
      </c>
      <c r="T670" s="160">
        <v>1</v>
      </c>
    </row>
    <row r="671" spans="1:20">
      <c r="A671" s="333"/>
      <c r="B671" s="328"/>
      <c r="C671" s="120" t="s">
        <v>3534</v>
      </c>
      <c r="D671" s="53"/>
      <c r="E671" s="39" t="s">
        <v>1858</v>
      </c>
      <c r="F671" s="225" t="s">
        <v>1859</v>
      </c>
      <c r="G671" s="54">
        <v>100</v>
      </c>
      <c r="H671" s="28">
        <v>1310.5899999999999</v>
      </c>
      <c r="I671" s="199">
        <f>T_PR[[#This Row],[CENA KATALOG NETTO ZA JEDNOSTKĘ MIARY]]/G671</f>
        <v>13.105899999999998</v>
      </c>
      <c r="J671" s="94">
        <f>T671*(T_PR[[#This Row],[CENA KATALOG NETTO ZA JEDNOSTKĘ MIARY]]-T_PR[[#This Row],[CENA KATALOG NETTO ZA JEDNOSTKĘ MIARY]]*T_PR[[#This Row],[RABAT %]])/100</f>
        <v>13.105899999999998</v>
      </c>
      <c r="K671" s="95">
        <f t="shared" si="24"/>
        <v>1310.5899999999999</v>
      </c>
      <c r="L671" s="264">
        <f t="shared" si="25"/>
        <v>0</v>
      </c>
      <c r="M671" s="25">
        <v>40</v>
      </c>
      <c r="N671" s="256">
        <f>T_PR[[#This Row],[CENA ZA POJ. SZTUKĘ PO RABACIE]]*T_PR[[#This Row],[LICZBA SZT. W OPAKOWANIU]]</f>
        <v>524.23599999999988</v>
      </c>
      <c r="O671" s="253" t="str">
        <f>IF(T_PR[[#This Row],[CENA ZA OPAKOWANIE PO RABACIE]]*D671=0,"",D671*N671)</f>
        <v/>
      </c>
      <c r="P671" s="52" t="s">
        <v>1860</v>
      </c>
      <c r="Q671" s="52" t="s">
        <v>1861</v>
      </c>
      <c r="R671" s="31" t="s">
        <v>22</v>
      </c>
      <c r="S671" s="31" t="s">
        <v>58</v>
      </c>
      <c r="T671" s="160">
        <v>1</v>
      </c>
    </row>
    <row r="672" spans="1:20">
      <c r="A672" s="333"/>
      <c r="B672" s="328"/>
      <c r="C672" s="120" t="s">
        <v>3534</v>
      </c>
      <c r="D672" s="53"/>
      <c r="E672" s="39" t="s">
        <v>1862</v>
      </c>
      <c r="F672" s="225" t="s">
        <v>1863</v>
      </c>
      <c r="G672" s="54">
        <v>100</v>
      </c>
      <c r="H672" s="28">
        <v>1467.86</v>
      </c>
      <c r="I672" s="199">
        <f>T_PR[[#This Row],[CENA KATALOG NETTO ZA JEDNOSTKĘ MIARY]]/G672</f>
        <v>14.678599999999999</v>
      </c>
      <c r="J672" s="94">
        <f>T672*(T_PR[[#This Row],[CENA KATALOG NETTO ZA JEDNOSTKĘ MIARY]]-T_PR[[#This Row],[CENA KATALOG NETTO ZA JEDNOSTKĘ MIARY]]*T_PR[[#This Row],[RABAT %]])/100</f>
        <v>14.678599999999999</v>
      </c>
      <c r="K672" s="95">
        <f t="shared" si="24"/>
        <v>1467.86</v>
      </c>
      <c r="L672" s="264">
        <f t="shared" si="25"/>
        <v>0</v>
      </c>
      <c r="M672" s="25">
        <v>25</v>
      </c>
      <c r="N672" s="256">
        <f>T_PR[[#This Row],[CENA ZA POJ. SZTUKĘ PO RABACIE]]*T_PR[[#This Row],[LICZBA SZT. W OPAKOWANIU]]</f>
        <v>366.96499999999997</v>
      </c>
      <c r="O672" s="253" t="str">
        <f>IF(T_PR[[#This Row],[CENA ZA OPAKOWANIE PO RABACIE]]*D672=0,"",D672*N672)</f>
        <v/>
      </c>
      <c r="P672" s="52" t="s">
        <v>1864</v>
      </c>
      <c r="Q672" s="52" t="s">
        <v>1865</v>
      </c>
      <c r="R672" s="31" t="s">
        <v>22</v>
      </c>
      <c r="S672" s="31" t="s">
        <v>58</v>
      </c>
      <c r="T672" s="160">
        <v>1</v>
      </c>
    </row>
    <row r="673" spans="1:20">
      <c r="A673" s="333"/>
      <c r="B673" s="328"/>
      <c r="C673" s="120" t="s">
        <v>3534</v>
      </c>
      <c r="D673" s="53"/>
      <c r="E673" s="39" t="s">
        <v>1866</v>
      </c>
      <c r="F673" s="225" t="s">
        <v>1867</v>
      </c>
      <c r="G673" s="54">
        <v>100</v>
      </c>
      <c r="H673" s="28">
        <v>1625.13</v>
      </c>
      <c r="I673" s="199">
        <f>T_PR[[#This Row],[CENA KATALOG NETTO ZA JEDNOSTKĘ MIARY]]/G673</f>
        <v>16.251300000000001</v>
      </c>
      <c r="J673" s="94">
        <f>T673*(T_PR[[#This Row],[CENA KATALOG NETTO ZA JEDNOSTKĘ MIARY]]-T_PR[[#This Row],[CENA KATALOG NETTO ZA JEDNOSTKĘ MIARY]]*T_PR[[#This Row],[RABAT %]])/100</f>
        <v>16.251300000000001</v>
      </c>
      <c r="K673" s="95">
        <f t="shared" si="24"/>
        <v>1625.13</v>
      </c>
      <c r="L673" s="264">
        <f t="shared" si="25"/>
        <v>0</v>
      </c>
      <c r="M673" s="25">
        <v>25</v>
      </c>
      <c r="N673" s="256">
        <f>T_PR[[#This Row],[CENA ZA POJ. SZTUKĘ PO RABACIE]]*T_PR[[#This Row],[LICZBA SZT. W OPAKOWANIU]]</f>
        <v>406.28250000000003</v>
      </c>
      <c r="O673" s="253" t="str">
        <f>IF(T_PR[[#This Row],[CENA ZA OPAKOWANIE PO RABACIE]]*D673=0,"",D673*N673)</f>
        <v/>
      </c>
      <c r="P673" s="52" t="s">
        <v>1868</v>
      </c>
      <c r="Q673" s="52" t="s">
        <v>1869</v>
      </c>
      <c r="R673" s="31" t="s">
        <v>22</v>
      </c>
      <c r="S673" s="31" t="s">
        <v>58</v>
      </c>
      <c r="T673" s="160">
        <v>1</v>
      </c>
    </row>
    <row r="674" spans="1:20">
      <c r="A674" s="333"/>
      <c r="B674" s="328"/>
      <c r="C674" s="120" t="s">
        <v>3534</v>
      </c>
      <c r="D674" s="53"/>
      <c r="E674" s="39" t="s">
        <v>1870</v>
      </c>
      <c r="F674" s="225" t="s">
        <v>1871</v>
      </c>
      <c r="G674" s="54">
        <v>100</v>
      </c>
      <c r="H674" s="28">
        <v>1913.46</v>
      </c>
      <c r="I674" s="199">
        <f>T_PR[[#This Row],[CENA KATALOG NETTO ZA JEDNOSTKĘ MIARY]]/G674</f>
        <v>19.134599999999999</v>
      </c>
      <c r="J674" s="94">
        <f>T674*(T_PR[[#This Row],[CENA KATALOG NETTO ZA JEDNOSTKĘ MIARY]]-T_PR[[#This Row],[CENA KATALOG NETTO ZA JEDNOSTKĘ MIARY]]*T_PR[[#This Row],[RABAT %]])/100</f>
        <v>19.134599999999999</v>
      </c>
      <c r="K674" s="95">
        <f t="shared" si="24"/>
        <v>1913.46</v>
      </c>
      <c r="L674" s="264">
        <f t="shared" si="25"/>
        <v>0</v>
      </c>
      <c r="M674" s="25">
        <v>25</v>
      </c>
      <c r="N674" s="256">
        <f>T_PR[[#This Row],[CENA ZA POJ. SZTUKĘ PO RABACIE]]*T_PR[[#This Row],[LICZBA SZT. W OPAKOWANIU]]</f>
        <v>478.36499999999995</v>
      </c>
      <c r="O674" s="253" t="str">
        <f>IF(T_PR[[#This Row],[CENA ZA OPAKOWANIE PO RABACIE]]*D674=0,"",D674*N674)</f>
        <v/>
      </c>
      <c r="P674" s="52" t="s">
        <v>1872</v>
      </c>
      <c r="Q674" s="52" t="s">
        <v>1873</v>
      </c>
      <c r="R674" s="31" t="s">
        <v>22</v>
      </c>
      <c r="S674" s="31" t="s">
        <v>58</v>
      </c>
      <c r="T674" s="160">
        <v>1</v>
      </c>
    </row>
    <row r="675" spans="1:20">
      <c r="A675" s="333"/>
      <c r="B675" s="328"/>
      <c r="C675" s="120" t="s">
        <v>3534</v>
      </c>
      <c r="D675" s="53"/>
      <c r="E675" s="39" t="s">
        <v>1874</v>
      </c>
      <c r="F675" s="225" t="s">
        <v>1875</v>
      </c>
      <c r="G675" s="54">
        <v>100</v>
      </c>
      <c r="H675" s="28">
        <v>2359.0500000000002</v>
      </c>
      <c r="I675" s="199">
        <f>T_PR[[#This Row],[CENA KATALOG NETTO ZA JEDNOSTKĘ MIARY]]/G675</f>
        <v>23.590500000000002</v>
      </c>
      <c r="J675" s="94">
        <f>T675*(T_PR[[#This Row],[CENA KATALOG NETTO ZA JEDNOSTKĘ MIARY]]-T_PR[[#This Row],[CENA KATALOG NETTO ZA JEDNOSTKĘ MIARY]]*T_PR[[#This Row],[RABAT %]])/100</f>
        <v>23.590500000000002</v>
      </c>
      <c r="K675" s="95">
        <f t="shared" si="24"/>
        <v>2359.0500000000002</v>
      </c>
      <c r="L675" s="264">
        <f t="shared" si="25"/>
        <v>0</v>
      </c>
      <c r="M675" s="25">
        <v>20</v>
      </c>
      <c r="N675" s="256">
        <f>T_PR[[#This Row],[CENA ZA POJ. SZTUKĘ PO RABACIE]]*T_PR[[#This Row],[LICZBA SZT. W OPAKOWANIU]]</f>
        <v>471.81000000000006</v>
      </c>
      <c r="O675" s="253" t="str">
        <f>IF(T_PR[[#This Row],[CENA ZA OPAKOWANIE PO RABACIE]]*D675=0,"",D675*N675)</f>
        <v/>
      </c>
      <c r="P675" s="52" t="s">
        <v>1876</v>
      </c>
      <c r="Q675" s="52" t="s">
        <v>1877</v>
      </c>
      <c r="R675" s="31" t="s">
        <v>22</v>
      </c>
      <c r="S675" s="31" t="s">
        <v>58</v>
      </c>
      <c r="T675" s="160">
        <v>1</v>
      </c>
    </row>
    <row r="676" spans="1:20">
      <c r="A676" s="333"/>
      <c r="B676" s="328"/>
      <c r="C676" s="120" t="s">
        <v>3534</v>
      </c>
      <c r="D676" s="53"/>
      <c r="E676" s="39" t="s">
        <v>1878</v>
      </c>
      <c r="F676" s="225" t="s">
        <v>1879</v>
      </c>
      <c r="G676" s="54">
        <v>100</v>
      </c>
      <c r="H676" s="28">
        <v>2463.9</v>
      </c>
      <c r="I676" s="199">
        <f>T_PR[[#This Row],[CENA KATALOG NETTO ZA JEDNOSTKĘ MIARY]]/G676</f>
        <v>24.638999999999999</v>
      </c>
      <c r="J676" s="94">
        <f>T676*(T_PR[[#This Row],[CENA KATALOG NETTO ZA JEDNOSTKĘ MIARY]]-T_PR[[#This Row],[CENA KATALOG NETTO ZA JEDNOSTKĘ MIARY]]*T_PR[[#This Row],[RABAT %]])/100</f>
        <v>24.638999999999999</v>
      </c>
      <c r="K676" s="95">
        <f t="shared" si="24"/>
        <v>2463.9</v>
      </c>
      <c r="L676" s="264">
        <f t="shared" si="25"/>
        <v>0</v>
      </c>
      <c r="M676" s="25">
        <v>20</v>
      </c>
      <c r="N676" s="256">
        <f>T_PR[[#This Row],[CENA ZA POJ. SZTUKĘ PO RABACIE]]*T_PR[[#This Row],[LICZBA SZT. W OPAKOWANIU]]</f>
        <v>492.78</v>
      </c>
      <c r="O676" s="253" t="str">
        <f>IF(T_PR[[#This Row],[CENA ZA OPAKOWANIE PO RABACIE]]*D676=0,"",D676*N676)</f>
        <v/>
      </c>
      <c r="P676" s="52" t="s">
        <v>1880</v>
      </c>
      <c r="Q676" s="52" t="s">
        <v>1881</v>
      </c>
      <c r="R676" s="31" t="s">
        <v>22</v>
      </c>
      <c r="S676" s="31" t="s">
        <v>58</v>
      </c>
      <c r="T676" s="160">
        <v>1</v>
      </c>
    </row>
    <row r="677" spans="1:20">
      <c r="A677" s="333"/>
      <c r="B677" s="328"/>
      <c r="C677" s="120" t="s">
        <v>3534</v>
      </c>
      <c r="D677" s="53"/>
      <c r="E677" s="39" t="s">
        <v>1882</v>
      </c>
      <c r="F677" s="225" t="s">
        <v>1883</v>
      </c>
      <c r="G677" s="54">
        <v>100</v>
      </c>
      <c r="H677" s="28">
        <v>2621.17</v>
      </c>
      <c r="I677" s="199">
        <f>T_PR[[#This Row],[CENA KATALOG NETTO ZA JEDNOSTKĘ MIARY]]/G677</f>
        <v>26.2117</v>
      </c>
      <c r="J677" s="94">
        <f>T677*(T_PR[[#This Row],[CENA KATALOG NETTO ZA JEDNOSTKĘ MIARY]]-T_PR[[#This Row],[CENA KATALOG NETTO ZA JEDNOSTKĘ MIARY]]*T_PR[[#This Row],[RABAT %]])/100</f>
        <v>26.2117</v>
      </c>
      <c r="K677" s="95">
        <f t="shared" si="24"/>
        <v>2621.17</v>
      </c>
      <c r="L677" s="264">
        <f t="shared" si="25"/>
        <v>0</v>
      </c>
      <c r="M677" s="25">
        <v>20</v>
      </c>
      <c r="N677" s="256">
        <f>T_PR[[#This Row],[CENA ZA POJ. SZTUKĘ PO RABACIE]]*T_PR[[#This Row],[LICZBA SZT. W OPAKOWANIU]]</f>
        <v>524.23400000000004</v>
      </c>
      <c r="O677" s="253" t="str">
        <f>IF(T_PR[[#This Row],[CENA ZA OPAKOWANIE PO RABACIE]]*D677=0,"",D677*N677)</f>
        <v/>
      </c>
      <c r="P677" s="52" t="s">
        <v>1884</v>
      </c>
      <c r="Q677" s="52" t="s">
        <v>1885</v>
      </c>
      <c r="R677" s="31" t="s">
        <v>22</v>
      </c>
      <c r="S677" s="31" t="s">
        <v>58</v>
      </c>
      <c r="T677" s="160">
        <v>1</v>
      </c>
    </row>
    <row r="678" spans="1:20">
      <c r="A678" s="333"/>
      <c r="B678" s="328"/>
      <c r="C678" s="120" t="s">
        <v>3534</v>
      </c>
      <c r="D678" s="53"/>
      <c r="E678" s="39" t="s">
        <v>1886</v>
      </c>
      <c r="F678" s="225" t="s">
        <v>1887</v>
      </c>
      <c r="G678" s="54">
        <v>100</v>
      </c>
      <c r="H678" s="28">
        <v>3385.77</v>
      </c>
      <c r="I678" s="199">
        <f>T_PR[[#This Row],[CENA KATALOG NETTO ZA JEDNOSTKĘ MIARY]]/G678</f>
        <v>33.857700000000001</v>
      </c>
      <c r="J678" s="94">
        <f>T678*(T_PR[[#This Row],[CENA KATALOG NETTO ZA JEDNOSTKĘ MIARY]]-T_PR[[#This Row],[CENA KATALOG NETTO ZA JEDNOSTKĘ MIARY]]*T_PR[[#This Row],[RABAT %]])/100</f>
        <v>33.857700000000001</v>
      </c>
      <c r="K678" s="95">
        <f t="shared" si="24"/>
        <v>3385.77</v>
      </c>
      <c r="L678" s="264">
        <f t="shared" si="25"/>
        <v>0</v>
      </c>
      <c r="M678" s="25">
        <v>20</v>
      </c>
      <c r="N678" s="256">
        <f>T_PR[[#This Row],[CENA ZA POJ. SZTUKĘ PO RABACIE]]*T_PR[[#This Row],[LICZBA SZT. W OPAKOWANIU]]</f>
        <v>677.154</v>
      </c>
      <c r="O678" s="253" t="str">
        <f>IF(T_PR[[#This Row],[CENA ZA OPAKOWANIE PO RABACIE]]*D678=0,"",D678*N678)</f>
        <v/>
      </c>
      <c r="P678" s="52" t="s">
        <v>1888</v>
      </c>
      <c r="Q678" s="52" t="s">
        <v>1889</v>
      </c>
      <c r="R678" s="31" t="s">
        <v>22</v>
      </c>
      <c r="S678" s="31" t="s">
        <v>58</v>
      </c>
      <c r="T678" s="160">
        <v>1</v>
      </c>
    </row>
    <row r="679" spans="1:20">
      <c r="A679" s="333"/>
      <c r="B679" s="328"/>
      <c r="C679" s="120" t="s">
        <v>3534</v>
      </c>
      <c r="D679" s="53"/>
      <c r="E679" s="39" t="s">
        <v>1890</v>
      </c>
      <c r="F679" s="225" t="s">
        <v>1891</v>
      </c>
      <c r="G679" s="54">
        <v>100</v>
      </c>
      <c r="H679" s="28">
        <v>3718.66</v>
      </c>
      <c r="I679" s="199">
        <f>T_PR[[#This Row],[CENA KATALOG NETTO ZA JEDNOSTKĘ MIARY]]/G679</f>
        <v>37.186599999999999</v>
      </c>
      <c r="J679" s="94">
        <f>T679*(T_PR[[#This Row],[CENA KATALOG NETTO ZA JEDNOSTKĘ MIARY]]-T_PR[[#This Row],[CENA KATALOG NETTO ZA JEDNOSTKĘ MIARY]]*T_PR[[#This Row],[RABAT %]])/100</f>
        <v>37.186599999999999</v>
      </c>
      <c r="K679" s="95">
        <f t="shared" si="24"/>
        <v>3718.66</v>
      </c>
      <c r="L679" s="264">
        <f t="shared" si="25"/>
        <v>0</v>
      </c>
      <c r="M679" s="25">
        <v>20</v>
      </c>
      <c r="N679" s="256">
        <f>T_PR[[#This Row],[CENA ZA POJ. SZTUKĘ PO RABACIE]]*T_PR[[#This Row],[LICZBA SZT. W OPAKOWANIU]]</f>
        <v>743.73199999999997</v>
      </c>
      <c r="O679" s="253" t="str">
        <f>IF(T_PR[[#This Row],[CENA ZA OPAKOWANIE PO RABACIE]]*D679=0,"",D679*N679)</f>
        <v/>
      </c>
      <c r="P679" s="52" t="s">
        <v>1892</v>
      </c>
      <c r="Q679" s="52" t="s">
        <v>1893</v>
      </c>
      <c r="R679" s="31" t="s">
        <v>22</v>
      </c>
      <c r="S679" s="31" t="s">
        <v>58</v>
      </c>
      <c r="T679" s="160">
        <v>1</v>
      </c>
    </row>
    <row r="680" spans="1:20">
      <c r="A680" s="333"/>
      <c r="B680" s="328"/>
      <c r="C680" s="120" t="s">
        <v>3534</v>
      </c>
      <c r="D680" s="53"/>
      <c r="E680" s="39" t="s">
        <v>1894</v>
      </c>
      <c r="F680" s="225" t="s">
        <v>1895</v>
      </c>
      <c r="G680" s="54">
        <v>100</v>
      </c>
      <c r="H680" s="28">
        <v>5888.99</v>
      </c>
      <c r="I680" s="199">
        <f>T_PR[[#This Row],[CENA KATALOG NETTO ZA JEDNOSTKĘ MIARY]]/G680</f>
        <v>58.889899999999997</v>
      </c>
      <c r="J680" s="94">
        <f>T680*(T_PR[[#This Row],[CENA KATALOG NETTO ZA JEDNOSTKĘ MIARY]]-T_PR[[#This Row],[CENA KATALOG NETTO ZA JEDNOSTKĘ MIARY]]*T_PR[[#This Row],[RABAT %]])/100</f>
        <v>58.889899999999997</v>
      </c>
      <c r="K680" s="95">
        <f t="shared" si="24"/>
        <v>5888.99</v>
      </c>
      <c r="L680" s="264">
        <f t="shared" si="25"/>
        <v>0</v>
      </c>
      <c r="M680" s="25">
        <v>10</v>
      </c>
      <c r="N680" s="256">
        <f>T_PR[[#This Row],[CENA ZA POJ. SZTUKĘ PO RABACIE]]*T_PR[[#This Row],[LICZBA SZT. W OPAKOWANIU]]</f>
        <v>588.899</v>
      </c>
      <c r="O680" s="253" t="str">
        <f>IF(T_PR[[#This Row],[CENA ZA OPAKOWANIE PO RABACIE]]*D680=0,"",D680*N680)</f>
        <v/>
      </c>
      <c r="P680" s="52" t="s">
        <v>1896</v>
      </c>
      <c r="Q680" s="52" t="s">
        <v>1897</v>
      </c>
      <c r="R680" s="31" t="s">
        <v>22</v>
      </c>
      <c r="S680" s="31" t="s">
        <v>58</v>
      </c>
      <c r="T680" s="160">
        <v>1</v>
      </c>
    </row>
    <row r="681" spans="1:20">
      <c r="A681" s="333"/>
      <c r="B681" s="328"/>
      <c r="C681" s="120" t="s">
        <v>3534</v>
      </c>
      <c r="D681" s="53"/>
      <c r="E681" s="39" t="s">
        <v>1898</v>
      </c>
      <c r="F681" s="225" t="s">
        <v>1899</v>
      </c>
      <c r="G681" s="54">
        <v>100</v>
      </c>
      <c r="H681" s="28">
        <v>6323.58</v>
      </c>
      <c r="I681" s="199">
        <f>T_PR[[#This Row],[CENA KATALOG NETTO ZA JEDNOSTKĘ MIARY]]/G681</f>
        <v>63.235799999999998</v>
      </c>
      <c r="J681" s="94">
        <f>T681*(T_PR[[#This Row],[CENA KATALOG NETTO ZA JEDNOSTKĘ MIARY]]-T_PR[[#This Row],[CENA KATALOG NETTO ZA JEDNOSTKĘ MIARY]]*T_PR[[#This Row],[RABAT %]])/100</f>
        <v>63.235799999999998</v>
      </c>
      <c r="K681" s="95">
        <f t="shared" si="24"/>
        <v>6323.58</v>
      </c>
      <c r="L681" s="264">
        <f t="shared" si="25"/>
        <v>0</v>
      </c>
      <c r="M681" s="25">
        <v>10</v>
      </c>
      <c r="N681" s="256">
        <f>T_PR[[#This Row],[CENA ZA POJ. SZTUKĘ PO RABACIE]]*T_PR[[#This Row],[LICZBA SZT. W OPAKOWANIU]]</f>
        <v>632.35799999999995</v>
      </c>
      <c r="O681" s="253" t="str">
        <f>IF(T_PR[[#This Row],[CENA ZA OPAKOWANIE PO RABACIE]]*D681=0,"",D681*N681)</f>
        <v/>
      </c>
      <c r="P681" s="52" t="s">
        <v>1900</v>
      </c>
      <c r="Q681" s="52" t="s">
        <v>1901</v>
      </c>
      <c r="R681" s="31" t="s">
        <v>22</v>
      </c>
      <c r="S681" s="31" t="s">
        <v>58</v>
      </c>
      <c r="T681" s="160">
        <v>1</v>
      </c>
    </row>
    <row r="682" spans="1:20">
      <c r="A682" s="334"/>
      <c r="B682" s="329"/>
      <c r="C682" s="120" t="s">
        <v>3534</v>
      </c>
      <c r="D682" s="53"/>
      <c r="E682" s="39" t="s">
        <v>1902</v>
      </c>
      <c r="F682" s="225" t="s">
        <v>1903</v>
      </c>
      <c r="G682" s="54">
        <v>100</v>
      </c>
      <c r="H682" s="28">
        <v>7403.5</v>
      </c>
      <c r="I682" s="199">
        <f>T_PR[[#This Row],[CENA KATALOG NETTO ZA JEDNOSTKĘ MIARY]]/G682</f>
        <v>74.034999999999997</v>
      </c>
      <c r="J682" s="94">
        <f>T682*(T_PR[[#This Row],[CENA KATALOG NETTO ZA JEDNOSTKĘ MIARY]]-T_PR[[#This Row],[CENA KATALOG NETTO ZA JEDNOSTKĘ MIARY]]*T_PR[[#This Row],[RABAT %]])/100</f>
        <v>74.034999999999997</v>
      </c>
      <c r="K682" s="95">
        <f t="shared" si="24"/>
        <v>7403.5</v>
      </c>
      <c r="L682" s="264">
        <f t="shared" si="25"/>
        <v>0</v>
      </c>
      <c r="M682" s="25">
        <v>10</v>
      </c>
      <c r="N682" s="256">
        <f>T_PR[[#This Row],[CENA ZA POJ. SZTUKĘ PO RABACIE]]*T_PR[[#This Row],[LICZBA SZT. W OPAKOWANIU]]</f>
        <v>740.34999999999991</v>
      </c>
      <c r="O682" s="253" t="str">
        <f>IF(T_PR[[#This Row],[CENA ZA OPAKOWANIE PO RABACIE]]*D682=0,"",D682*N682)</f>
        <v/>
      </c>
      <c r="P682" s="52" t="s">
        <v>1904</v>
      </c>
      <c r="Q682" s="52" t="s">
        <v>1905</v>
      </c>
      <c r="R682" s="31" t="s">
        <v>22</v>
      </c>
      <c r="S682" s="31" t="s">
        <v>58</v>
      </c>
      <c r="T682" s="160">
        <v>1</v>
      </c>
    </row>
    <row r="683" spans="1:20">
      <c r="A683" s="332"/>
      <c r="B683" s="327"/>
      <c r="C683" s="120"/>
      <c r="D683" s="53"/>
      <c r="E683" s="39" t="s">
        <v>4019</v>
      </c>
      <c r="F683" s="225" t="s">
        <v>4020</v>
      </c>
      <c r="G683" s="54">
        <v>100</v>
      </c>
      <c r="H683" s="28">
        <v>102.5</v>
      </c>
      <c r="I683" s="199">
        <f>T_PR[[#This Row],[CENA KATALOG NETTO ZA JEDNOSTKĘ MIARY]]/G683</f>
        <v>1.0249999999999999</v>
      </c>
      <c r="J683" s="28">
        <f>T683*(T_PR[[#This Row],[CENA KATALOG NETTO ZA JEDNOSTKĘ MIARY]]-T_PR[[#This Row],[CENA KATALOG NETTO ZA JEDNOSTKĘ MIARY]]*T_PR[[#This Row],[RABAT %]])/100</f>
        <v>1.0249999999999999</v>
      </c>
      <c r="K683" s="95">
        <f>SUM(H683)*(1-L683)</f>
        <v>102.5</v>
      </c>
      <c r="L683" s="264">
        <f t="shared" si="25"/>
        <v>0</v>
      </c>
      <c r="M683" s="25">
        <v>100</v>
      </c>
      <c r="N683" s="256">
        <f>T_PR[[#This Row],[CENA ZA POJ. SZTUKĘ PO RABACIE]]*T_PR[[#This Row],[LICZBA SZT. W OPAKOWANIU]]</f>
        <v>102.49999999999999</v>
      </c>
      <c r="O683" s="253" t="str">
        <f>IF(T_PR[[#This Row],[CENA ZA OPAKOWANIE PO RABACIE]]*D683=0,"",D683*N683)</f>
        <v/>
      </c>
      <c r="P683" s="52">
        <v>4250438917173</v>
      </c>
      <c r="Q683" s="52">
        <v>4250438917180</v>
      </c>
      <c r="R683" s="31" t="s">
        <v>22</v>
      </c>
      <c r="S683" s="31" t="s">
        <v>58</v>
      </c>
      <c r="T683" s="160">
        <v>1</v>
      </c>
    </row>
    <row r="684" spans="1:20">
      <c r="A684" s="333"/>
      <c r="B684" s="328"/>
      <c r="C684" s="116" t="s">
        <v>3534</v>
      </c>
      <c r="D684" s="53"/>
      <c r="E684" s="39" t="s">
        <v>3775</v>
      </c>
      <c r="F684" s="225" t="s">
        <v>3776</v>
      </c>
      <c r="G684" s="54">
        <v>100</v>
      </c>
      <c r="H684" s="28">
        <v>106.29</v>
      </c>
      <c r="I684" s="199">
        <f>T_PR[[#This Row],[CENA KATALOG NETTO ZA JEDNOSTKĘ MIARY]]/G684</f>
        <v>1.0629</v>
      </c>
      <c r="J684" s="94">
        <f>T684*(T_PR[[#This Row],[CENA KATALOG NETTO ZA JEDNOSTKĘ MIARY]]-T_PR[[#This Row],[CENA KATALOG NETTO ZA JEDNOSTKĘ MIARY]]*T_PR[[#This Row],[RABAT %]])/100</f>
        <v>1.0629</v>
      </c>
      <c r="K684" s="95">
        <f>SUM(H684)*(1-L687)</f>
        <v>106.29</v>
      </c>
      <c r="L684" s="261">
        <f t="shared" si="25"/>
        <v>0</v>
      </c>
      <c r="M684" s="25">
        <v>100</v>
      </c>
      <c r="N684" s="256">
        <f>T_PR[[#This Row],[CENA ZA POJ. SZTUKĘ PO RABACIE]]*T_PR[[#This Row],[LICZBA SZT. W OPAKOWANIU]]</f>
        <v>106.28999999999999</v>
      </c>
      <c r="O684" s="253" t="str">
        <f>IF(T_PR[[#This Row],[CENA ZA OPAKOWANIE PO RABACIE]]*D684=0,"",D684*N684)</f>
        <v/>
      </c>
      <c r="P684" s="52">
        <v>4250438917197</v>
      </c>
      <c r="Q684" s="52">
        <v>4250438917203</v>
      </c>
      <c r="R684" s="31" t="s">
        <v>22</v>
      </c>
      <c r="S684" s="31" t="s">
        <v>58</v>
      </c>
      <c r="T684" s="160">
        <v>1</v>
      </c>
    </row>
    <row r="685" spans="1:20">
      <c r="A685" s="333"/>
      <c r="B685" s="328"/>
      <c r="C685" s="116" t="s">
        <v>3534</v>
      </c>
      <c r="D685" s="53"/>
      <c r="E685" s="39" t="s">
        <v>3964</v>
      </c>
      <c r="F685" s="225" t="s">
        <v>3965</v>
      </c>
      <c r="G685" s="54">
        <v>100</v>
      </c>
      <c r="H685" s="28">
        <v>153.19999999999999</v>
      </c>
      <c r="I685" s="199">
        <f>T_PR[[#This Row],[CENA KATALOG NETTO ZA JEDNOSTKĘ MIARY]]/G685</f>
        <v>1.5319999999999998</v>
      </c>
      <c r="J685" s="94">
        <f>T685*(T_PR[[#This Row],[CENA KATALOG NETTO ZA JEDNOSTKĘ MIARY]]-T_PR[[#This Row],[CENA KATALOG NETTO ZA JEDNOSTKĘ MIARY]]*T_PR[[#This Row],[RABAT %]])/100</f>
        <v>1.5319999999999998</v>
      </c>
      <c r="K685" s="95">
        <f>SUM(H685)*(1-L686)</f>
        <v>153.19999999999999</v>
      </c>
      <c r="L685" s="261">
        <f t="shared" si="25"/>
        <v>0</v>
      </c>
      <c r="M685" s="25">
        <v>50</v>
      </c>
      <c r="N685" s="256">
        <f>T_PR[[#This Row],[CENA ZA POJ. SZTUKĘ PO RABACIE]]*T_PR[[#This Row],[LICZBA SZT. W OPAKOWANIU]]</f>
        <v>76.599999999999994</v>
      </c>
      <c r="O685" s="253" t="str">
        <f>IF(T_PR[[#This Row],[CENA ZA OPAKOWANIE PO RABACIE]]*D685=0,"",D685*N685)</f>
        <v/>
      </c>
      <c r="P685" s="52">
        <v>4250438912925</v>
      </c>
      <c r="Q685" s="52">
        <v>4250438913076</v>
      </c>
      <c r="R685" s="31" t="s">
        <v>22</v>
      </c>
      <c r="S685" s="31" t="s">
        <v>58</v>
      </c>
      <c r="T685" s="160">
        <v>1</v>
      </c>
    </row>
    <row r="686" spans="1:20">
      <c r="A686" s="333"/>
      <c r="B686" s="328"/>
      <c r="C686" s="116" t="s">
        <v>3534</v>
      </c>
      <c r="D686" s="53"/>
      <c r="E686" s="39" t="s">
        <v>3966</v>
      </c>
      <c r="F686" s="225" t="s">
        <v>3967</v>
      </c>
      <c r="G686" s="54">
        <v>100</v>
      </c>
      <c r="H686" s="28">
        <v>155.22999999999999</v>
      </c>
      <c r="I686" s="199">
        <f>T_PR[[#This Row],[CENA KATALOG NETTO ZA JEDNOSTKĘ MIARY]]/G686</f>
        <v>1.5522999999999998</v>
      </c>
      <c r="J686" s="94">
        <f>T686*(T_PR[[#This Row],[CENA KATALOG NETTO ZA JEDNOSTKĘ MIARY]]-T_PR[[#This Row],[CENA KATALOG NETTO ZA JEDNOSTKĘ MIARY]]*T_PR[[#This Row],[RABAT %]])/100</f>
        <v>1.5522999999999998</v>
      </c>
      <c r="K686" s="95">
        <f>SUM(H686)*(1-L687)</f>
        <v>155.22999999999999</v>
      </c>
      <c r="L686" s="261">
        <f t="shared" si="25"/>
        <v>0</v>
      </c>
      <c r="M686" s="25">
        <v>50</v>
      </c>
      <c r="N686" s="256">
        <f>T_PR[[#This Row],[CENA ZA POJ. SZTUKĘ PO RABACIE]]*T_PR[[#This Row],[LICZBA SZT. W OPAKOWANIU]]</f>
        <v>77.614999999999995</v>
      </c>
      <c r="O686" s="253" t="str">
        <f>IF(T_PR[[#This Row],[CENA ZA OPAKOWANIE PO RABACIE]]*D686=0,"",D686*N686)</f>
        <v/>
      </c>
      <c r="P686" s="52">
        <v>4250438934163</v>
      </c>
      <c r="Q686" s="52">
        <v>4250438934170</v>
      </c>
      <c r="R686" s="31" t="s">
        <v>22</v>
      </c>
      <c r="S686" s="31" t="s">
        <v>58</v>
      </c>
      <c r="T686" s="160">
        <v>1</v>
      </c>
    </row>
    <row r="687" spans="1:20">
      <c r="A687" s="333"/>
      <c r="B687" s="328"/>
      <c r="C687" s="116" t="s">
        <v>3534</v>
      </c>
      <c r="D687" s="53"/>
      <c r="E687" s="38" t="s">
        <v>1906</v>
      </c>
      <c r="F687" s="225" t="s">
        <v>1907</v>
      </c>
      <c r="G687" s="54">
        <v>100</v>
      </c>
      <c r="H687" s="28">
        <v>168.9</v>
      </c>
      <c r="I687" s="199">
        <f>T_PR[[#This Row],[CENA KATALOG NETTO ZA JEDNOSTKĘ MIARY]]/G687</f>
        <v>1.6890000000000001</v>
      </c>
      <c r="J687" s="94">
        <f>T687*(T_PR[[#This Row],[CENA KATALOG NETTO ZA JEDNOSTKĘ MIARY]]-T_PR[[#This Row],[CENA KATALOG NETTO ZA JEDNOSTKĘ MIARY]]*T_PR[[#This Row],[RABAT %]])/100</f>
        <v>1.6890000000000001</v>
      </c>
      <c r="K687" s="95">
        <f t="shared" si="24"/>
        <v>168.9</v>
      </c>
      <c r="L687" s="264">
        <f t="shared" si="25"/>
        <v>0</v>
      </c>
      <c r="M687" s="25">
        <v>50</v>
      </c>
      <c r="N687" s="256">
        <f>T_PR[[#This Row],[CENA ZA POJ. SZTUKĘ PO RABACIE]]*T_PR[[#This Row],[LICZBA SZT. W OPAKOWANIU]]</f>
        <v>84.45</v>
      </c>
      <c r="O687" s="253" t="str">
        <f>IF(T_PR[[#This Row],[CENA ZA OPAKOWANIE PO RABACIE]]*D687=0,"",D687*N687)</f>
        <v/>
      </c>
      <c r="P687" s="52" t="s">
        <v>1908</v>
      </c>
      <c r="Q687" s="52" t="s">
        <v>1909</v>
      </c>
      <c r="R687" s="31" t="s">
        <v>22</v>
      </c>
      <c r="S687" s="31" t="s">
        <v>58</v>
      </c>
      <c r="T687" s="160">
        <v>1</v>
      </c>
    </row>
    <row r="688" spans="1:20">
      <c r="A688" s="333"/>
      <c r="B688" s="328"/>
      <c r="C688" s="116" t="s">
        <v>3534</v>
      </c>
      <c r="D688" s="53"/>
      <c r="E688" s="38" t="s">
        <v>1910</v>
      </c>
      <c r="F688" s="225" t="s">
        <v>1911</v>
      </c>
      <c r="G688" s="54">
        <v>100</v>
      </c>
      <c r="H688" s="28">
        <v>184.79</v>
      </c>
      <c r="I688" s="199">
        <f>T_PR[[#This Row],[CENA KATALOG NETTO ZA JEDNOSTKĘ MIARY]]/G688</f>
        <v>1.8478999999999999</v>
      </c>
      <c r="J688" s="94">
        <f>T688*(T_PR[[#This Row],[CENA KATALOG NETTO ZA JEDNOSTKĘ MIARY]]-T_PR[[#This Row],[CENA KATALOG NETTO ZA JEDNOSTKĘ MIARY]]*T_PR[[#This Row],[RABAT %]])/100</f>
        <v>1.8478999999999999</v>
      </c>
      <c r="K688" s="95">
        <f t="shared" si="24"/>
        <v>184.79</v>
      </c>
      <c r="L688" s="264">
        <f t="shared" si="25"/>
        <v>0</v>
      </c>
      <c r="M688" s="25">
        <v>40</v>
      </c>
      <c r="N688" s="256">
        <f>T_PR[[#This Row],[CENA ZA POJ. SZTUKĘ PO RABACIE]]*T_PR[[#This Row],[LICZBA SZT. W OPAKOWANIU]]</f>
        <v>73.915999999999997</v>
      </c>
      <c r="O688" s="253" t="str">
        <f>IF(T_PR[[#This Row],[CENA ZA OPAKOWANIE PO RABACIE]]*D688=0,"",D688*N688)</f>
        <v/>
      </c>
      <c r="P688" s="52" t="s">
        <v>1912</v>
      </c>
      <c r="Q688" s="52" t="s">
        <v>1913</v>
      </c>
      <c r="R688" s="31" t="s">
        <v>22</v>
      </c>
      <c r="S688" s="31" t="s">
        <v>58</v>
      </c>
      <c r="T688" s="160">
        <v>1</v>
      </c>
    </row>
    <row r="689" spans="1:20">
      <c r="A689" s="333"/>
      <c r="B689" s="328"/>
      <c r="C689" s="116" t="s">
        <v>3534</v>
      </c>
      <c r="D689" s="53"/>
      <c r="E689" s="38" t="s">
        <v>1914</v>
      </c>
      <c r="F689" s="225" t="s">
        <v>1915</v>
      </c>
      <c r="G689" s="54">
        <v>100</v>
      </c>
      <c r="H689" s="28">
        <v>200.11</v>
      </c>
      <c r="I689" s="199">
        <f>T_PR[[#This Row],[CENA KATALOG NETTO ZA JEDNOSTKĘ MIARY]]/G689</f>
        <v>2.0011000000000001</v>
      </c>
      <c r="J689" s="94">
        <f>T689*(T_PR[[#This Row],[CENA KATALOG NETTO ZA JEDNOSTKĘ MIARY]]-T_PR[[#This Row],[CENA KATALOG NETTO ZA JEDNOSTKĘ MIARY]]*T_PR[[#This Row],[RABAT %]])/100</f>
        <v>2.0011000000000001</v>
      </c>
      <c r="K689" s="95">
        <f t="shared" si="24"/>
        <v>200.11</v>
      </c>
      <c r="L689" s="264">
        <f t="shared" si="25"/>
        <v>0</v>
      </c>
      <c r="M689" s="25">
        <v>40</v>
      </c>
      <c r="N689" s="256">
        <f>T_PR[[#This Row],[CENA ZA POJ. SZTUKĘ PO RABACIE]]*T_PR[[#This Row],[LICZBA SZT. W OPAKOWANIU]]</f>
        <v>80.044000000000011</v>
      </c>
      <c r="O689" s="253" t="str">
        <f>IF(T_PR[[#This Row],[CENA ZA OPAKOWANIE PO RABACIE]]*D689=0,"",D689*N689)</f>
        <v/>
      </c>
      <c r="P689" s="52" t="s">
        <v>1916</v>
      </c>
      <c r="Q689" s="52" t="s">
        <v>1917</v>
      </c>
      <c r="R689" s="31" t="s">
        <v>22</v>
      </c>
      <c r="S689" s="31" t="s">
        <v>58</v>
      </c>
      <c r="T689" s="160">
        <v>1</v>
      </c>
    </row>
    <row r="690" spans="1:20">
      <c r="A690" s="333"/>
      <c r="B690" s="328"/>
      <c r="C690" s="116" t="s">
        <v>3534</v>
      </c>
      <c r="D690" s="53"/>
      <c r="E690" s="38" t="s">
        <v>1918</v>
      </c>
      <c r="F690" s="225" t="s">
        <v>1919</v>
      </c>
      <c r="G690" s="54">
        <v>100</v>
      </c>
      <c r="H690" s="28">
        <v>230.99</v>
      </c>
      <c r="I690" s="199">
        <f>T_PR[[#This Row],[CENA KATALOG NETTO ZA JEDNOSTKĘ MIARY]]/G690</f>
        <v>2.3099000000000003</v>
      </c>
      <c r="J690" s="94">
        <f>T690*(T_PR[[#This Row],[CENA KATALOG NETTO ZA JEDNOSTKĘ MIARY]]-T_PR[[#This Row],[CENA KATALOG NETTO ZA JEDNOSTKĘ MIARY]]*T_PR[[#This Row],[RABAT %]])/100</f>
        <v>2.3099000000000003</v>
      </c>
      <c r="K690" s="95">
        <f t="shared" si="24"/>
        <v>230.99</v>
      </c>
      <c r="L690" s="264">
        <f t="shared" si="25"/>
        <v>0</v>
      </c>
      <c r="M690" s="25">
        <v>40</v>
      </c>
      <c r="N690" s="256">
        <f>T_PR[[#This Row],[CENA ZA POJ. SZTUKĘ PO RABACIE]]*T_PR[[#This Row],[LICZBA SZT. W OPAKOWANIU]]</f>
        <v>92.396000000000015</v>
      </c>
      <c r="O690" s="253" t="str">
        <f>IF(T_PR[[#This Row],[CENA ZA OPAKOWANIE PO RABACIE]]*D690=0,"",D690*N690)</f>
        <v/>
      </c>
      <c r="P690" s="52" t="s">
        <v>1920</v>
      </c>
      <c r="Q690" s="52" t="s">
        <v>1921</v>
      </c>
      <c r="R690" s="31" t="s">
        <v>22</v>
      </c>
      <c r="S690" s="31" t="s">
        <v>58</v>
      </c>
      <c r="T690" s="160">
        <v>1</v>
      </c>
    </row>
    <row r="691" spans="1:20">
      <c r="A691" s="333"/>
      <c r="B691" s="328"/>
      <c r="C691" s="116" t="s">
        <v>3534</v>
      </c>
      <c r="D691" s="53"/>
      <c r="E691" s="38" t="s">
        <v>1922</v>
      </c>
      <c r="F691" s="225" t="s">
        <v>1923</v>
      </c>
      <c r="G691" s="54">
        <v>100</v>
      </c>
      <c r="H691" s="28">
        <v>256.26</v>
      </c>
      <c r="I691" s="199">
        <f>T_PR[[#This Row],[CENA KATALOG NETTO ZA JEDNOSTKĘ MIARY]]/G691</f>
        <v>2.5625999999999998</v>
      </c>
      <c r="J691" s="94">
        <f>T691*(T_PR[[#This Row],[CENA KATALOG NETTO ZA JEDNOSTKĘ MIARY]]-T_PR[[#This Row],[CENA KATALOG NETTO ZA JEDNOSTKĘ MIARY]]*T_PR[[#This Row],[RABAT %]])/100</f>
        <v>2.5625999999999998</v>
      </c>
      <c r="K691" s="95">
        <f t="shared" si="24"/>
        <v>256.26</v>
      </c>
      <c r="L691" s="264">
        <f t="shared" si="25"/>
        <v>0</v>
      </c>
      <c r="M691" s="25">
        <v>40</v>
      </c>
      <c r="N691" s="256">
        <f>T_PR[[#This Row],[CENA ZA POJ. SZTUKĘ PO RABACIE]]*T_PR[[#This Row],[LICZBA SZT. W OPAKOWANIU]]</f>
        <v>102.50399999999999</v>
      </c>
      <c r="O691" s="253" t="str">
        <f>IF(T_PR[[#This Row],[CENA ZA OPAKOWANIE PO RABACIE]]*D691=0,"",D691*N691)</f>
        <v/>
      </c>
      <c r="P691" s="52" t="s">
        <v>1924</v>
      </c>
      <c r="Q691" s="52" t="s">
        <v>1925</v>
      </c>
      <c r="R691" s="31" t="s">
        <v>22</v>
      </c>
      <c r="S691" s="31" t="s">
        <v>58</v>
      </c>
      <c r="T691" s="160">
        <v>1</v>
      </c>
    </row>
    <row r="692" spans="1:20">
      <c r="A692" s="333"/>
      <c r="B692" s="328"/>
      <c r="C692" s="116" t="s">
        <v>3534</v>
      </c>
      <c r="D692" s="53"/>
      <c r="E692" s="38" t="s">
        <v>1926</v>
      </c>
      <c r="F692" s="225" t="s">
        <v>1927</v>
      </c>
      <c r="G692" s="54">
        <v>100</v>
      </c>
      <c r="H692" s="28">
        <v>255.76</v>
      </c>
      <c r="I692" s="199">
        <f>T_PR[[#This Row],[CENA KATALOG NETTO ZA JEDNOSTKĘ MIARY]]/G692</f>
        <v>2.5575999999999999</v>
      </c>
      <c r="J692" s="94">
        <f>T692*(T_PR[[#This Row],[CENA KATALOG NETTO ZA JEDNOSTKĘ MIARY]]-T_PR[[#This Row],[CENA KATALOG NETTO ZA JEDNOSTKĘ MIARY]]*T_PR[[#This Row],[RABAT %]])/100</f>
        <v>2.5575999999999999</v>
      </c>
      <c r="K692" s="95">
        <f t="shared" si="24"/>
        <v>255.76</v>
      </c>
      <c r="L692" s="264">
        <f t="shared" si="25"/>
        <v>0</v>
      </c>
      <c r="M692" s="25">
        <v>25</v>
      </c>
      <c r="N692" s="256">
        <f>T_PR[[#This Row],[CENA ZA POJ. SZTUKĘ PO RABACIE]]*T_PR[[#This Row],[LICZBA SZT. W OPAKOWANIU]]</f>
        <v>63.94</v>
      </c>
      <c r="O692" s="253" t="str">
        <f>IF(T_PR[[#This Row],[CENA ZA OPAKOWANIE PO RABACIE]]*D692=0,"",D692*N692)</f>
        <v/>
      </c>
      <c r="P692" s="52" t="s">
        <v>1928</v>
      </c>
      <c r="Q692" s="52" t="s">
        <v>1929</v>
      </c>
      <c r="R692" s="31" t="s">
        <v>22</v>
      </c>
      <c r="S692" s="31" t="s">
        <v>58</v>
      </c>
      <c r="T692" s="160">
        <v>1</v>
      </c>
    </row>
    <row r="693" spans="1:20">
      <c r="A693" s="333"/>
      <c r="B693" s="328"/>
      <c r="C693" s="116" t="s">
        <v>3534</v>
      </c>
      <c r="D693" s="53"/>
      <c r="E693" s="38" t="s">
        <v>1930</v>
      </c>
      <c r="F693" s="225" t="s">
        <v>1931</v>
      </c>
      <c r="G693" s="54">
        <v>100</v>
      </c>
      <c r="H693" s="28">
        <v>261.77999999999997</v>
      </c>
      <c r="I693" s="199">
        <f>T_PR[[#This Row],[CENA KATALOG NETTO ZA JEDNOSTKĘ MIARY]]/G693</f>
        <v>2.6177999999999999</v>
      </c>
      <c r="J693" s="94">
        <f>T693*(T_PR[[#This Row],[CENA KATALOG NETTO ZA JEDNOSTKĘ MIARY]]-T_PR[[#This Row],[CENA KATALOG NETTO ZA JEDNOSTKĘ MIARY]]*T_PR[[#This Row],[RABAT %]])/100</f>
        <v>2.6177999999999999</v>
      </c>
      <c r="K693" s="95">
        <f t="shared" si="24"/>
        <v>261.77999999999997</v>
      </c>
      <c r="L693" s="264">
        <f t="shared" si="25"/>
        <v>0</v>
      </c>
      <c r="M693" s="25">
        <v>25</v>
      </c>
      <c r="N693" s="256">
        <f>T_PR[[#This Row],[CENA ZA POJ. SZTUKĘ PO RABACIE]]*T_PR[[#This Row],[LICZBA SZT. W OPAKOWANIU]]</f>
        <v>65.444999999999993</v>
      </c>
      <c r="O693" s="253" t="str">
        <f>IF(T_PR[[#This Row],[CENA ZA OPAKOWANIE PO RABACIE]]*D693=0,"",D693*N693)</f>
        <v/>
      </c>
      <c r="P693" s="52" t="s">
        <v>1932</v>
      </c>
      <c r="Q693" s="52" t="s">
        <v>1933</v>
      </c>
      <c r="R693" s="31" t="s">
        <v>22</v>
      </c>
      <c r="S693" s="31" t="s">
        <v>58</v>
      </c>
      <c r="T693" s="160">
        <v>1</v>
      </c>
    </row>
    <row r="694" spans="1:20">
      <c r="A694" s="333"/>
      <c r="B694" s="328"/>
      <c r="C694" s="116" t="s">
        <v>3534</v>
      </c>
      <c r="D694" s="53"/>
      <c r="E694" s="38" t="s">
        <v>1934</v>
      </c>
      <c r="F694" s="225" t="s">
        <v>1935</v>
      </c>
      <c r="G694" s="54">
        <v>100</v>
      </c>
      <c r="H694" s="28">
        <v>324.18</v>
      </c>
      <c r="I694" s="199">
        <f>T_PR[[#This Row],[CENA KATALOG NETTO ZA JEDNOSTKĘ MIARY]]/G694</f>
        <v>3.2418</v>
      </c>
      <c r="J694" s="94">
        <f>T694*(T_PR[[#This Row],[CENA KATALOG NETTO ZA JEDNOSTKĘ MIARY]]-T_PR[[#This Row],[CENA KATALOG NETTO ZA JEDNOSTKĘ MIARY]]*T_PR[[#This Row],[RABAT %]])/100</f>
        <v>3.2418</v>
      </c>
      <c r="K694" s="95">
        <f t="shared" si="24"/>
        <v>324.18</v>
      </c>
      <c r="L694" s="264">
        <f t="shared" si="25"/>
        <v>0</v>
      </c>
      <c r="M694" s="25">
        <v>25</v>
      </c>
      <c r="N694" s="256">
        <f>T_PR[[#This Row],[CENA ZA POJ. SZTUKĘ PO RABACIE]]*T_PR[[#This Row],[LICZBA SZT. W OPAKOWANIU]]</f>
        <v>81.045000000000002</v>
      </c>
      <c r="O694" s="253" t="str">
        <f>IF(T_PR[[#This Row],[CENA ZA OPAKOWANIE PO RABACIE]]*D694=0,"",D694*N694)</f>
        <v/>
      </c>
      <c r="P694" s="52" t="s">
        <v>1936</v>
      </c>
      <c r="Q694" s="52" t="s">
        <v>1937</v>
      </c>
      <c r="R694" s="31" t="s">
        <v>22</v>
      </c>
      <c r="S694" s="31" t="s">
        <v>58</v>
      </c>
      <c r="T694" s="160">
        <v>1</v>
      </c>
    </row>
    <row r="695" spans="1:20">
      <c r="A695" s="333"/>
      <c r="B695" s="328"/>
      <c r="C695" s="119" t="s">
        <v>3534</v>
      </c>
      <c r="D695" s="53"/>
      <c r="E695" s="38" t="s">
        <v>1938</v>
      </c>
      <c r="F695" s="225" t="s">
        <v>1939</v>
      </c>
      <c r="G695" s="54">
        <v>100</v>
      </c>
      <c r="H695" s="28">
        <v>336.64</v>
      </c>
      <c r="I695" s="199">
        <f>T_PR[[#This Row],[CENA KATALOG NETTO ZA JEDNOSTKĘ MIARY]]/G695</f>
        <v>3.3664000000000001</v>
      </c>
      <c r="J695" s="94">
        <f>T695*(T_PR[[#This Row],[CENA KATALOG NETTO ZA JEDNOSTKĘ MIARY]]-T_PR[[#This Row],[CENA KATALOG NETTO ZA JEDNOSTKĘ MIARY]]*T_PR[[#This Row],[RABAT %]])/100</f>
        <v>3.3664000000000001</v>
      </c>
      <c r="K695" s="95">
        <f t="shared" si="24"/>
        <v>336.64</v>
      </c>
      <c r="L695" s="264">
        <f t="shared" si="25"/>
        <v>0</v>
      </c>
      <c r="M695" s="25">
        <v>25</v>
      </c>
      <c r="N695" s="256">
        <f>T_PR[[#This Row],[CENA ZA POJ. SZTUKĘ PO RABACIE]]*T_PR[[#This Row],[LICZBA SZT. W OPAKOWANIU]]</f>
        <v>84.16</v>
      </c>
      <c r="O695" s="253" t="str">
        <f>IF(T_PR[[#This Row],[CENA ZA OPAKOWANIE PO RABACIE]]*D695=0,"",D695*N695)</f>
        <v/>
      </c>
      <c r="P695" s="52" t="s">
        <v>1940</v>
      </c>
      <c r="Q695" s="52" t="s">
        <v>1941</v>
      </c>
      <c r="R695" s="31" t="s">
        <v>22</v>
      </c>
      <c r="S695" s="31" t="s">
        <v>58</v>
      </c>
      <c r="T695" s="160">
        <v>1</v>
      </c>
    </row>
    <row r="696" spans="1:20">
      <c r="A696" s="333"/>
      <c r="B696" s="328"/>
      <c r="C696" s="120" t="s">
        <v>3534</v>
      </c>
      <c r="D696" s="53"/>
      <c r="E696" s="38" t="s">
        <v>1942</v>
      </c>
      <c r="F696" s="225" t="s">
        <v>1943</v>
      </c>
      <c r="G696" s="54">
        <v>100</v>
      </c>
      <c r="H696" s="28">
        <v>395.4</v>
      </c>
      <c r="I696" s="199">
        <f>T_PR[[#This Row],[CENA KATALOG NETTO ZA JEDNOSTKĘ MIARY]]/G696</f>
        <v>3.9539999999999997</v>
      </c>
      <c r="J696" s="94">
        <f>T696*(T_PR[[#This Row],[CENA KATALOG NETTO ZA JEDNOSTKĘ MIARY]]-T_PR[[#This Row],[CENA KATALOG NETTO ZA JEDNOSTKĘ MIARY]]*T_PR[[#This Row],[RABAT %]])/100</f>
        <v>3.9539999999999997</v>
      </c>
      <c r="K696" s="95">
        <f t="shared" si="24"/>
        <v>395.4</v>
      </c>
      <c r="L696" s="264">
        <f t="shared" si="25"/>
        <v>0</v>
      </c>
      <c r="M696" s="25">
        <v>25</v>
      </c>
      <c r="N696" s="256">
        <f>T_PR[[#This Row],[CENA ZA POJ. SZTUKĘ PO RABACIE]]*T_PR[[#This Row],[LICZBA SZT. W OPAKOWANIU]]</f>
        <v>98.85</v>
      </c>
      <c r="O696" s="253" t="str">
        <f>IF(T_PR[[#This Row],[CENA ZA OPAKOWANIE PO RABACIE]]*D696=0,"",D696*N696)</f>
        <v/>
      </c>
      <c r="P696" s="52" t="s">
        <v>1944</v>
      </c>
      <c r="Q696" s="52" t="s">
        <v>1945</v>
      </c>
      <c r="R696" s="31" t="s">
        <v>22</v>
      </c>
      <c r="S696" s="31" t="s">
        <v>58</v>
      </c>
      <c r="T696" s="160">
        <v>1</v>
      </c>
    </row>
    <row r="697" spans="1:20">
      <c r="A697" s="333"/>
      <c r="B697" s="328"/>
      <c r="C697" s="120" t="s">
        <v>3534</v>
      </c>
      <c r="D697" s="53"/>
      <c r="E697" s="38" t="s">
        <v>1946</v>
      </c>
      <c r="F697" s="225" t="s">
        <v>1947</v>
      </c>
      <c r="G697" s="54">
        <v>100</v>
      </c>
      <c r="H697" s="28">
        <v>467.19</v>
      </c>
      <c r="I697" s="199">
        <f>T_PR[[#This Row],[CENA KATALOG NETTO ZA JEDNOSTKĘ MIARY]]/G697</f>
        <v>4.6718999999999999</v>
      </c>
      <c r="J697" s="94">
        <f>T697*(T_PR[[#This Row],[CENA KATALOG NETTO ZA JEDNOSTKĘ MIARY]]-T_PR[[#This Row],[CENA KATALOG NETTO ZA JEDNOSTKĘ MIARY]]*T_PR[[#This Row],[RABAT %]])/100</f>
        <v>4.6718999999999999</v>
      </c>
      <c r="K697" s="95">
        <f t="shared" si="24"/>
        <v>467.19</v>
      </c>
      <c r="L697" s="264">
        <f t="shared" si="25"/>
        <v>0</v>
      </c>
      <c r="M697" s="25">
        <v>20</v>
      </c>
      <c r="N697" s="256">
        <f>T_PR[[#This Row],[CENA ZA POJ. SZTUKĘ PO RABACIE]]*T_PR[[#This Row],[LICZBA SZT. W OPAKOWANIU]]</f>
        <v>93.438000000000002</v>
      </c>
      <c r="O697" s="253" t="str">
        <f>IF(T_PR[[#This Row],[CENA ZA OPAKOWANIE PO RABACIE]]*D697=0,"",D697*N697)</f>
        <v/>
      </c>
      <c r="P697" s="52" t="s">
        <v>1948</v>
      </c>
      <c r="Q697" s="52" t="s">
        <v>1949</v>
      </c>
      <c r="R697" s="31" t="s">
        <v>22</v>
      </c>
      <c r="S697" s="31" t="s">
        <v>58</v>
      </c>
      <c r="T697" s="160">
        <v>1</v>
      </c>
    </row>
    <row r="698" spans="1:20">
      <c r="A698" s="333"/>
      <c r="B698" s="328"/>
      <c r="C698" s="120" t="s">
        <v>3534</v>
      </c>
      <c r="D698" s="53"/>
      <c r="E698" s="38" t="s">
        <v>1950</v>
      </c>
      <c r="F698" s="225" t="s">
        <v>1951</v>
      </c>
      <c r="G698" s="54">
        <v>100</v>
      </c>
      <c r="H698" s="28">
        <v>674.91</v>
      </c>
      <c r="I698" s="199">
        <f>T_PR[[#This Row],[CENA KATALOG NETTO ZA JEDNOSTKĘ MIARY]]/G698</f>
        <v>6.7490999999999994</v>
      </c>
      <c r="J698" s="94">
        <f>T698*(T_PR[[#This Row],[CENA KATALOG NETTO ZA JEDNOSTKĘ MIARY]]-T_PR[[#This Row],[CENA KATALOG NETTO ZA JEDNOSTKĘ MIARY]]*T_PR[[#This Row],[RABAT %]])/100</f>
        <v>6.7490999999999994</v>
      </c>
      <c r="K698" s="95">
        <f t="shared" si="24"/>
        <v>674.91</v>
      </c>
      <c r="L698" s="264">
        <f t="shared" si="25"/>
        <v>0</v>
      </c>
      <c r="M698" s="25">
        <v>20</v>
      </c>
      <c r="N698" s="256">
        <f>T_PR[[#This Row],[CENA ZA POJ. SZTUKĘ PO RABACIE]]*T_PR[[#This Row],[LICZBA SZT. W OPAKOWANIU]]</f>
        <v>134.982</v>
      </c>
      <c r="O698" s="253" t="str">
        <f>IF(T_PR[[#This Row],[CENA ZA OPAKOWANIE PO RABACIE]]*D698=0,"",D698*N698)</f>
        <v/>
      </c>
      <c r="P698" s="52" t="s">
        <v>1952</v>
      </c>
      <c r="Q698" s="52" t="s">
        <v>1953</v>
      </c>
      <c r="R698" s="31" t="s">
        <v>22</v>
      </c>
      <c r="S698" s="31" t="s">
        <v>58</v>
      </c>
      <c r="T698" s="160">
        <v>1</v>
      </c>
    </row>
    <row r="699" spans="1:20">
      <c r="A699" s="333"/>
      <c r="B699" s="328"/>
      <c r="C699" s="119" t="s">
        <v>3534</v>
      </c>
      <c r="D699" s="53"/>
      <c r="E699" s="38" t="s">
        <v>1954</v>
      </c>
      <c r="F699" s="225" t="s">
        <v>1955</v>
      </c>
      <c r="G699" s="54">
        <v>100</v>
      </c>
      <c r="H699" s="28">
        <v>467.26</v>
      </c>
      <c r="I699" s="199">
        <f>T_PR[[#This Row],[CENA KATALOG NETTO ZA JEDNOSTKĘ MIARY]]/G699</f>
        <v>4.6726000000000001</v>
      </c>
      <c r="J699" s="94">
        <f>T699*(T_PR[[#This Row],[CENA KATALOG NETTO ZA JEDNOSTKĘ MIARY]]-T_PR[[#This Row],[CENA KATALOG NETTO ZA JEDNOSTKĘ MIARY]]*T_PR[[#This Row],[RABAT %]])/100</f>
        <v>4.6726000000000001</v>
      </c>
      <c r="K699" s="95">
        <f t="shared" si="24"/>
        <v>467.26</v>
      </c>
      <c r="L699" s="264">
        <f t="shared" si="25"/>
        <v>0</v>
      </c>
      <c r="M699" s="25">
        <v>20</v>
      </c>
      <c r="N699" s="256">
        <f>T_PR[[#This Row],[CENA ZA POJ. SZTUKĘ PO RABACIE]]*T_PR[[#This Row],[LICZBA SZT. W OPAKOWANIU]]</f>
        <v>93.451999999999998</v>
      </c>
      <c r="O699" s="253" t="str">
        <f>IF(T_PR[[#This Row],[CENA ZA OPAKOWANIE PO RABACIE]]*D699=0,"",D699*N699)</f>
        <v/>
      </c>
      <c r="P699" s="52" t="s">
        <v>1956</v>
      </c>
      <c r="Q699" s="52" t="s">
        <v>1957</v>
      </c>
      <c r="R699" s="31" t="s">
        <v>22</v>
      </c>
      <c r="S699" s="31" t="s">
        <v>58</v>
      </c>
      <c r="T699" s="160">
        <v>1</v>
      </c>
    </row>
    <row r="700" spans="1:20">
      <c r="A700" s="333"/>
      <c r="B700" s="328"/>
      <c r="C700" s="119" t="s">
        <v>3534</v>
      </c>
      <c r="D700" s="53"/>
      <c r="E700" s="38" t="s">
        <v>1958</v>
      </c>
      <c r="F700" s="225" t="s">
        <v>1959</v>
      </c>
      <c r="G700" s="54">
        <v>100</v>
      </c>
      <c r="H700" s="28">
        <v>517.52</v>
      </c>
      <c r="I700" s="199">
        <f>T_PR[[#This Row],[CENA KATALOG NETTO ZA JEDNOSTKĘ MIARY]]/G700</f>
        <v>5.1752000000000002</v>
      </c>
      <c r="J700" s="94">
        <f>T700*(T_PR[[#This Row],[CENA KATALOG NETTO ZA JEDNOSTKĘ MIARY]]-T_PR[[#This Row],[CENA KATALOG NETTO ZA JEDNOSTKĘ MIARY]]*T_PR[[#This Row],[RABAT %]])/100</f>
        <v>5.1752000000000002</v>
      </c>
      <c r="K700" s="95">
        <f t="shared" si="24"/>
        <v>517.52</v>
      </c>
      <c r="L700" s="264">
        <f t="shared" si="25"/>
        <v>0</v>
      </c>
      <c r="M700" s="25">
        <v>20</v>
      </c>
      <c r="N700" s="256">
        <f>T_PR[[#This Row],[CENA ZA POJ. SZTUKĘ PO RABACIE]]*T_PR[[#This Row],[LICZBA SZT. W OPAKOWANIU]]</f>
        <v>103.504</v>
      </c>
      <c r="O700" s="253" t="str">
        <f>IF(T_PR[[#This Row],[CENA ZA OPAKOWANIE PO RABACIE]]*D700=0,"",D700*N700)</f>
        <v/>
      </c>
      <c r="P700" s="52" t="s">
        <v>1960</v>
      </c>
      <c r="Q700" s="52" t="s">
        <v>1961</v>
      </c>
      <c r="R700" s="31" t="s">
        <v>22</v>
      </c>
      <c r="S700" s="31" t="s">
        <v>58</v>
      </c>
      <c r="T700" s="160">
        <v>1</v>
      </c>
    </row>
    <row r="701" spans="1:20">
      <c r="A701" s="333"/>
      <c r="B701" s="328"/>
      <c r="C701" s="119" t="s">
        <v>3534</v>
      </c>
      <c r="D701" s="53"/>
      <c r="E701" s="38" t="s">
        <v>1962</v>
      </c>
      <c r="F701" s="225" t="s">
        <v>1963</v>
      </c>
      <c r="G701" s="54">
        <v>100</v>
      </c>
      <c r="H701" s="28">
        <v>501.28</v>
      </c>
      <c r="I701" s="199">
        <f>T_PR[[#This Row],[CENA KATALOG NETTO ZA JEDNOSTKĘ MIARY]]/G701</f>
        <v>5.0127999999999995</v>
      </c>
      <c r="J701" s="94">
        <f>T701*(T_PR[[#This Row],[CENA KATALOG NETTO ZA JEDNOSTKĘ MIARY]]-T_PR[[#This Row],[CENA KATALOG NETTO ZA JEDNOSTKĘ MIARY]]*T_PR[[#This Row],[RABAT %]])/100</f>
        <v>5.0127999999999995</v>
      </c>
      <c r="K701" s="95">
        <f t="shared" si="24"/>
        <v>501.28</v>
      </c>
      <c r="L701" s="264">
        <f t="shared" si="25"/>
        <v>0</v>
      </c>
      <c r="M701" s="25">
        <v>20</v>
      </c>
      <c r="N701" s="256">
        <f>T_PR[[#This Row],[CENA ZA POJ. SZTUKĘ PO RABACIE]]*T_PR[[#This Row],[LICZBA SZT. W OPAKOWANIU]]</f>
        <v>100.25599999999999</v>
      </c>
      <c r="O701" s="253" t="str">
        <f>IF(T_PR[[#This Row],[CENA ZA OPAKOWANIE PO RABACIE]]*D701=0,"",D701*N701)</f>
        <v/>
      </c>
      <c r="P701" s="52" t="s">
        <v>1964</v>
      </c>
      <c r="Q701" s="52" t="s">
        <v>1965</v>
      </c>
      <c r="R701" s="31" t="s">
        <v>22</v>
      </c>
      <c r="S701" s="31" t="s">
        <v>58</v>
      </c>
      <c r="T701" s="160">
        <v>1</v>
      </c>
    </row>
    <row r="702" spans="1:20">
      <c r="A702" s="333"/>
      <c r="B702" s="328"/>
      <c r="C702" s="119" t="s">
        <v>3534</v>
      </c>
      <c r="D702" s="53"/>
      <c r="E702" s="38" t="s">
        <v>1966</v>
      </c>
      <c r="F702" s="225" t="s">
        <v>1967</v>
      </c>
      <c r="G702" s="54">
        <v>100</v>
      </c>
      <c r="H702" s="28">
        <v>614.03</v>
      </c>
      <c r="I702" s="199">
        <f>T_PR[[#This Row],[CENA KATALOG NETTO ZA JEDNOSTKĘ MIARY]]/G702</f>
        <v>6.1402999999999999</v>
      </c>
      <c r="J702" s="94">
        <f>T702*(T_PR[[#This Row],[CENA KATALOG NETTO ZA JEDNOSTKĘ MIARY]]-T_PR[[#This Row],[CENA KATALOG NETTO ZA JEDNOSTKĘ MIARY]]*T_PR[[#This Row],[RABAT %]])/100</f>
        <v>6.1402999999999999</v>
      </c>
      <c r="K702" s="95">
        <f t="shared" si="24"/>
        <v>614.03</v>
      </c>
      <c r="L702" s="264">
        <f t="shared" si="25"/>
        <v>0</v>
      </c>
      <c r="M702" s="25">
        <v>20</v>
      </c>
      <c r="N702" s="256">
        <f>T_PR[[#This Row],[CENA ZA POJ. SZTUKĘ PO RABACIE]]*T_PR[[#This Row],[LICZBA SZT. W OPAKOWANIU]]</f>
        <v>122.806</v>
      </c>
      <c r="O702" s="253" t="str">
        <f>IF(T_PR[[#This Row],[CENA ZA OPAKOWANIE PO RABACIE]]*D702=0,"",D702*N702)</f>
        <v/>
      </c>
      <c r="P702" s="52" t="s">
        <v>1968</v>
      </c>
      <c r="Q702" s="52" t="s">
        <v>1969</v>
      </c>
      <c r="R702" s="31" t="s">
        <v>22</v>
      </c>
      <c r="S702" s="31" t="s">
        <v>58</v>
      </c>
      <c r="T702" s="160">
        <v>1</v>
      </c>
    </row>
    <row r="703" spans="1:20">
      <c r="A703" s="333"/>
      <c r="B703" s="328"/>
      <c r="C703" s="119" t="s">
        <v>3534</v>
      </c>
      <c r="D703" s="53"/>
      <c r="E703" s="38" t="s">
        <v>1970</v>
      </c>
      <c r="F703" s="225" t="s">
        <v>1971</v>
      </c>
      <c r="G703" s="54">
        <v>100</v>
      </c>
      <c r="H703" s="28">
        <v>700.17</v>
      </c>
      <c r="I703" s="199">
        <f>T_PR[[#This Row],[CENA KATALOG NETTO ZA JEDNOSTKĘ MIARY]]/G703</f>
        <v>7.0016999999999996</v>
      </c>
      <c r="J703" s="94">
        <f>T703*(T_PR[[#This Row],[CENA KATALOG NETTO ZA JEDNOSTKĘ MIARY]]-T_PR[[#This Row],[CENA KATALOG NETTO ZA JEDNOSTKĘ MIARY]]*T_PR[[#This Row],[RABAT %]])/100</f>
        <v>7.0016999999999996</v>
      </c>
      <c r="K703" s="95">
        <f t="shared" si="24"/>
        <v>700.17</v>
      </c>
      <c r="L703" s="264">
        <f t="shared" si="25"/>
        <v>0</v>
      </c>
      <c r="M703" s="25">
        <v>20</v>
      </c>
      <c r="N703" s="256">
        <f>T_PR[[#This Row],[CENA ZA POJ. SZTUKĘ PO RABACIE]]*T_PR[[#This Row],[LICZBA SZT. W OPAKOWANIU]]</f>
        <v>140.03399999999999</v>
      </c>
      <c r="O703" s="253" t="str">
        <f>IF(T_PR[[#This Row],[CENA ZA OPAKOWANIE PO RABACIE]]*D703=0,"",D703*N703)</f>
        <v/>
      </c>
      <c r="P703" s="52" t="s">
        <v>1972</v>
      </c>
      <c r="Q703" s="52" t="s">
        <v>1973</v>
      </c>
      <c r="R703" s="31" t="s">
        <v>22</v>
      </c>
      <c r="S703" s="31" t="s">
        <v>58</v>
      </c>
      <c r="T703" s="160">
        <v>1</v>
      </c>
    </row>
    <row r="704" spans="1:20">
      <c r="A704" s="333"/>
      <c r="B704" s="328"/>
      <c r="C704" s="120" t="s">
        <v>3534</v>
      </c>
      <c r="D704" s="53"/>
      <c r="E704" s="38" t="s">
        <v>1974</v>
      </c>
      <c r="F704" s="225" t="s">
        <v>1975</v>
      </c>
      <c r="G704" s="54">
        <v>100</v>
      </c>
      <c r="H704" s="28">
        <v>1014.97</v>
      </c>
      <c r="I704" s="199">
        <f>T_PR[[#This Row],[CENA KATALOG NETTO ZA JEDNOSTKĘ MIARY]]/G704</f>
        <v>10.149700000000001</v>
      </c>
      <c r="J704" s="94">
        <f>T704*(T_PR[[#This Row],[CENA KATALOG NETTO ZA JEDNOSTKĘ MIARY]]-T_PR[[#This Row],[CENA KATALOG NETTO ZA JEDNOSTKĘ MIARY]]*T_PR[[#This Row],[RABAT %]])/100</f>
        <v>10.149700000000001</v>
      </c>
      <c r="K704" s="95">
        <f t="shared" si="24"/>
        <v>1014.97</v>
      </c>
      <c r="L704" s="264">
        <f t="shared" si="25"/>
        <v>0</v>
      </c>
      <c r="M704" s="25">
        <v>10</v>
      </c>
      <c r="N704" s="256">
        <f>T_PR[[#This Row],[CENA ZA POJ. SZTUKĘ PO RABACIE]]*T_PR[[#This Row],[LICZBA SZT. W OPAKOWANIU]]</f>
        <v>101.49700000000001</v>
      </c>
      <c r="O704" s="253" t="str">
        <f>IF(T_PR[[#This Row],[CENA ZA OPAKOWANIE PO RABACIE]]*D704=0,"",D704*N704)</f>
        <v/>
      </c>
      <c r="P704" s="52" t="s">
        <v>1976</v>
      </c>
      <c r="Q704" s="52" t="s">
        <v>1977</v>
      </c>
      <c r="R704" s="31" t="s">
        <v>22</v>
      </c>
      <c r="S704" s="31" t="s">
        <v>58</v>
      </c>
      <c r="T704" s="160">
        <v>1</v>
      </c>
    </row>
    <row r="705" spans="1:20">
      <c r="A705" s="333"/>
      <c r="B705" s="328"/>
      <c r="C705" s="120" t="s">
        <v>3534</v>
      </c>
      <c r="D705" s="53"/>
      <c r="E705" s="38" t="s">
        <v>1978</v>
      </c>
      <c r="F705" s="225" t="s">
        <v>1979</v>
      </c>
      <c r="G705" s="54">
        <v>100</v>
      </c>
      <c r="H705" s="28">
        <v>1095.98</v>
      </c>
      <c r="I705" s="199">
        <f>T_PR[[#This Row],[CENA KATALOG NETTO ZA JEDNOSTKĘ MIARY]]/G705</f>
        <v>10.9598</v>
      </c>
      <c r="J705" s="94">
        <f>T705*(T_PR[[#This Row],[CENA KATALOG NETTO ZA JEDNOSTKĘ MIARY]]-T_PR[[#This Row],[CENA KATALOG NETTO ZA JEDNOSTKĘ MIARY]]*T_PR[[#This Row],[RABAT %]])/100</f>
        <v>10.9598</v>
      </c>
      <c r="K705" s="95">
        <f t="shared" si="24"/>
        <v>1095.98</v>
      </c>
      <c r="L705" s="264">
        <f t="shared" si="25"/>
        <v>0</v>
      </c>
      <c r="M705" s="25">
        <v>10</v>
      </c>
      <c r="N705" s="256">
        <f>T_PR[[#This Row],[CENA ZA POJ. SZTUKĘ PO RABACIE]]*T_PR[[#This Row],[LICZBA SZT. W OPAKOWANIU]]</f>
        <v>109.598</v>
      </c>
      <c r="O705" s="253" t="str">
        <f>IF(T_PR[[#This Row],[CENA ZA OPAKOWANIE PO RABACIE]]*D705=0,"",D705*N705)</f>
        <v/>
      </c>
      <c r="P705" s="52" t="s">
        <v>1980</v>
      </c>
      <c r="Q705" s="52" t="s">
        <v>1981</v>
      </c>
      <c r="R705" s="31" t="s">
        <v>22</v>
      </c>
      <c r="S705" s="31" t="s">
        <v>58</v>
      </c>
      <c r="T705" s="160">
        <v>1</v>
      </c>
    </row>
    <row r="706" spans="1:20">
      <c r="A706" s="333"/>
      <c r="B706" s="328"/>
      <c r="C706" s="120" t="s">
        <v>3534</v>
      </c>
      <c r="D706" s="53"/>
      <c r="E706" s="38" t="s">
        <v>1982</v>
      </c>
      <c r="F706" s="225" t="s">
        <v>1983</v>
      </c>
      <c r="G706" s="54">
        <v>100</v>
      </c>
      <c r="H706" s="28">
        <v>1255.98</v>
      </c>
      <c r="I706" s="199">
        <f>T_PR[[#This Row],[CENA KATALOG NETTO ZA JEDNOSTKĘ MIARY]]/G706</f>
        <v>12.559800000000001</v>
      </c>
      <c r="J706" s="94">
        <f>T706*(T_PR[[#This Row],[CENA KATALOG NETTO ZA JEDNOSTKĘ MIARY]]-T_PR[[#This Row],[CENA KATALOG NETTO ZA JEDNOSTKĘ MIARY]]*T_PR[[#This Row],[RABAT %]])/100</f>
        <v>12.559800000000001</v>
      </c>
      <c r="K706" s="95">
        <f t="shared" si="24"/>
        <v>1255.98</v>
      </c>
      <c r="L706" s="264">
        <f t="shared" si="25"/>
        <v>0</v>
      </c>
      <c r="M706" s="25">
        <v>10</v>
      </c>
      <c r="N706" s="256">
        <f>T_PR[[#This Row],[CENA ZA POJ. SZTUKĘ PO RABACIE]]*T_PR[[#This Row],[LICZBA SZT. W OPAKOWANIU]]</f>
        <v>125.59800000000001</v>
      </c>
      <c r="O706" s="253" t="str">
        <f>IF(T_PR[[#This Row],[CENA ZA OPAKOWANIE PO RABACIE]]*D706=0,"",D706*N706)</f>
        <v/>
      </c>
      <c r="P706" s="52" t="s">
        <v>1984</v>
      </c>
      <c r="Q706" s="52" t="s">
        <v>1985</v>
      </c>
      <c r="R706" s="31" t="s">
        <v>22</v>
      </c>
      <c r="S706" s="31" t="s">
        <v>58</v>
      </c>
      <c r="T706" s="160">
        <v>1</v>
      </c>
    </row>
    <row r="707" spans="1:20">
      <c r="A707" s="333"/>
      <c r="B707" s="328"/>
      <c r="C707" s="120" t="s">
        <v>3534</v>
      </c>
      <c r="D707" s="53"/>
      <c r="E707" s="38" t="s">
        <v>1986</v>
      </c>
      <c r="F707" s="225" t="s">
        <v>1987</v>
      </c>
      <c r="G707" s="54">
        <v>100</v>
      </c>
      <c r="H707" s="28">
        <v>1770.89</v>
      </c>
      <c r="I707" s="199">
        <f>T_PR[[#This Row],[CENA KATALOG NETTO ZA JEDNOSTKĘ MIARY]]/G707</f>
        <v>17.7089</v>
      </c>
      <c r="J707" s="94">
        <f>T707*(T_PR[[#This Row],[CENA KATALOG NETTO ZA JEDNOSTKĘ MIARY]]-T_PR[[#This Row],[CENA KATALOG NETTO ZA JEDNOSTKĘ MIARY]]*T_PR[[#This Row],[RABAT %]])/100</f>
        <v>17.7089</v>
      </c>
      <c r="K707" s="95">
        <f t="shared" si="24"/>
        <v>1770.89</v>
      </c>
      <c r="L707" s="264">
        <f t="shared" si="25"/>
        <v>0</v>
      </c>
      <c r="M707" s="25">
        <v>10</v>
      </c>
      <c r="N707" s="256">
        <f>T_PR[[#This Row],[CENA ZA POJ. SZTUKĘ PO RABACIE]]*T_PR[[#This Row],[LICZBA SZT. W OPAKOWANIU]]</f>
        <v>177.089</v>
      </c>
      <c r="O707" s="253" t="str">
        <f>IF(T_PR[[#This Row],[CENA ZA OPAKOWANIE PO RABACIE]]*D707=0,"",D707*N707)</f>
        <v/>
      </c>
      <c r="P707" s="52" t="s">
        <v>1988</v>
      </c>
      <c r="Q707" s="52" t="s">
        <v>1989</v>
      </c>
      <c r="R707" s="31" t="s">
        <v>22</v>
      </c>
      <c r="S707" s="31" t="s">
        <v>58</v>
      </c>
      <c r="T707" s="160">
        <v>1</v>
      </c>
    </row>
    <row r="708" spans="1:20">
      <c r="A708" s="333"/>
      <c r="B708" s="328"/>
      <c r="C708" s="120" t="s">
        <v>3534</v>
      </c>
      <c r="D708" s="53"/>
      <c r="E708" s="38" t="s">
        <v>1990</v>
      </c>
      <c r="F708" s="225" t="s">
        <v>1991</v>
      </c>
      <c r="G708" s="54">
        <v>100</v>
      </c>
      <c r="H708" s="28">
        <v>2023.12</v>
      </c>
      <c r="I708" s="199">
        <f>T_PR[[#This Row],[CENA KATALOG NETTO ZA JEDNOSTKĘ MIARY]]/G708</f>
        <v>20.231199999999998</v>
      </c>
      <c r="J708" s="94">
        <f>T708*(T_PR[[#This Row],[CENA KATALOG NETTO ZA JEDNOSTKĘ MIARY]]-T_PR[[#This Row],[CENA KATALOG NETTO ZA JEDNOSTKĘ MIARY]]*T_PR[[#This Row],[RABAT %]])/100</f>
        <v>20.231199999999998</v>
      </c>
      <c r="K708" s="95">
        <f t="shared" ref="K708:K800" si="26">SUM(H708)*(1-L708)</f>
        <v>2023.12</v>
      </c>
      <c r="L708" s="264">
        <f t="shared" si="25"/>
        <v>0</v>
      </c>
      <c r="M708" s="25">
        <v>10</v>
      </c>
      <c r="N708" s="256">
        <f>T_PR[[#This Row],[CENA ZA POJ. SZTUKĘ PO RABACIE]]*T_PR[[#This Row],[LICZBA SZT. W OPAKOWANIU]]</f>
        <v>202.31199999999998</v>
      </c>
      <c r="O708" s="253" t="str">
        <f>IF(T_PR[[#This Row],[CENA ZA OPAKOWANIE PO RABACIE]]*D708=0,"",D708*N708)</f>
        <v/>
      </c>
      <c r="P708" s="52" t="s">
        <v>1992</v>
      </c>
      <c r="Q708" s="52" t="s">
        <v>1993</v>
      </c>
      <c r="R708" s="31" t="s">
        <v>22</v>
      </c>
      <c r="S708" s="31" t="s">
        <v>58</v>
      </c>
      <c r="T708" s="160">
        <v>1</v>
      </c>
    </row>
    <row r="709" spans="1:20">
      <c r="A709" s="333"/>
      <c r="B709" s="328"/>
      <c r="C709" s="120" t="s">
        <v>3534</v>
      </c>
      <c r="D709" s="53"/>
      <c r="E709" s="38" t="s">
        <v>3877</v>
      </c>
      <c r="F709" s="225" t="s">
        <v>3878</v>
      </c>
      <c r="G709" s="54">
        <v>100</v>
      </c>
      <c r="H709" s="28">
        <v>3680</v>
      </c>
      <c r="I709" s="199">
        <f>T_PR[[#This Row],[CENA KATALOG NETTO ZA JEDNOSTKĘ MIARY]]/G709</f>
        <v>36.799999999999997</v>
      </c>
      <c r="J709" s="94">
        <f>T709*(T_PR[[#This Row],[CENA KATALOG NETTO ZA JEDNOSTKĘ MIARY]]-T_PR[[#This Row],[CENA KATALOG NETTO ZA JEDNOSTKĘ MIARY]]*T_PR[[#This Row],[RABAT %]])/100</f>
        <v>36.799999999999997</v>
      </c>
      <c r="K709" s="95">
        <f>SUM(H709)*(1-L710)</f>
        <v>3680</v>
      </c>
      <c r="L709" s="261">
        <f t="shared" si="25"/>
        <v>0</v>
      </c>
      <c r="M709" s="25">
        <v>6</v>
      </c>
      <c r="N709" s="256">
        <f>T_PR[[#This Row],[CENA ZA POJ. SZTUKĘ PO RABACIE]]*T_PR[[#This Row],[LICZBA SZT. W OPAKOWANIU]]</f>
        <v>220.79999999999998</v>
      </c>
      <c r="O709" s="253" t="str">
        <f>IF(T_PR[[#This Row],[CENA ZA OPAKOWANIE PO RABACIE]]*D709=0,"",D709*N709)</f>
        <v/>
      </c>
      <c r="P709" s="52">
        <v>4250438912994</v>
      </c>
      <c r="Q709" s="52">
        <v>4250438913595</v>
      </c>
      <c r="R709" s="31" t="s">
        <v>22</v>
      </c>
      <c r="S709" s="31" t="s">
        <v>58</v>
      </c>
      <c r="T709" s="160">
        <v>1</v>
      </c>
    </row>
    <row r="710" spans="1:20">
      <c r="A710" s="333"/>
      <c r="B710" s="328"/>
      <c r="C710" s="120" t="s">
        <v>3534</v>
      </c>
      <c r="D710" s="53"/>
      <c r="E710" s="38" t="s">
        <v>1994</v>
      </c>
      <c r="F710" s="225" t="s">
        <v>1995</v>
      </c>
      <c r="G710" s="54">
        <v>100</v>
      </c>
      <c r="H710" s="28">
        <v>2352.7600000000002</v>
      </c>
      <c r="I710" s="199">
        <f>T_PR[[#This Row],[CENA KATALOG NETTO ZA JEDNOSTKĘ MIARY]]/G710</f>
        <v>23.527600000000003</v>
      </c>
      <c r="J710" s="94">
        <f>T710*(T_PR[[#This Row],[CENA KATALOG NETTO ZA JEDNOSTKĘ MIARY]]-T_PR[[#This Row],[CENA KATALOG NETTO ZA JEDNOSTKĘ MIARY]]*T_PR[[#This Row],[RABAT %]])/100</f>
        <v>23.527600000000003</v>
      </c>
      <c r="K710" s="95">
        <f t="shared" si="26"/>
        <v>2352.7600000000002</v>
      </c>
      <c r="L710" s="264">
        <f t="shared" si="25"/>
        <v>0</v>
      </c>
      <c r="M710" s="25">
        <v>10</v>
      </c>
      <c r="N710" s="256">
        <f>T_PR[[#This Row],[CENA ZA POJ. SZTUKĘ PO RABACIE]]*T_PR[[#This Row],[LICZBA SZT. W OPAKOWANIU]]</f>
        <v>235.27600000000004</v>
      </c>
      <c r="O710" s="253" t="str">
        <f>IF(T_PR[[#This Row],[CENA ZA OPAKOWANIE PO RABACIE]]*D710=0,"",D710*N710)</f>
        <v/>
      </c>
      <c r="P710" s="52" t="s">
        <v>1996</v>
      </c>
      <c r="Q710" s="52" t="s">
        <v>1997</v>
      </c>
      <c r="R710" s="31" t="s">
        <v>22</v>
      </c>
      <c r="S710" s="31" t="s">
        <v>58</v>
      </c>
      <c r="T710" s="160">
        <v>1</v>
      </c>
    </row>
    <row r="711" spans="1:20">
      <c r="A711" s="333"/>
      <c r="B711" s="328"/>
      <c r="C711" s="120" t="s">
        <v>3534</v>
      </c>
      <c r="D711" s="53"/>
      <c r="E711" s="177" t="s">
        <v>4092</v>
      </c>
      <c r="F711" s="225" t="s">
        <v>4113</v>
      </c>
      <c r="G711" s="54">
        <v>100</v>
      </c>
      <c r="H711" s="28">
        <v>91.842007949999996</v>
      </c>
      <c r="I711" s="199">
        <f>T_PR[[#This Row],[CENA KATALOG NETTO ZA JEDNOSTKĘ MIARY]]/G711</f>
        <v>0.91842007949999993</v>
      </c>
      <c r="J711" s="28">
        <f>T711*(T_PR[[#This Row],[CENA KATALOG NETTO ZA JEDNOSTKĘ MIARY]]-T_PR[[#This Row],[CENA KATALOG NETTO ZA JEDNOSTKĘ MIARY]]*T_PR[[#This Row],[RABAT %]])/100</f>
        <v>0.91842007949999993</v>
      </c>
      <c r="K711" s="95">
        <f t="shared" si="26"/>
        <v>91.842007949999996</v>
      </c>
      <c r="L711" s="261">
        <f t="shared" si="25"/>
        <v>0</v>
      </c>
      <c r="M711" s="25">
        <v>100</v>
      </c>
      <c r="N711" s="256">
        <f>T_PR[[#This Row],[CENA ZA POJ. SZTUKĘ PO RABACIE]]*T_PR[[#This Row],[LICZBA SZT. W OPAKOWANIU]]</f>
        <v>91.842007949999996</v>
      </c>
      <c r="O711" s="253" t="str">
        <f>IF(T_PR[[#This Row],[CENA ZA OPAKOWANIE PO RABACIE]]*D711=0,"",D711*N711)</f>
        <v/>
      </c>
      <c r="P711" s="105"/>
      <c r="Q711" s="105"/>
      <c r="R711" s="31" t="s">
        <v>22</v>
      </c>
      <c r="S711" s="31" t="s">
        <v>58</v>
      </c>
      <c r="T711" s="160">
        <v>1</v>
      </c>
    </row>
    <row r="712" spans="1:20">
      <c r="A712" s="333"/>
      <c r="B712" s="328"/>
      <c r="C712" s="120" t="s">
        <v>3534</v>
      </c>
      <c r="D712" s="53"/>
      <c r="E712" s="177" t="s">
        <v>4093</v>
      </c>
      <c r="F712" s="225" t="s">
        <v>4114</v>
      </c>
      <c r="G712" s="54">
        <v>100</v>
      </c>
      <c r="H712" s="28">
        <v>99.05634585</v>
      </c>
      <c r="I712" s="199">
        <f>T_PR[[#This Row],[CENA KATALOG NETTO ZA JEDNOSTKĘ MIARY]]/G712</f>
        <v>0.99056345850000005</v>
      </c>
      <c r="J712" s="28">
        <f>T712*(T_PR[[#This Row],[CENA KATALOG NETTO ZA JEDNOSTKĘ MIARY]]-T_PR[[#This Row],[CENA KATALOG NETTO ZA JEDNOSTKĘ MIARY]]*T_PR[[#This Row],[RABAT %]])/100</f>
        <v>0.99056345850000005</v>
      </c>
      <c r="K712" s="95">
        <f t="shared" si="26"/>
        <v>99.05634585</v>
      </c>
      <c r="L712" s="261">
        <f t="shared" si="25"/>
        <v>0</v>
      </c>
      <c r="M712" s="25">
        <v>100</v>
      </c>
      <c r="N712" s="256">
        <f>T_PR[[#This Row],[CENA ZA POJ. SZTUKĘ PO RABACIE]]*T_PR[[#This Row],[LICZBA SZT. W OPAKOWANIU]]</f>
        <v>99.05634585</v>
      </c>
      <c r="O712" s="253" t="str">
        <f>IF(T_PR[[#This Row],[CENA ZA OPAKOWANIE PO RABACIE]]*D712=0,"",D712*N712)</f>
        <v/>
      </c>
      <c r="P712" s="105"/>
      <c r="Q712" s="105"/>
      <c r="R712" s="31" t="s">
        <v>22</v>
      </c>
      <c r="S712" s="31" t="s">
        <v>58</v>
      </c>
      <c r="T712" s="160">
        <v>1</v>
      </c>
    </row>
    <row r="713" spans="1:20">
      <c r="A713" s="333"/>
      <c r="B713" s="328"/>
      <c r="C713" s="120" t="s">
        <v>3534</v>
      </c>
      <c r="D713" s="53"/>
      <c r="E713" s="177" t="s">
        <v>4094</v>
      </c>
      <c r="F713" s="225" t="s">
        <v>4115</v>
      </c>
      <c r="G713" s="54">
        <v>100</v>
      </c>
      <c r="H713" s="28">
        <v>137.59730820000001</v>
      </c>
      <c r="I713" s="199">
        <f>T_PR[[#This Row],[CENA KATALOG NETTO ZA JEDNOSTKĘ MIARY]]/G713</f>
        <v>1.3759730820000002</v>
      </c>
      <c r="J713" s="28">
        <f>T713*(T_PR[[#This Row],[CENA KATALOG NETTO ZA JEDNOSTKĘ MIARY]]-T_PR[[#This Row],[CENA KATALOG NETTO ZA JEDNOSTKĘ MIARY]]*T_PR[[#This Row],[RABAT %]])/100</f>
        <v>1.3759730820000002</v>
      </c>
      <c r="K713" s="95">
        <f t="shared" si="26"/>
        <v>137.59730820000001</v>
      </c>
      <c r="L713" s="261">
        <f t="shared" si="25"/>
        <v>0</v>
      </c>
      <c r="M713" s="25">
        <v>100</v>
      </c>
      <c r="N713" s="256">
        <f>T_PR[[#This Row],[CENA ZA POJ. SZTUKĘ PO RABACIE]]*T_PR[[#This Row],[LICZBA SZT. W OPAKOWANIU]]</f>
        <v>137.59730820000001</v>
      </c>
      <c r="O713" s="253" t="str">
        <f>IF(T_PR[[#This Row],[CENA ZA OPAKOWANIE PO RABACIE]]*D713=0,"",D713*N713)</f>
        <v/>
      </c>
      <c r="P713" s="105"/>
      <c r="Q713" s="105"/>
      <c r="R713" s="31" t="s">
        <v>22</v>
      </c>
      <c r="S713" s="31" t="s">
        <v>58</v>
      </c>
      <c r="T713" s="160">
        <v>1</v>
      </c>
    </row>
    <row r="714" spans="1:20">
      <c r="A714" s="333"/>
      <c r="B714" s="328"/>
      <c r="C714" s="120" t="s">
        <v>3534</v>
      </c>
      <c r="D714" s="53"/>
      <c r="E714" s="177" t="s">
        <v>4095</v>
      </c>
      <c r="F714" s="225" t="s">
        <v>4116</v>
      </c>
      <c r="G714" s="54">
        <v>100</v>
      </c>
      <c r="H714" s="28">
        <v>156.36493124999998</v>
      </c>
      <c r="I714" s="199">
        <f>T_PR[[#This Row],[CENA KATALOG NETTO ZA JEDNOSTKĘ MIARY]]/G714</f>
        <v>1.5636493124999999</v>
      </c>
      <c r="J714" s="28">
        <f>T714*(T_PR[[#This Row],[CENA KATALOG NETTO ZA JEDNOSTKĘ MIARY]]-T_PR[[#This Row],[CENA KATALOG NETTO ZA JEDNOSTKĘ MIARY]]*T_PR[[#This Row],[RABAT %]])/100</f>
        <v>1.5636493124999999</v>
      </c>
      <c r="K714" s="95">
        <f t="shared" si="26"/>
        <v>156.36493124999998</v>
      </c>
      <c r="L714" s="261">
        <f t="shared" si="25"/>
        <v>0</v>
      </c>
      <c r="M714" s="25">
        <v>50</v>
      </c>
      <c r="N714" s="256">
        <f>T_PR[[#This Row],[CENA ZA POJ. SZTUKĘ PO RABACIE]]*T_PR[[#This Row],[LICZBA SZT. W OPAKOWANIU]]</f>
        <v>78.182465624999992</v>
      </c>
      <c r="O714" s="253" t="str">
        <f>IF(T_PR[[#This Row],[CENA ZA OPAKOWANIE PO RABACIE]]*D714=0,"",D714*N714)</f>
        <v/>
      </c>
      <c r="P714" s="105"/>
      <c r="Q714" s="105"/>
      <c r="R714" s="31" t="s">
        <v>22</v>
      </c>
      <c r="S714" s="31" t="s">
        <v>58</v>
      </c>
      <c r="T714" s="160">
        <v>1</v>
      </c>
    </row>
    <row r="715" spans="1:20">
      <c r="A715" s="333"/>
      <c r="B715" s="328"/>
      <c r="C715" s="120" t="s">
        <v>3534</v>
      </c>
      <c r="D715" s="53"/>
      <c r="E715" s="177" t="s">
        <v>4096</v>
      </c>
      <c r="F715" s="225" t="s">
        <v>4117</v>
      </c>
      <c r="G715" s="54">
        <v>100</v>
      </c>
      <c r="H715" s="28">
        <v>178.98875775000002</v>
      </c>
      <c r="I715" s="199">
        <f>T_PR[[#This Row],[CENA KATALOG NETTO ZA JEDNOSTKĘ MIARY]]/G715</f>
        <v>1.7898875775000003</v>
      </c>
      <c r="J715" s="28">
        <f>T715*(T_PR[[#This Row],[CENA KATALOG NETTO ZA JEDNOSTKĘ MIARY]]-T_PR[[#This Row],[CENA KATALOG NETTO ZA JEDNOSTKĘ MIARY]]*T_PR[[#This Row],[RABAT %]])/100</f>
        <v>1.7898875775000003</v>
      </c>
      <c r="K715" s="95">
        <f t="shared" si="26"/>
        <v>178.98875775000002</v>
      </c>
      <c r="L715" s="261">
        <f t="shared" si="25"/>
        <v>0</v>
      </c>
      <c r="M715" s="25">
        <v>50</v>
      </c>
      <c r="N715" s="256">
        <f>T_PR[[#This Row],[CENA ZA POJ. SZTUKĘ PO RABACIE]]*T_PR[[#This Row],[LICZBA SZT. W OPAKOWANIU]]</f>
        <v>89.49437887500001</v>
      </c>
      <c r="O715" s="253" t="str">
        <f>IF(T_PR[[#This Row],[CENA ZA OPAKOWANIE PO RABACIE]]*D715=0,"",D715*N715)</f>
        <v/>
      </c>
      <c r="P715" s="105"/>
      <c r="Q715" s="105"/>
      <c r="R715" s="31" t="s">
        <v>22</v>
      </c>
      <c r="S715" s="31" t="s">
        <v>58</v>
      </c>
      <c r="T715" s="160">
        <v>1</v>
      </c>
    </row>
    <row r="716" spans="1:20">
      <c r="A716" s="333"/>
      <c r="B716" s="328"/>
      <c r="C716" s="120" t="s">
        <v>3534</v>
      </c>
      <c r="D716" s="53"/>
      <c r="E716" s="177" t="s">
        <v>4097</v>
      </c>
      <c r="F716" s="225" t="s">
        <v>4118</v>
      </c>
      <c r="G716" s="54">
        <v>100</v>
      </c>
      <c r="H716" s="28">
        <v>207.01471724999999</v>
      </c>
      <c r="I716" s="199">
        <f>T_PR[[#This Row],[CENA KATALOG NETTO ZA JEDNOSTKĘ MIARY]]/G716</f>
        <v>2.0701471725</v>
      </c>
      <c r="J716" s="28">
        <f>T716*(T_PR[[#This Row],[CENA KATALOG NETTO ZA JEDNOSTKĘ MIARY]]-T_PR[[#This Row],[CENA KATALOG NETTO ZA JEDNOSTKĘ MIARY]]*T_PR[[#This Row],[RABAT %]])/100</f>
        <v>2.0701471725</v>
      </c>
      <c r="K716" s="95">
        <f t="shared" si="26"/>
        <v>207.01471724999999</v>
      </c>
      <c r="L716" s="261">
        <f t="shared" si="25"/>
        <v>0</v>
      </c>
      <c r="M716" s="25">
        <v>40</v>
      </c>
      <c r="N716" s="256">
        <f>T_PR[[#This Row],[CENA ZA POJ. SZTUKĘ PO RABACIE]]*T_PR[[#This Row],[LICZBA SZT. W OPAKOWANIU]]</f>
        <v>82.805886900000004</v>
      </c>
      <c r="O716" s="253" t="str">
        <f>IF(T_PR[[#This Row],[CENA ZA OPAKOWANIE PO RABACIE]]*D716=0,"",D716*N716)</f>
        <v/>
      </c>
      <c r="P716" s="105"/>
      <c r="Q716" s="105"/>
      <c r="R716" s="31" t="s">
        <v>22</v>
      </c>
      <c r="S716" s="31" t="s">
        <v>58</v>
      </c>
      <c r="T716" s="160">
        <v>1</v>
      </c>
    </row>
    <row r="717" spans="1:20">
      <c r="A717" s="333"/>
      <c r="B717" s="328"/>
      <c r="C717" s="120" t="s">
        <v>3534</v>
      </c>
      <c r="D717" s="53"/>
      <c r="E717" s="177" t="s">
        <v>4098</v>
      </c>
      <c r="F717" s="225" t="s">
        <v>4119</v>
      </c>
      <c r="G717" s="54">
        <v>100</v>
      </c>
      <c r="H717" s="28">
        <v>224.88964740000003</v>
      </c>
      <c r="I717" s="199">
        <f>T_PR[[#This Row],[CENA KATALOG NETTO ZA JEDNOSTKĘ MIARY]]/G717</f>
        <v>2.2488964740000004</v>
      </c>
      <c r="J717" s="28">
        <f>T717*(T_PR[[#This Row],[CENA KATALOG NETTO ZA JEDNOSTKĘ MIARY]]-T_PR[[#This Row],[CENA KATALOG NETTO ZA JEDNOSTKĘ MIARY]]*T_PR[[#This Row],[RABAT %]])/100</f>
        <v>2.2488964740000004</v>
      </c>
      <c r="K717" s="95">
        <f t="shared" si="26"/>
        <v>224.88964740000003</v>
      </c>
      <c r="L717" s="261">
        <f t="shared" si="25"/>
        <v>0</v>
      </c>
      <c r="M717" s="25">
        <v>40</v>
      </c>
      <c r="N717" s="256">
        <f>T_PR[[#This Row],[CENA ZA POJ. SZTUKĘ PO RABACIE]]*T_PR[[#This Row],[LICZBA SZT. W OPAKOWANIU]]</f>
        <v>89.955858960000015</v>
      </c>
      <c r="O717" s="253" t="str">
        <f>IF(T_PR[[#This Row],[CENA ZA OPAKOWANIE PO RABACIE]]*D717=0,"",D717*N717)</f>
        <v/>
      </c>
      <c r="P717" s="105"/>
      <c r="Q717" s="105"/>
      <c r="R717" s="31" t="s">
        <v>22</v>
      </c>
      <c r="S717" s="31" t="s">
        <v>58</v>
      </c>
      <c r="T717" s="160">
        <v>1</v>
      </c>
    </row>
    <row r="718" spans="1:20">
      <c r="A718" s="333"/>
      <c r="B718" s="328"/>
      <c r="C718" s="120" t="s">
        <v>3534</v>
      </c>
      <c r="D718" s="53"/>
      <c r="E718" s="177" t="s">
        <v>4099</v>
      </c>
      <c r="F718" s="225" t="s">
        <v>4120</v>
      </c>
      <c r="G718" s="54">
        <v>100</v>
      </c>
      <c r="H718" s="28">
        <v>219.97217384999996</v>
      </c>
      <c r="I718" s="199">
        <f>T_PR[[#This Row],[CENA KATALOG NETTO ZA JEDNOSTKĘ MIARY]]/G718</f>
        <v>2.1997217384999996</v>
      </c>
      <c r="J718" s="28">
        <f>T718*(T_PR[[#This Row],[CENA KATALOG NETTO ZA JEDNOSTKĘ MIARY]]-T_PR[[#This Row],[CENA KATALOG NETTO ZA JEDNOSTKĘ MIARY]]*T_PR[[#This Row],[RABAT %]])/100</f>
        <v>2.1997217384999996</v>
      </c>
      <c r="K718" s="95">
        <f t="shared" si="26"/>
        <v>219.97217384999996</v>
      </c>
      <c r="L718" s="261">
        <f t="shared" si="25"/>
        <v>0</v>
      </c>
      <c r="M718" s="25">
        <v>50</v>
      </c>
      <c r="N718" s="256">
        <f>T_PR[[#This Row],[CENA ZA POJ. SZTUKĘ PO RABACIE]]*T_PR[[#This Row],[LICZBA SZT. W OPAKOWANIU]]</f>
        <v>109.98608692499998</v>
      </c>
      <c r="O718" s="253" t="str">
        <f>IF(T_PR[[#This Row],[CENA ZA OPAKOWANIE PO RABACIE]]*D718=0,"",D718*N718)</f>
        <v/>
      </c>
      <c r="P718" s="105"/>
      <c r="Q718" s="105"/>
      <c r="R718" s="31" t="s">
        <v>22</v>
      </c>
      <c r="S718" s="31" t="s">
        <v>58</v>
      </c>
      <c r="T718" s="160">
        <v>1</v>
      </c>
    </row>
    <row r="719" spans="1:20">
      <c r="A719" s="333"/>
      <c r="B719" s="328"/>
      <c r="C719" s="120" t="s">
        <v>3534</v>
      </c>
      <c r="D719" s="53"/>
      <c r="E719" s="177" t="s">
        <v>4100</v>
      </c>
      <c r="F719" s="225" t="s">
        <v>4121</v>
      </c>
      <c r="G719" s="54">
        <v>100</v>
      </c>
      <c r="H719" s="28">
        <v>248.24525220000001</v>
      </c>
      <c r="I719" s="199">
        <f>T_PR[[#This Row],[CENA KATALOG NETTO ZA JEDNOSTKĘ MIARY]]/G719</f>
        <v>2.482452522</v>
      </c>
      <c r="J719" s="28">
        <f>T719*(T_PR[[#This Row],[CENA KATALOG NETTO ZA JEDNOSTKĘ MIARY]]-T_PR[[#This Row],[CENA KATALOG NETTO ZA JEDNOSTKĘ MIARY]]*T_PR[[#This Row],[RABAT %]])/100</f>
        <v>2.482452522</v>
      </c>
      <c r="K719" s="95">
        <f t="shared" si="26"/>
        <v>248.24525220000001</v>
      </c>
      <c r="L719" s="261">
        <f t="shared" si="25"/>
        <v>0</v>
      </c>
      <c r="M719" s="25">
        <v>40</v>
      </c>
      <c r="N719" s="256">
        <f>T_PR[[#This Row],[CENA ZA POJ. SZTUKĘ PO RABACIE]]*T_PR[[#This Row],[LICZBA SZT. W OPAKOWANIU]]</f>
        <v>99.298100879999993</v>
      </c>
      <c r="O719" s="253" t="str">
        <f>IF(T_PR[[#This Row],[CENA ZA OPAKOWANIE PO RABACIE]]*D719=0,"",D719*N719)</f>
        <v/>
      </c>
      <c r="P719" s="105"/>
      <c r="Q719" s="105"/>
      <c r="R719" s="31" t="s">
        <v>22</v>
      </c>
      <c r="S719" s="31" t="s">
        <v>58</v>
      </c>
      <c r="T719" s="160">
        <v>1</v>
      </c>
    </row>
    <row r="720" spans="1:20">
      <c r="A720" s="333"/>
      <c r="B720" s="328"/>
      <c r="C720" s="120" t="s">
        <v>3534</v>
      </c>
      <c r="D720" s="53"/>
      <c r="E720" s="177" t="s">
        <v>4101</v>
      </c>
      <c r="F720" s="225" t="s">
        <v>4122</v>
      </c>
      <c r="G720" s="54">
        <v>100</v>
      </c>
      <c r="H720" s="28">
        <v>259.84642859999997</v>
      </c>
      <c r="I720" s="199">
        <f>T_PR[[#This Row],[CENA KATALOG NETTO ZA JEDNOSTKĘ MIARY]]/G720</f>
        <v>2.5984642859999996</v>
      </c>
      <c r="J720" s="28">
        <f>T720*(T_PR[[#This Row],[CENA KATALOG NETTO ZA JEDNOSTKĘ MIARY]]-T_PR[[#This Row],[CENA KATALOG NETTO ZA JEDNOSTKĘ MIARY]]*T_PR[[#This Row],[RABAT %]])/100</f>
        <v>2.5984642859999996</v>
      </c>
      <c r="K720" s="95">
        <f t="shared" si="26"/>
        <v>259.84642859999997</v>
      </c>
      <c r="L720" s="261">
        <f t="shared" si="25"/>
        <v>0</v>
      </c>
      <c r="M720" s="25">
        <v>40</v>
      </c>
      <c r="N720" s="256">
        <f>T_PR[[#This Row],[CENA ZA POJ. SZTUKĘ PO RABACIE]]*T_PR[[#This Row],[LICZBA SZT. W OPAKOWANIU]]</f>
        <v>103.93857143999998</v>
      </c>
      <c r="O720" s="253" t="str">
        <f>IF(T_PR[[#This Row],[CENA ZA OPAKOWANIE PO RABACIE]]*D720=0,"",D720*N720)</f>
        <v/>
      </c>
      <c r="P720" s="105"/>
      <c r="Q720" s="105"/>
      <c r="R720" s="31" t="s">
        <v>22</v>
      </c>
      <c r="S720" s="31" t="s">
        <v>58</v>
      </c>
      <c r="T720" s="160">
        <v>1</v>
      </c>
    </row>
    <row r="721" spans="1:20">
      <c r="A721" s="333"/>
      <c r="B721" s="328"/>
      <c r="C721" s="120" t="s">
        <v>3534</v>
      </c>
      <c r="D721" s="53"/>
      <c r="E721" s="177" t="s">
        <v>4102</v>
      </c>
      <c r="F721" s="225" t="s">
        <v>4123</v>
      </c>
      <c r="G721" s="54">
        <v>100</v>
      </c>
      <c r="H721" s="28">
        <v>280.35729315000003</v>
      </c>
      <c r="I721" s="199">
        <f>T_PR[[#This Row],[CENA KATALOG NETTO ZA JEDNOSTKĘ MIARY]]/G721</f>
        <v>2.8035729315000002</v>
      </c>
      <c r="J721" s="28">
        <f>T721*(T_PR[[#This Row],[CENA KATALOG NETTO ZA JEDNOSTKĘ MIARY]]-T_PR[[#This Row],[CENA KATALOG NETTO ZA JEDNOSTKĘ MIARY]]*T_PR[[#This Row],[RABAT %]])/100</f>
        <v>2.8035729315000002</v>
      </c>
      <c r="K721" s="95">
        <f t="shared" si="26"/>
        <v>280.35729315000003</v>
      </c>
      <c r="L721" s="261">
        <f t="shared" si="25"/>
        <v>0</v>
      </c>
      <c r="M721" s="25">
        <v>25</v>
      </c>
      <c r="N721" s="256">
        <f>T_PR[[#This Row],[CENA ZA POJ. SZTUKĘ PO RABACIE]]*T_PR[[#This Row],[LICZBA SZT. W OPAKOWANIU]]</f>
        <v>70.089323287500008</v>
      </c>
      <c r="O721" s="253" t="str">
        <f>IF(T_PR[[#This Row],[CENA ZA OPAKOWANIE PO RABACIE]]*D721=0,"",D721*N721)</f>
        <v/>
      </c>
      <c r="P721" s="105"/>
      <c r="Q721" s="105"/>
      <c r="R721" s="31" t="s">
        <v>22</v>
      </c>
      <c r="S721" s="31" t="s">
        <v>58</v>
      </c>
      <c r="T721" s="160">
        <v>1</v>
      </c>
    </row>
    <row r="722" spans="1:20">
      <c r="A722" s="333"/>
      <c r="B722" s="328"/>
      <c r="C722" s="120" t="s">
        <v>3534</v>
      </c>
      <c r="D722" s="53"/>
      <c r="E722" s="177" t="s">
        <v>4103</v>
      </c>
      <c r="F722" s="225" t="s">
        <v>4124</v>
      </c>
      <c r="G722" s="54">
        <v>100</v>
      </c>
      <c r="H722" s="28">
        <v>300.01377779999996</v>
      </c>
      <c r="I722" s="199">
        <f>T_PR[[#This Row],[CENA KATALOG NETTO ZA JEDNOSTKĘ MIARY]]/G722</f>
        <v>3.0001377779999996</v>
      </c>
      <c r="J722" s="28">
        <f>T722*(T_PR[[#This Row],[CENA KATALOG NETTO ZA JEDNOSTKĘ MIARY]]-T_PR[[#This Row],[CENA KATALOG NETTO ZA JEDNOSTKĘ MIARY]]*T_PR[[#This Row],[RABAT %]])/100</f>
        <v>3.0001377779999996</v>
      </c>
      <c r="K722" s="95">
        <f t="shared" si="26"/>
        <v>300.01377779999996</v>
      </c>
      <c r="L722" s="261">
        <f t="shared" si="25"/>
        <v>0</v>
      </c>
      <c r="M722" s="25">
        <v>25</v>
      </c>
      <c r="N722" s="256">
        <f>T_PR[[#This Row],[CENA ZA POJ. SZTUKĘ PO RABACIE]]*T_PR[[#This Row],[LICZBA SZT. W OPAKOWANIU]]</f>
        <v>75.003444449999989</v>
      </c>
      <c r="O722" s="253" t="str">
        <f>IF(T_PR[[#This Row],[CENA ZA OPAKOWANIE PO RABACIE]]*D722=0,"",D722*N722)</f>
        <v/>
      </c>
      <c r="P722" s="105"/>
      <c r="Q722" s="105"/>
      <c r="R722" s="31" t="s">
        <v>22</v>
      </c>
      <c r="S722" s="31" t="s">
        <v>58</v>
      </c>
      <c r="T722" s="160">
        <v>1</v>
      </c>
    </row>
    <row r="723" spans="1:20">
      <c r="A723" s="333"/>
      <c r="B723" s="328"/>
      <c r="C723" s="120" t="s">
        <v>3534</v>
      </c>
      <c r="D723" s="53"/>
      <c r="E723" s="177" t="s">
        <v>4104</v>
      </c>
      <c r="F723" s="225" t="s">
        <v>4125</v>
      </c>
      <c r="G723" s="54">
        <v>100</v>
      </c>
      <c r="H723" s="28">
        <v>379.06499070000001</v>
      </c>
      <c r="I723" s="199">
        <f>T_PR[[#This Row],[CENA KATALOG NETTO ZA JEDNOSTKĘ MIARY]]/G723</f>
        <v>3.7906499070000002</v>
      </c>
      <c r="J723" s="28">
        <f>T723*(T_PR[[#This Row],[CENA KATALOG NETTO ZA JEDNOSTKĘ MIARY]]-T_PR[[#This Row],[CENA KATALOG NETTO ZA JEDNOSTKĘ MIARY]]*T_PR[[#This Row],[RABAT %]])/100</f>
        <v>3.7906499070000002</v>
      </c>
      <c r="K723" s="95">
        <f t="shared" si="26"/>
        <v>379.06499070000001</v>
      </c>
      <c r="L723" s="261">
        <f t="shared" si="25"/>
        <v>0</v>
      </c>
      <c r="M723" s="25">
        <v>25</v>
      </c>
      <c r="N723" s="256">
        <f>T_PR[[#This Row],[CENA ZA POJ. SZTUKĘ PO RABACIE]]*T_PR[[#This Row],[LICZBA SZT. W OPAKOWANIU]]</f>
        <v>94.766247675000002</v>
      </c>
      <c r="O723" s="253" t="str">
        <f>IF(T_PR[[#This Row],[CENA ZA OPAKOWANIE PO RABACIE]]*D723=0,"",D723*N723)</f>
        <v/>
      </c>
      <c r="P723" s="105"/>
      <c r="Q723" s="105"/>
      <c r="R723" s="31" t="s">
        <v>22</v>
      </c>
      <c r="S723" s="31" t="s">
        <v>58</v>
      </c>
      <c r="T723" s="160">
        <v>1</v>
      </c>
    </row>
    <row r="724" spans="1:20">
      <c r="A724" s="333"/>
      <c r="B724" s="328"/>
      <c r="C724" s="120" t="s">
        <v>3534</v>
      </c>
      <c r="D724" s="53"/>
      <c r="E724" s="177" t="s">
        <v>4105</v>
      </c>
      <c r="F724" s="225" t="s">
        <v>4126</v>
      </c>
      <c r="G724" s="54">
        <v>100</v>
      </c>
      <c r="H724" s="28">
        <v>447.10121609999999</v>
      </c>
      <c r="I724" s="199">
        <f>T_PR[[#This Row],[CENA KATALOG NETTO ZA JEDNOSTKĘ MIARY]]/G724</f>
        <v>4.471012161</v>
      </c>
      <c r="J724" s="28">
        <f>T724*(T_PR[[#This Row],[CENA KATALOG NETTO ZA JEDNOSTKĘ MIARY]]-T_PR[[#This Row],[CENA KATALOG NETTO ZA JEDNOSTKĘ MIARY]]*T_PR[[#This Row],[RABAT %]])/100</f>
        <v>4.471012161</v>
      </c>
      <c r="K724" s="95">
        <f t="shared" si="26"/>
        <v>447.10121609999999</v>
      </c>
      <c r="L724" s="261">
        <f t="shared" si="25"/>
        <v>0</v>
      </c>
      <c r="M724" s="25">
        <v>20</v>
      </c>
      <c r="N724" s="256">
        <f>T_PR[[#This Row],[CENA ZA POJ. SZTUKĘ PO RABACIE]]*T_PR[[#This Row],[LICZBA SZT. W OPAKOWANIU]]</f>
        <v>89.420243220000003</v>
      </c>
      <c r="O724" s="253" t="str">
        <f>IF(T_PR[[#This Row],[CENA ZA OPAKOWANIE PO RABACIE]]*D724=0,"",D724*N724)</f>
        <v/>
      </c>
      <c r="P724" s="105"/>
      <c r="Q724" s="105"/>
      <c r="R724" s="31" t="s">
        <v>22</v>
      </c>
      <c r="S724" s="31" t="s">
        <v>58</v>
      </c>
      <c r="T724" s="160">
        <v>1</v>
      </c>
    </row>
    <row r="725" spans="1:20">
      <c r="A725" s="333"/>
      <c r="B725" s="328"/>
      <c r="C725" s="120" t="s">
        <v>3534</v>
      </c>
      <c r="D725" s="53"/>
      <c r="E725" s="177" t="s">
        <v>4106</v>
      </c>
      <c r="F725" s="225" t="s">
        <v>4127</v>
      </c>
      <c r="G725" s="54">
        <v>100</v>
      </c>
      <c r="H725" s="28">
        <v>468.91663829999999</v>
      </c>
      <c r="I725" s="199">
        <f>T_PR[[#This Row],[CENA KATALOG NETTO ZA JEDNOSTKĘ MIARY]]/G725</f>
        <v>4.6891663829999999</v>
      </c>
      <c r="J725" s="28">
        <f>T725*(T_PR[[#This Row],[CENA KATALOG NETTO ZA JEDNOSTKĘ MIARY]]-T_PR[[#This Row],[CENA KATALOG NETTO ZA JEDNOSTKĘ MIARY]]*T_PR[[#This Row],[RABAT %]])/100</f>
        <v>4.6891663829999999</v>
      </c>
      <c r="K725" s="95">
        <f t="shared" si="26"/>
        <v>468.91663829999999</v>
      </c>
      <c r="L725" s="261">
        <f t="shared" si="25"/>
        <v>0</v>
      </c>
      <c r="M725" s="25">
        <v>20</v>
      </c>
      <c r="N725" s="256">
        <f>T_PR[[#This Row],[CENA ZA POJ. SZTUKĘ PO RABACIE]]*T_PR[[#This Row],[LICZBA SZT. W OPAKOWANIU]]</f>
        <v>93.783327659999998</v>
      </c>
      <c r="O725" s="253" t="str">
        <f>IF(T_PR[[#This Row],[CENA ZA OPAKOWANIE PO RABACIE]]*D725=0,"",D725*N725)</f>
        <v/>
      </c>
      <c r="P725" s="105"/>
      <c r="Q725" s="105"/>
      <c r="R725" s="31" t="s">
        <v>22</v>
      </c>
      <c r="S725" s="31" t="s">
        <v>58</v>
      </c>
      <c r="T725" s="160">
        <v>1</v>
      </c>
    </row>
    <row r="726" spans="1:20">
      <c r="A726" s="333"/>
      <c r="B726" s="328"/>
      <c r="C726" s="120" t="s">
        <v>3534</v>
      </c>
      <c r="D726" s="53"/>
      <c r="E726" s="177" t="s">
        <v>4107</v>
      </c>
      <c r="F726" s="225" t="s">
        <v>4128</v>
      </c>
      <c r="G726" s="54">
        <v>100</v>
      </c>
      <c r="H726" s="28">
        <v>501.73363844999994</v>
      </c>
      <c r="I726" s="199">
        <f>T_PR[[#This Row],[CENA KATALOG NETTO ZA JEDNOSTKĘ MIARY]]/G726</f>
        <v>5.0173363844999992</v>
      </c>
      <c r="J726" s="28">
        <f>T726*(T_PR[[#This Row],[CENA KATALOG NETTO ZA JEDNOSTKĘ MIARY]]-T_PR[[#This Row],[CENA KATALOG NETTO ZA JEDNOSTKĘ MIARY]]*T_PR[[#This Row],[RABAT %]])/100</f>
        <v>5.0173363844999992</v>
      </c>
      <c r="K726" s="95">
        <f t="shared" si="26"/>
        <v>501.73363844999994</v>
      </c>
      <c r="L726" s="261">
        <f t="shared" si="25"/>
        <v>0</v>
      </c>
      <c r="M726" s="25">
        <v>20</v>
      </c>
      <c r="N726" s="256">
        <f>T_PR[[#This Row],[CENA ZA POJ. SZTUKĘ PO RABACIE]]*T_PR[[#This Row],[LICZBA SZT. W OPAKOWANIU]]</f>
        <v>100.34672768999998</v>
      </c>
      <c r="O726" s="253" t="str">
        <f>IF(T_PR[[#This Row],[CENA ZA OPAKOWANIE PO RABACIE]]*D726=0,"",D726*N726)</f>
        <v/>
      </c>
      <c r="P726" s="105"/>
      <c r="Q726" s="105"/>
      <c r="R726" s="31" t="s">
        <v>22</v>
      </c>
      <c r="S726" s="31" t="s">
        <v>58</v>
      </c>
      <c r="T726" s="160">
        <v>1</v>
      </c>
    </row>
    <row r="727" spans="1:20">
      <c r="A727" s="333"/>
      <c r="B727" s="328"/>
      <c r="C727" s="120" t="s">
        <v>3534</v>
      </c>
      <c r="D727" s="53"/>
      <c r="E727" s="177" t="s">
        <v>4108</v>
      </c>
      <c r="F727" s="225" t="s">
        <v>4129</v>
      </c>
      <c r="G727" s="54">
        <v>100</v>
      </c>
      <c r="H727" s="28">
        <v>534.1330269</v>
      </c>
      <c r="I727" s="199">
        <f>T_PR[[#This Row],[CENA KATALOG NETTO ZA JEDNOSTKĘ MIARY]]/G727</f>
        <v>5.3413302690000002</v>
      </c>
      <c r="J727" s="28">
        <f>T727*(T_PR[[#This Row],[CENA KATALOG NETTO ZA JEDNOSTKĘ MIARY]]-T_PR[[#This Row],[CENA KATALOG NETTO ZA JEDNOSTKĘ MIARY]]*T_PR[[#This Row],[RABAT %]])/100</f>
        <v>5.3413302690000002</v>
      </c>
      <c r="K727" s="95">
        <f t="shared" si="26"/>
        <v>534.1330269</v>
      </c>
      <c r="L727" s="261">
        <f t="shared" si="25"/>
        <v>0</v>
      </c>
      <c r="M727" s="25">
        <v>20</v>
      </c>
      <c r="N727" s="256">
        <f>T_PR[[#This Row],[CENA ZA POJ. SZTUKĘ PO RABACIE]]*T_PR[[#This Row],[LICZBA SZT. W OPAKOWANIU]]</f>
        <v>106.82660538</v>
      </c>
      <c r="O727" s="253" t="str">
        <f>IF(T_PR[[#This Row],[CENA ZA OPAKOWANIE PO RABACIE]]*D727=0,"",D727*N727)</f>
        <v/>
      </c>
      <c r="P727" s="105"/>
      <c r="Q727" s="105"/>
      <c r="R727" s="31" t="s">
        <v>22</v>
      </c>
      <c r="S727" s="31" t="s">
        <v>58</v>
      </c>
      <c r="T727" s="160">
        <v>1</v>
      </c>
    </row>
    <row r="728" spans="1:20">
      <c r="A728" s="333"/>
      <c r="B728" s="328"/>
      <c r="C728" s="120" t="s">
        <v>3534</v>
      </c>
      <c r="D728" s="53"/>
      <c r="E728" s="177" t="s">
        <v>4109</v>
      </c>
      <c r="F728" s="225" t="s">
        <v>4130</v>
      </c>
      <c r="G728" s="54">
        <v>100</v>
      </c>
      <c r="H728" s="28">
        <v>616.3680501</v>
      </c>
      <c r="I728" s="199">
        <f>T_PR[[#This Row],[CENA KATALOG NETTO ZA JEDNOSTKĘ MIARY]]/G728</f>
        <v>6.163680501</v>
      </c>
      <c r="J728" s="28">
        <f>T728*(T_PR[[#This Row],[CENA KATALOG NETTO ZA JEDNOSTKĘ MIARY]]-T_PR[[#This Row],[CENA KATALOG NETTO ZA JEDNOSTKĘ MIARY]]*T_PR[[#This Row],[RABAT %]])/100</f>
        <v>6.163680501</v>
      </c>
      <c r="K728" s="95">
        <f t="shared" si="26"/>
        <v>616.3680501</v>
      </c>
      <c r="L728" s="261">
        <f t="shared" si="25"/>
        <v>0</v>
      </c>
      <c r="M728" s="25">
        <v>20</v>
      </c>
      <c r="N728" s="256">
        <f>T_PR[[#This Row],[CENA ZA POJ. SZTUKĘ PO RABACIE]]*T_PR[[#This Row],[LICZBA SZT. W OPAKOWANIU]]</f>
        <v>123.27361002000001</v>
      </c>
      <c r="O728" s="253" t="str">
        <f>IF(T_PR[[#This Row],[CENA ZA OPAKOWANIE PO RABACIE]]*D728=0,"",D728*N728)</f>
        <v/>
      </c>
      <c r="P728" s="105"/>
      <c r="Q728" s="105"/>
      <c r="R728" s="31" t="s">
        <v>22</v>
      </c>
      <c r="S728" s="31" t="s">
        <v>58</v>
      </c>
      <c r="T728" s="160">
        <v>1</v>
      </c>
    </row>
    <row r="729" spans="1:20">
      <c r="A729" s="333"/>
      <c r="B729" s="328"/>
      <c r="C729" s="120" t="s">
        <v>3534</v>
      </c>
      <c r="D729" s="53"/>
      <c r="E729" s="177" t="s">
        <v>4110</v>
      </c>
      <c r="F729" s="225" t="s">
        <v>4131</v>
      </c>
      <c r="G729" s="54">
        <v>100</v>
      </c>
      <c r="H729" s="28">
        <v>975.18270465000012</v>
      </c>
      <c r="I729" s="199">
        <f>T_PR[[#This Row],[CENA KATALOG NETTO ZA JEDNOSTKĘ MIARY]]/G729</f>
        <v>9.7518270465000008</v>
      </c>
      <c r="J729" s="28">
        <f>T729*(T_PR[[#This Row],[CENA KATALOG NETTO ZA JEDNOSTKĘ MIARY]]-T_PR[[#This Row],[CENA KATALOG NETTO ZA JEDNOSTKĘ MIARY]]*T_PR[[#This Row],[RABAT %]])/100</f>
        <v>9.7518270465000008</v>
      </c>
      <c r="K729" s="95">
        <f>SUM(H729)*(1-L729)</f>
        <v>975.18270465000012</v>
      </c>
      <c r="L729" s="261">
        <f t="shared" si="25"/>
        <v>0</v>
      </c>
      <c r="M729" s="25">
        <v>10</v>
      </c>
      <c r="N729" s="256">
        <f>T_PR[[#This Row],[CENA ZA POJ. SZTUKĘ PO RABACIE]]*T_PR[[#This Row],[LICZBA SZT. W OPAKOWANIU]]</f>
        <v>97.518270465000001</v>
      </c>
      <c r="O729" s="253" t="str">
        <f>IF(T_PR[[#This Row],[CENA ZA OPAKOWANIE PO RABACIE]]*D729=0,"",D729*N729)</f>
        <v/>
      </c>
      <c r="P729" s="105"/>
      <c r="Q729" s="105"/>
      <c r="R729" s="31" t="s">
        <v>22</v>
      </c>
      <c r="S729" s="31" t="s">
        <v>58</v>
      </c>
      <c r="T729" s="160">
        <v>1</v>
      </c>
    </row>
    <row r="730" spans="1:20">
      <c r="A730" s="333"/>
      <c r="B730" s="328"/>
      <c r="C730" s="120" t="s">
        <v>3534</v>
      </c>
      <c r="D730" s="53"/>
      <c r="E730" s="177" t="s">
        <v>4111</v>
      </c>
      <c r="F730" s="225" t="s">
        <v>4132</v>
      </c>
      <c r="G730" s="54">
        <v>100</v>
      </c>
      <c r="H730" s="28">
        <v>1034.0640387000001</v>
      </c>
      <c r="I730" s="199">
        <f>T_PR[[#This Row],[CENA KATALOG NETTO ZA JEDNOSTKĘ MIARY]]/G730</f>
        <v>10.340640387000001</v>
      </c>
      <c r="J730" s="28">
        <f>T730*(T_PR[[#This Row],[CENA KATALOG NETTO ZA JEDNOSTKĘ MIARY]]-T_PR[[#This Row],[CENA KATALOG NETTO ZA JEDNOSTKĘ MIARY]]*T_PR[[#This Row],[RABAT %]])/100</f>
        <v>10.340640387000001</v>
      </c>
      <c r="K730" s="95">
        <f>SUM(H730)*(1-L730)</f>
        <v>1034.0640387000001</v>
      </c>
      <c r="L730" s="261">
        <f t="shared" si="25"/>
        <v>0</v>
      </c>
      <c r="M730" s="25">
        <v>10</v>
      </c>
      <c r="N730" s="256">
        <f>T_PR[[#This Row],[CENA ZA POJ. SZTUKĘ PO RABACIE]]*T_PR[[#This Row],[LICZBA SZT. W OPAKOWANIU]]</f>
        <v>103.40640387000001</v>
      </c>
      <c r="O730" s="253" t="str">
        <f>IF(T_PR[[#This Row],[CENA ZA OPAKOWANIE PO RABACIE]]*D730=0,"",D730*N730)</f>
        <v/>
      </c>
      <c r="P730" s="105"/>
      <c r="Q730" s="105"/>
      <c r="R730" s="31" t="s">
        <v>22</v>
      </c>
      <c r="S730" s="31" t="s">
        <v>58</v>
      </c>
      <c r="T730" s="160">
        <v>1</v>
      </c>
    </row>
    <row r="731" spans="1:20">
      <c r="A731" s="333"/>
      <c r="B731" s="329"/>
      <c r="C731" s="120" t="s">
        <v>3534</v>
      </c>
      <c r="D731" s="53"/>
      <c r="E731" s="177" t="s">
        <v>4112</v>
      </c>
      <c r="F731" s="225" t="s">
        <v>4133</v>
      </c>
      <c r="G731" s="54">
        <v>100</v>
      </c>
      <c r="H731" s="28">
        <v>1179.8718228</v>
      </c>
      <c r="I731" s="199">
        <f>T_PR[[#This Row],[CENA KATALOG NETTO ZA JEDNOSTKĘ MIARY]]/G731</f>
        <v>11.798718228</v>
      </c>
      <c r="J731" s="28">
        <f>T731*(T_PR[[#This Row],[CENA KATALOG NETTO ZA JEDNOSTKĘ MIARY]]-T_PR[[#This Row],[CENA KATALOG NETTO ZA JEDNOSTKĘ MIARY]]*T_PR[[#This Row],[RABAT %]])/100</f>
        <v>11.798718228</v>
      </c>
      <c r="K731" s="95">
        <f>SUM(H731)*(1-L731)</f>
        <v>1179.8718228</v>
      </c>
      <c r="L731" s="261">
        <f t="shared" si="25"/>
        <v>0</v>
      </c>
      <c r="M731" s="25">
        <v>10</v>
      </c>
      <c r="N731" s="256">
        <f>T_PR[[#This Row],[CENA ZA POJ. SZTUKĘ PO RABACIE]]*T_PR[[#This Row],[LICZBA SZT. W OPAKOWANIU]]</f>
        <v>117.98718228</v>
      </c>
      <c r="O731" s="253" t="str">
        <f>IF(T_PR[[#This Row],[CENA ZA OPAKOWANIE PO RABACIE]]*D731=0,"",D731*N731)</f>
        <v/>
      </c>
      <c r="P731" s="105"/>
      <c r="Q731" s="105"/>
      <c r="R731" s="31" t="s">
        <v>22</v>
      </c>
      <c r="S731" s="31" t="s">
        <v>58</v>
      </c>
      <c r="T731" s="160">
        <v>1</v>
      </c>
    </row>
    <row r="732" spans="1:20">
      <c r="A732" s="333"/>
      <c r="B732" s="327"/>
      <c r="C732" s="120" t="s">
        <v>3534</v>
      </c>
      <c r="D732" s="53"/>
      <c r="E732" s="124" t="s">
        <v>4168</v>
      </c>
      <c r="F732" s="225" t="s">
        <v>4190</v>
      </c>
      <c r="G732" s="54">
        <v>100</v>
      </c>
      <c r="H732" s="28">
        <v>604.21</v>
      </c>
      <c r="I732" s="199">
        <f>T_PR[[#This Row],[CENA KATALOG NETTO ZA JEDNOSTKĘ MIARY]]/G732</f>
        <v>6.0421000000000005</v>
      </c>
      <c r="J732" s="94">
        <f>T732*(T_PR[[#This Row],[CENA KATALOG NETTO ZA JEDNOSTKĘ MIARY]]-T_PR[[#This Row],[CENA KATALOG NETTO ZA JEDNOSTKĘ MIARY]]*T_PR[[#This Row],[RABAT %]])/100</f>
        <v>6.0421000000000005</v>
      </c>
      <c r="K732" s="95">
        <f t="shared" si="26"/>
        <v>604.21</v>
      </c>
      <c r="L732" s="264">
        <f t="shared" si="25"/>
        <v>0</v>
      </c>
      <c r="M732" s="25"/>
      <c r="N732" s="256">
        <f>T_PR[[#This Row],[CENA ZA POJ. SZTUKĘ PO RABACIE]]*T_PR[[#This Row],[LICZBA SZT. W OPAKOWANIU]]</f>
        <v>0</v>
      </c>
      <c r="O732" s="253" t="str">
        <f>IF(T_PR[[#This Row],[CENA ZA OPAKOWANIE PO RABACIE]]*D732=0,"",D732*N732)</f>
        <v/>
      </c>
      <c r="P732" s="52"/>
      <c r="Q732" s="52"/>
      <c r="R732" s="31" t="s">
        <v>22</v>
      </c>
      <c r="S732" s="31" t="s">
        <v>1998</v>
      </c>
      <c r="T732" s="160">
        <v>1</v>
      </c>
    </row>
    <row r="733" spans="1:20">
      <c r="A733" s="333"/>
      <c r="B733" s="328"/>
      <c r="C733" s="120" t="s">
        <v>3534</v>
      </c>
      <c r="D733" s="53"/>
      <c r="E733" s="124" t="s">
        <v>4169</v>
      </c>
      <c r="F733" s="225" t="s">
        <v>4191</v>
      </c>
      <c r="G733" s="54">
        <v>100</v>
      </c>
      <c r="H733" s="28">
        <v>710.04</v>
      </c>
      <c r="I733" s="199">
        <f>T_PR[[#This Row],[CENA KATALOG NETTO ZA JEDNOSTKĘ MIARY]]/G733</f>
        <v>7.1003999999999996</v>
      </c>
      <c r="J733" s="94">
        <f>T733*(T_PR[[#This Row],[CENA KATALOG NETTO ZA JEDNOSTKĘ MIARY]]-T_PR[[#This Row],[CENA KATALOG NETTO ZA JEDNOSTKĘ MIARY]]*T_PR[[#This Row],[RABAT %]])/100</f>
        <v>7.1003999999999996</v>
      </c>
      <c r="K733" s="95">
        <f t="shared" si="26"/>
        <v>710.04</v>
      </c>
      <c r="L733" s="264">
        <f t="shared" si="25"/>
        <v>0</v>
      </c>
      <c r="M733" s="25"/>
      <c r="N733" s="256">
        <f>T_PR[[#This Row],[CENA ZA POJ. SZTUKĘ PO RABACIE]]*T_PR[[#This Row],[LICZBA SZT. W OPAKOWANIU]]</f>
        <v>0</v>
      </c>
      <c r="O733" s="253" t="str">
        <f>IF(T_PR[[#This Row],[CENA ZA OPAKOWANIE PO RABACIE]]*D733=0,"",D733*N733)</f>
        <v/>
      </c>
      <c r="P733" s="52"/>
      <c r="Q733" s="52"/>
      <c r="R733" s="31" t="s">
        <v>22</v>
      </c>
      <c r="S733" s="31" t="s">
        <v>1998</v>
      </c>
      <c r="T733" s="160">
        <v>1</v>
      </c>
    </row>
    <row r="734" spans="1:20">
      <c r="A734" s="333"/>
      <c r="B734" s="328"/>
      <c r="C734" s="120" t="s">
        <v>3534</v>
      </c>
      <c r="D734" s="53"/>
      <c r="E734" s="124" t="s">
        <v>4170</v>
      </c>
      <c r="F734" s="225" t="s">
        <v>4192</v>
      </c>
      <c r="G734" s="54">
        <v>100</v>
      </c>
      <c r="H734" s="28">
        <v>871.87</v>
      </c>
      <c r="I734" s="199">
        <f>T_PR[[#This Row],[CENA KATALOG NETTO ZA JEDNOSTKĘ MIARY]]/G734</f>
        <v>8.7187000000000001</v>
      </c>
      <c r="J734" s="94">
        <f>T734*(T_PR[[#This Row],[CENA KATALOG NETTO ZA JEDNOSTKĘ MIARY]]-T_PR[[#This Row],[CENA KATALOG NETTO ZA JEDNOSTKĘ MIARY]]*T_PR[[#This Row],[RABAT %]])/100</f>
        <v>8.7187000000000001</v>
      </c>
      <c r="K734" s="95">
        <f t="shared" si="26"/>
        <v>871.87</v>
      </c>
      <c r="L734" s="264">
        <f t="shared" si="25"/>
        <v>0</v>
      </c>
      <c r="M734" s="25"/>
      <c r="N734" s="256">
        <f>T_PR[[#This Row],[CENA ZA POJ. SZTUKĘ PO RABACIE]]*T_PR[[#This Row],[LICZBA SZT. W OPAKOWANIU]]</f>
        <v>0</v>
      </c>
      <c r="O734" s="253" t="str">
        <f>IF(T_PR[[#This Row],[CENA ZA OPAKOWANIE PO RABACIE]]*D734=0,"",D734*N734)</f>
        <v/>
      </c>
      <c r="P734" s="52"/>
      <c r="Q734" s="52"/>
      <c r="R734" s="31" t="s">
        <v>22</v>
      </c>
      <c r="S734" s="31" t="s">
        <v>1998</v>
      </c>
      <c r="T734" s="160">
        <v>1</v>
      </c>
    </row>
    <row r="735" spans="1:20">
      <c r="A735" s="333"/>
      <c r="B735" s="328"/>
      <c r="C735" s="120" t="s">
        <v>3534</v>
      </c>
      <c r="D735" s="53"/>
      <c r="E735" s="124" t="s">
        <v>4171</v>
      </c>
      <c r="F735" s="225" t="s">
        <v>4193</v>
      </c>
      <c r="G735" s="54">
        <v>100</v>
      </c>
      <c r="H735" s="28">
        <v>1140.44</v>
      </c>
      <c r="I735" s="199">
        <f>T_PR[[#This Row],[CENA KATALOG NETTO ZA JEDNOSTKĘ MIARY]]/G735</f>
        <v>11.404400000000001</v>
      </c>
      <c r="J735" s="94">
        <f>T735*(T_PR[[#This Row],[CENA KATALOG NETTO ZA JEDNOSTKĘ MIARY]]-T_PR[[#This Row],[CENA KATALOG NETTO ZA JEDNOSTKĘ MIARY]]*T_PR[[#This Row],[RABAT %]])/100</f>
        <v>11.404400000000001</v>
      </c>
      <c r="K735" s="95">
        <f t="shared" si="26"/>
        <v>1140.44</v>
      </c>
      <c r="L735" s="264">
        <f t="shared" si="25"/>
        <v>0</v>
      </c>
      <c r="M735" s="25"/>
      <c r="N735" s="256">
        <f>T_PR[[#This Row],[CENA ZA POJ. SZTUKĘ PO RABACIE]]*T_PR[[#This Row],[LICZBA SZT. W OPAKOWANIU]]</f>
        <v>0</v>
      </c>
      <c r="O735" s="253" t="str">
        <f>IF(T_PR[[#This Row],[CENA ZA OPAKOWANIE PO RABACIE]]*D735=0,"",D735*N735)</f>
        <v/>
      </c>
      <c r="P735" s="52"/>
      <c r="Q735" s="52"/>
      <c r="R735" s="31" t="s">
        <v>22</v>
      </c>
      <c r="S735" s="31" t="s">
        <v>1998</v>
      </c>
      <c r="T735" s="160">
        <v>1</v>
      </c>
    </row>
    <row r="736" spans="1:20">
      <c r="A736" s="333"/>
      <c r="B736" s="328"/>
      <c r="C736" s="120" t="s">
        <v>3534</v>
      </c>
      <c r="D736" s="53"/>
      <c r="E736" s="124" t="s">
        <v>4172</v>
      </c>
      <c r="F736" s="225" t="s">
        <v>1999</v>
      </c>
      <c r="G736" s="54">
        <v>100</v>
      </c>
      <c r="H736" s="28">
        <v>1155.18</v>
      </c>
      <c r="I736" s="199">
        <f>T_PR[[#This Row],[CENA KATALOG NETTO ZA JEDNOSTKĘ MIARY]]/G736</f>
        <v>11.5518</v>
      </c>
      <c r="J736" s="94">
        <f>T736*(T_PR[[#This Row],[CENA KATALOG NETTO ZA JEDNOSTKĘ MIARY]]-T_PR[[#This Row],[CENA KATALOG NETTO ZA JEDNOSTKĘ MIARY]]*T_PR[[#This Row],[RABAT %]])/100</f>
        <v>11.5518</v>
      </c>
      <c r="K736" s="95">
        <f t="shared" si="26"/>
        <v>1155.18</v>
      </c>
      <c r="L736" s="264">
        <f t="shared" si="25"/>
        <v>0</v>
      </c>
      <c r="M736" s="25"/>
      <c r="N736" s="256">
        <f>T_PR[[#This Row],[CENA ZA POJ. SZTUKĘ PO RABACIE]]*T_PR[[#This Row],[LICZBA SZT. W OPAKOWANIU]]</f>
        <v>0</v>
      </c>
      <c r="O736" s="253" t="str">
        <f>IF(T_PR[[#This Row],[CENA ZA OPAKOWANIE PO RABACIE]]*D736=0,"",D736*N736)</f>
        <v/>
      </c>
      <c r="P736" s="52"/>
      <c r="Q736" s="52"/>
      <c r="R736" s="31" t="s">
        <v>22</v>
      </c>
      <c r="S736" s="31" t="s">
        <v>1998</v>
      </c>
      <c r="T736" s="160">
        <v>1</v>
      </c>
    </row>
    <row r="737" spans="1:20">
      <c r="A737" s="333"/>
      <c r="B737" s="328"/>
      <c r="C737" s="120" t="s">
        <v>3534</v>
      </c>
      <c r="D737" s="53"/>
      <c r="E737" s="124" t="s">
        <v>4173</v>
      </c>
      <c r="F737" s="225" t="s">
        <v>4194</v>
      </c>
      <c r="G737" s="54">
        <v>100</v>
      </c>
      <c r="H737" s="28">
        <v>1273.03</v>
      </c>
      <c r="I737" s="199">
        <f>T_PR[[#This Row],[CENA KATALOG NETTO ZA JEDNOSTKĘ MIARY]]/G737</f>
        <v>12.7303</v>
      </c>
      <c r="J737" s="94">
        <f>T737*(T_PR[[#This Row],[CENA KATALOG NETTO ZA JEDNOSTKĘ MIARY]]-T_PR[[#This Row],[CENA KATALOG NETTO ZA JEDNOSTKĘ MIARY]]*T_PR[[#This Row],[RABAT %]])/100</f>
        <v>12.7303</v>
      </c>
      <c r="K737" s="95">
        <f t="shared" si="26"/>
        <v>1273.03</v>
      </c>
      <c r="L737" s="264">
        <f t="shared" si="25"/>
        <v>0</v>
      </c>
      <c r="M737" s="25"/>
      <c r="N737" s="256">
        <f>T_PR[[#This Row],[CENA ZA POJ. SZTUKĘ PO RABACIE]]*T_PR[[#This Row],[LICZBA SZT. W OPAKOWANIU]]</f>
        <v>0</v>
      </c>
      <c r="O737" s="253" t="str">
        <f>IF(T_PR[[#This Row],[CENA ZA OPAKOWANIE PO RABACIE]]*D737=0,"",D737*N737)</f>
        <v/>
      </c>
      <c r="P737" s="52"/>
      <c r="Q737" s="52"/>
      <c r="R737" s="31" t="s">
        <v>22</v>
      </c>
      <c r="S737" s="31" t="s">
        <v>1998</v>
      </c>
      <c r="T737" s="160">
        <v>1</v>
      </c>
    </row>
    <row r="738" spans="1:20">
      <c r="A738" s="333"/>
      <c r="B738" s="328"/>
      <c r="C738" s="120" t="s">
        <v>3534</v>
      </c>
      <c r="D738" s="53"/>
      <c r="E738" s="124" t="s">
        <v>4174</v>
      </c>
      <c r="F738" s="225" t="s">
        <v>4195</v>
      </c>
      <c r="G738" s="54">
        <v>100</v>
      </c>
      <c r="H738" s="28">
        <v>1511.36</v>
      </c>
      <c r="I738" s="199">
        <f>T_PR[[#This Row],[CENA KATALOG NETTO ZA JEDNOSTKĘ MIARY]]/G738</f>
        <v>15.113599999999998</v>
      </c>
      <c r="J738" s="94">
        <f>T738*(T_PR[[#This Row],[CENA KATALOG NETTO ZA JEDNOSTKĘ MIARY]]-T_PR[[#This Row],[CENA KATALOG NETTO ZA JEDNOSTKĘ MIARY]]*T_PR[[#This Row],[RABAT %]])/100</f>
        <v>15.113599999999998</v>
      </c>
      <c r="K738" s="95">
        <f t="shared" si="26"/>
        <v>1511.36</v>
      </c>
      <c r="L738" s="264">
        <f t="shared" si="25"/>
        <v>0</v>
      </c>
      <c r="M738" s="25"/>
      <c r="N738" s="256">
        <f>T_PR[[#This Row],[CENA ZA POJ. SZTUKĘ PO RABACIE]]*T_PR[[#This Row],[LICZBA SZT. W OPAKOWANIU]]</f>
        <v>0</v>
      </c>
      <c r="O738" s="253" t="str">
        <f>IF(T_PR[[#This Row],[CENA ZA OPAKOWANIE PO RABACIE]]*D738=0,"",D738*N738)</f>
        <v/>
      </c>
      <c r="P738" s="52"/>
      <c r="Q738" s="52"/>
      <c r="R738" s="31" t="s">
        <v>22</v>
      </c>
      <c r="S738" s="31" t="s">
        <v>1998</v>
      </c>
      <c r="T738" s="160">
        <v>1</v>
      </c>
    </row>
    <row r="739" spans="1:20">
      <c r="A739" s="333"/>
      <c r="B739" s="328"/>
      <c r="C739" s="120" t="s">
        <v>3534</v>
      </c>
      <c r="D739" s="53"/>
      <c r="E739" s="124" t="s">
        <v>4175</v>
      </c>
      <c r="F739" s="225" t="s">
        <v>4196</v>
      </c>
      <c r="G739" s="54">
        <v>100</v>
      </c>
      <c r="H739" s="28">
        <v>1720.44</v>
      </c>
      <c r="I739" s="199">
        <f>T_PR[[#This Row],[CENA KATALOG NETTO ZA JEDNOSTKĘ MIARY]]/G739</f>
        <v>17.2044</v>
      </c>
      <c r="J739" s="94">
        <f>T739*(T_PR[[#This Row],[CENA KATALOG NETTO ZA JEDNOSTKĘ MIARY]]-T_PR[[#This Row],[CENA KATALOG NETTO ZA JEDNOSTKĘ MIARY]]*T_PR[[#This Row],[RABAT %]])/100</f>
        <v>17.2044</v>
      </c>
      <c r="K739" s="95">
        <f t="shared" si="26"/>
        <v>1720.44</v>
      </c>
      <c r="L739" s="264">
        <f t="shared" si="25"/>
        <v>0</v>
      </c>
      <c r="M739" s="25"/>
      <c r="N739" s="256">
        <f>T_PR[[#This Row],[CENA ZA POJ. SZTUKĘ PO RABACIE]]*T_PR[[#This Row],[LICZBA SZT. W OPAKOWANIU]]</f>
        <v>0</v>
      </c>
      <c r="O739" s="253" t="str">
        <f>IF(T_PR[[#This Row],[CENA ZA OPAKOWANIE PO RABACIE]]*D739=0,"",D739*N739)</f>
        <v/>
      </c>
      <c r="P739" s="52"/>
      <c r="Q739" s="52"/>
      <c r="R739" s="31" t="s">
        <v>22</v>
      </c>
      <c r="S739" s="31" t="s">
        <v>1998</v>
      </c>
      <c r="T739" s="160">
        <v>1</v>
      </c>
    </row>
    <row r="740" spans="1:20">
      <c r="A740" s="333"/>
      <c r="B740" s="328"/>
      <c r="C740" s="120" t="s">
        <v>3534</v>
      </c>
      <c r="D740" s="53"/>
      <c r="E740" s="124" t="s">
        <v>4176</v>
      </c>
      <c r="F740" s="225" t="s">
        <v>4197</v>
      </c>
      <c r="G740" s="54">
        <v>100</v>
      </c>
      <c r="H740" s="28">
        <v>1970.58</v>
      </c>
      <c r="I740" s="199">
        <f>T_PR[[#This Row],[CENA KATALOG NETTO ZA JEDNOSTKĘ MIARY]]/G740</f>
        <v>19.7058</v>
      </c>
      <c r="J740" s="94">
        <f>T740*(T_PR[[#This Row],[CENA KATALOG NETTO ZA JEDNOSTKĘ MIARY]]-T_PR[[#This Row],[CENA KATALOG NETTO ZA JEDNOSTKĘ MIARY]]*T_PR[[#This Row],[RABAT %]])/100</f>
        <v>19.7058</v>
      </c>
      <c r="K740" s="95">
        <f t="shared" si="26"/>
        <v>1970.58</v>
      </c>
      <c r="L740" s="264">
        <f t="shared" si="25"/>
        <v>0</v>
      </c>
      <c r="M740" s="25"/>
      <c r="N740" s="256">
        <f>T_PR[[#This Row],[CENA ZA POJ. SZTUKĘ PO RABACIE]]*T_PR[[#This Row],[LICZBA SZT. W OPAKOWANIU]]</f>
        <v>0</v>
      </c>
      <c r="O740" s="253" t="str">
        <f>IF(T_PR[[#This Row],[CENA ZA OPAKOWANIE PO RABACIE]]*D740=0,"",D740*N740)</f>
        <v/>
      </c>
      <c r="P740" s="52"/>
      <c r="Q740" s="52"/>
      <c r="R740" s="31" t="s">
        <v>22</v>
      </c>
      <c r="S740" s="31" t="s">
        <v>1998</v>
      </c>
      <c r="T740" s="160">
        <v>1</v>
      </c>
    </row>
    <row r="741" spans="1:20">
      <c r="A741" s="333"/>
      <c r="B741" s="328"/>
      <c r="C741" s="120" t="s">
        <v>3534</v>
      </c>
      <c r="D741" s="53"/>
      <c r="E741" s="124" t="s">
        <v>4177</v>
      </c>
      <c r="F741" s="225" t="s">
        <v>4198</v>
      </c>
      <c r="G741" s="54">
        <v>100</v>
      </c>
      <c r="H741" s="28">
        <v>2009.64</v>
      </c>
      <c r="I741" s="199">
        <f>T_PR[[#This Row],[CENA KATALOG NETTO ZA JEDNOSTKĘ MIARY]]/G741</f>
        <v>20.096400000000003</v>
      </c>
      <c r="J741" s="94">
        <f>T741*(T_PR[[#This Row],[CENA KATALOG NETTO ZA JEDNOSTKĘ MIARY]]-T_PR[[#This Row],[CENA KATALOG NETTO ZA JEDNOSTKĘ MIARY]]*T_PR[[#This Row],[RABAT %]])/100</f>
        <v>20.096400000000003</v>
      </c>
      <c r="K741" s="95">
        <f t="shared" si="26"/>
        <v>2009.64</v>
      </c>
      <c r="L741" s="264">
        <f t="shared" si="25"/>
        <v>0</v>
      </c>
      <c r="M741" s="25"/>
      <c r="N741" s="256">
        <f>T_PR[[#This Row],[CENA ZA POJ. SZTUKĘ PO RABACIE]]*T_PR[[#This Row],[LICZBA SZT. W OPAKOWANIU]]</f>
        <v>0</v>
      </c>
      <c r="O741" s="253" t="str">
        <f>IF(T_PR[[#This Row],[CENA ZA OPAKOWANIE PO RABACIE]]*D741=0,"",D741*N741)</f>
        <v/>
      </c>
      <c r="P741" s="52"/>
      <c r="Q741" s="52"/>
      <c r="R741" s="31" t="s">
        <v>22</v>
      </c>
      <c r="S741" s="31" t="s">
        <v>1998</v>
      </c>
      <c r="T741" s="160">
        <v>1</v>
      </c>
    </row>
    <row r="742" spans="1:20">
      <c r="A742" s="333"/>
      <c r="B742" s="328"/>
      <c r="C742" s="120" t="s">
        <v>3534</v>
      </c>
      <c r="D742" s="53"/>
      <c r="E742" s="124" t="s">
        <v>4178</v>
      </c>
      <c r="F742" s="225" t="s">
        <v>4199</v>
      </c>
      <c r="G742" s="54">
        <v>100</v>
      </c>
      <c r="H742" s="28">
        <v>2284.29</v>
      </c>
      <c r="I742" s="199">
        <f>T_PR[[#This Row],[CENA KATALOG NETTO ZA JEDNOSTKĘ MIARY]]/G742</f>
        <v>22.8429</v>
      </c>
      <c r="J742" s="94">
        <f>T742*(T_PR[[#This Row],[CENA KATALOG NETTO ZA JEDNOSTKĘ MIARY]]-T_PR[[#This Row],[CENA KATALOG NETTO ZA JEDNOSTKĘ MIARY]]*T_PR[[#This Row],[RABAT %]])/100</f>
        <v>22.8429</v>
      </c>
      <c r="K742" s="95">
        <f t="shared" si="26"/>
        <v>2284.29</v>
      </c>
      <c r="L742" s="264">
        <f t="shared" si="25"/>
        <v>0</v>
      </c>
      <c r="M742" s="25"/>
      <c r="N742" s="256">
        <f>T_PR[[#This Row],[CENA ZA POJ. SZTUKĘ PO RABACIE]]*T_PR[[#This Row],[LICZBA SZT. W OPAKOWANIU]]</f>
        <v>0</v>
      </c>
      <c r="O742" s="253" t="str">
        <f>IF(T_PR[[#This Row],[CENA ZA OPAKOWANIE PO RABACIE]]*D742=0,"",D742*N742)</f>
        <v/>
      </c>
      <c r="P742" s="52"/>
      <c r="Q742" s="52"/>
      <c r="R742" s="31" t="s">
        <v>22</v>
      </c>
      <c r="S742" s="31" t="s">
        <v>1998</v>
      </c>
      <c r="T742" s="160">
        <v>1</v>
      </c>
    </row>
    <row r="743" spans="1:20">
      <c r="A743" s="333"/>
      <c r="B743" s="328"/>
      <c r="C743" s="120" t="s">
        <v>3534</v>
      </c>
      <c r="D743" s="53"/>
      <c r="E743" s="124" t="s">
        <v>4179</v>
      </c>
      <c r="F743" s="225" t="s">
        <v>4200</v>
      </c>
      <c r="G743" s="54">
        <v>100</v>
      </c>
      <c r="H743" s="28">
        <v>2531.86</v>
      </c>
      <c r="I743" s="199">
        <f>T_PR[[#This Row],[CENA KATALOG NETTO ZA JEDNOSTKĘ MIARY]]/G743</f>
        <v>25.3186</v>
      </c>
      <c r="J743" s="94">
        <f>T743*(T_PR[[#This Row],[CENA KATALOG NETTO ZA JEDNOSTKĘ MIARY]]-T_PR[[#This Row],[CENA KATALOG NETTO ZA JEDNOSTKĘ MIARY]]*T_PR[[#This Row],[RABAT %]])/100</f>
        <v>25.3186</v>
      </c>
      <c r="K743" s="95">
        <f t="shared" si="26"/>
        <v>2531.86</v>
      </c>
      <c r="L743" s="264">
        <f t="shared" si="25"/>
        <v>0</v>
      </c>
      <c r="M743" s="25"/>
      <c r="N743" s="256">
        <f>T_PR[[#This Row],[CENA ZA POJ. SZTUKĘ PO RABACIE]]*T_PR[[#This Row],[LICZBA SZT. W OPAKOWANIU]]</f>
        <v>0</v>
      </c>
      <c r="O743" s="253" t="str">
        <f>IF(T_PR[[#This Row],[CENA ZA OPAKOWANIE PO RABACIE]]*D743=0,"",D743*N743)</f>
        <v/>
      </c>
      <c r="P743" s="52"/>
      <c r="Q743" s="52"/>
      <c r="R743" s="31" t="s">
        <v>22</v>
      </c>
      <c r="S743" s="31" t="s">
        <v>1998</v>
      </c>
      <c r="T743" s="160">
        <v>1</v>
      </c>
    </row>
    <row r="744" spans="1:20">
      <c r="A744" s="333"/>
      <c r="B744" s="328"/>
      <c r="C744" s="120" t="s">
        <v>3534</v>
      </c>
      <c r="D744" s="53"/>
      <c r="E744" s="124" t="s">
        <v>4180</v>
      </c>
      <c r="F744" s="225" t="s">
        <v>4201</v>
      </c>
      <c r="G744" s="54">
        <v>100</v>
      </c>
      <c r="H744" s="28">
        <v>4018.67</v>
      </c>
      <c r="I744" s="199">
        <f>T_PR[[#This Row],[CENA KATALOG NETTO ZA JEDNOSTKĘ MIARY]]/G744</f>
        <v>40.186700000000002</v>
      </c>
      <c r="J744" s="94">
        <f>T744*(T_PR[[#This Row],[CENA KATALOG NETTO ZA JEDNOSTKĘ MIARY]]-T_PR[[#This Row],[CENA KATALOG NETTO ZA JEDNOSTKĘ MIARY]]*T_PR[[#This Row],[RABAT %]])/100</f>
        <v>40.186700000000002</v>
      </c>
      <c r="K744" s="95">
        <f t="shared" si="26"/>
        <v>4018.67</v>
      </c>
      <c r="L744" s="264">
        <f t="shared" si="25"/>
        <v>0</v>
      </c>
      <c r="M744" s="25"/>
      <c r="N744" s="256">
        <f>T_PR[[#This Row],[CENA ZA POJ. SZTUKĘ PO RABACIE]]*T_PR[[#This Row],[LICZBA SZT. W OPAKOWANIU]]</f>
        <v>0</v>
      </c>
      <c r="O744" s="253" t="str">
        <f>IF(T_PR[[#This Row],[CENA ZA OPAKOWANIE PO RABACIE]]*D744=0,"",D744*N744)</f>
        <v/>
      </c>
      <c r="P744" s="52"/>
      <c r="Q744" s="52"/>
      <c r="R744" s="31" t="s">
        <v>22</v>
      </c>
      <c r="S744" s="31" t="s">
        <v>1998</v>
      </c>
      <c r="T744" s="160">
        <v>1</v>
      </c>
    </row>
    <row r="745" spans="1:20">
      <c r="A745" s="333"/>
      <c r="B745" s="328"/>
      <c r="C745" s="120" t="s">
        <v>3534</v>
      </c>
      <c r="D745" s="53"/>
      <c r="E745" s="124" t="s">
        <v>4181</v>
      </c>
      <c r="F745" s="225" t="s">
        <v>4202</v>
      </c>
      <c r="G745" s="54">
        <v>100</v>
      </c>
      <c r="H745" s="28">
        <v>4559.5</v>
      </c>
      <c r="I745" s="199">
        <f>T_PR[[#This Row],[CENA KATALOG NETTO ZA JEDNOSTKĘ MIARY]]/G745</f>
        <v>45.594999999999999</v>
      </c>
      <c r="J745" s="94">
        <f>T745*(T_PR[[#This Row],[CENA KATALOG NETTO ZA JEDNOSTKĘ MIARY]]-T_PR[[#This Row],[CENA KATALOG NETTO ZA JEDNOSTKĘ MIARY]]*T_PR[[#This Row],[RABAT %]])/100</f>
        <v>45.594999999999999</v>
      </c>
      <c r="K745" s="95">
        <f t="shared" si="26"/>
        <v>4559.5</v>
      </c>
      <c r="L745" s="264">
        <f t="shared" ref="L745:L815" si="27">$L$347</f>
        <v>0</v>
      </c>
      <c r="M745" s="25"/>
      <c r="N745" s="256">
        <f>T_PR[[#This Row],[CENA ZA POJ. SZTUKĘ PO RABACIE]]*T_PR[[#This Row],[LICZBA SZT. W OPAKOWANIU]]</f>
        <v>0</v>
      </c>
      <c r="O745" s="253" t="str">
        <f>IF(T_PR[[#This Row],[CENA ZA OPAKOWANIE PO RABACIE]]*D745=0,"",D745*N745)</f>
        <v/>
      </c>
      <c r="P745" s="52"/>
      <c r="Q745" s="52"/>
      <c r="R745" s="31" t="s">
        <v>22</v>
      </c>
      <c r="S745" s="31" t="s">
        <v>1998</v>
      </c>
      <c r="T745" s="160">
        <v>1</v>
      </c>
    </row>
    <row r="746" spans="1:20">
      <c r="A746" s="108"/>
      <c r="B746" s="76"/>
      <c r="C746" s="120" t="s">
        <v>3534</v>
      </c>
      <c r="D746" s="53"/>
      <c r="E746" s="124" t="s">
        <v>4182</v>
      </c>
      <c r="F746" s="225" t="s">
        <v>4203</v>
      </c>
      <c r="G746" s="54">
        <v>100</v>
      </c>
      <c r="H746" s="28">
        <v>426.69188099999997</v>
      </c>
      <c r="I746" s="199">
        <f>T_PR[[#This Row],[CENA KATALOG NETTO ZA JEDNOSTKĘ MIARY]]/G746</f>
        <v>4.26691881</v>
      </c>
      <c r="J746" s="28">
        <f>T746*(T_PR[[#This Row],[CENA KATALOG NETTO ZA JEDNOSTKĘ MIARY]]-T_PR[[#This Row],[CENA KATALOG NETTO ZA JEDNOSTKĘ MIARY]]*T_PR[[#This Row],[RABAT %]])/100</f>
        <v>4.26691881</v>
      </c>
      <c r="K746" s="95">
        <f>SUM(H746)*(1-L746)</f>
        <v>426.69188099999997</v>
      </c>
      <c r="L746" s="261">
        <f t="shared" si="27"/>
        <v>0</v>
      </c>
      <c r="M746" s="93"/>
      <c r="N746" s="257">
        <f>T_PR[[#This Row],[CENA ZA POJ. SZTUKĘ PO RABACIE]]*T_PR[[#This Row],[LICZBA SZT. W OPAKOWANIU]]</f>
        <v>0</v>
      </c>
      <c r="O746" s="253" t="str">
        <f>IF(T_PR[[#This Row],[CENA ZA OPAKOWANIE PO RABACIE]]*D746=0,"",D746*N746)</f>
        <v/>
      </c>
      <c r="P746" s="105"/>
      <c r="Q746" s="105"/>
      <c r="R746" s="31" t="s">
        <v>22</v>
      </c>
      <c r="S746" s="31" t="s">
        <v>1998</v>
      </c>
      <c r="T746" s="160">
        <v>1</v>
      </c>
    </row>
    <row r="747" spans="1:20">
      <c r="A747" s="108"/>
      <c r="B747" s="76"/>
      <c r="C747" s="120" t="s">
        <v>3534</v>
      </c>
      <c r="D747" s="53"/>
      <c r="E747" s="124" t="s">
        <v>4183</v>
      </c>
      <c r="F747" s="225" t="s">
        <v>4204</v>
      </c>
      <c r="G747" s="54">
        <v>100</v>
      </c>
      <c r="H747" s="28">
        <v>715.5144315</v>
      </c>
      <c r="I747" s="199">
        <f>T_PR[[#This Row],[CENA KATALOG NETTO ZA JEDNOSTKĘ MIARY]]/G747</f>
        <v>7.1551443150000003</v>
      </c>
      <c r="J747" s="28">
        <f>T747*(T_PR[[#This Row],[CENA KATALOG NETTO ZA JEDNOSTKĘ MIARY]]-T_PR[[#This Row],[CENA KATALOG NETTO ZA JEDNOSTKĘ MIARY]]*T_PR[[#This Row],[RABAT %]])/100</f>
        <v>7.1551443150000003</v>
      </c>
      <c r="K747" s="95">
        <f t="shared" ref="K747:K753" si="28">SUM(H747)*(1-L747)</f>
        <v>715.5144315</v>
      </c>
      <c r="L747" s="261">
        <f t="shared" si="27"/>
        <v>0</v>
      </c>
      <c r="M747" s="93"/>
      <c r="N747" s="257">
        <f>T_PR[[#This Row],[CENA ZA POJ. SZTUKĘ PO RABACIE]]*T_PR[[#This Row],[LICZBA SZT. W OPAKOWANIU]]</f>
        <v>0</v>
      </c>
      <c r="O747" s="253" t="str">
        <f>IF(T_PR[[#This Row],[CENA ZA OPAKOWANIE PO RABACIE]]*D747=0,"",D747*N747)</f>
        <v/>
      </c>
      <c r="P747" s="105"/>
      <c r="Q747" s="105"/>
      <c r="R747" s="31" t="s">
        <v>22</v>
      </c>
      <c r="S747" s="31" t="s">
        <v>1998</v>
      </c>
      <c r="T747" s="160">
        <v>1</v>
      </c>
    </row>
    <row r="748" spans="1:20">
      <c r="A748" s="108"/>
      <c r="B748" s="76"/>
      <c r="C748" s="120" t="s">
        <v>3534</v>
      </c>
      <c r="D748" s="53"/>
      <c r="E748" s="124" t="s">
        <v>4184</v>
      </c>
      <c r="F748" s="225" t="s">
        <v>4205</v>
      </c>
      <c r="G748" s="54">
        <v>100</v>
      </c>
      <c r="H748" s="28">
        <v>782.23652100000004</v>
      </c>
      <c r="I748" s="199">
        <f>T_PR[[#This Row],[CENA KATALOG NETTO ZA JEDNOSTKĘ MIARY]]/G748</f>
        <v>7.8223652100000001</v>
      </c>
      <c r="J748" s="28">
        <f>T748*(T_PR[[#This Row],[CENA KATALOG NETTO ZA JEDNOSTKĘ MIARY]]-T_PR[[#This Row],[CENA KATALOG NETTO ZA JEDNOSTKĘ MIARY]]*T_PR[[#This Row],[RABAT %]])/100</f>
        <v>7.8223652100000001</v>
      </c>
      <c r="K748" s="95">
        <f t="shared" si="28"/>
        <v>782.23652100000004</v>
      </c>
      <c r="L748" s="261">
        <f t="shared" si="27"/>
        <v>0</v>
      </c>
      <c r="M748" s="93"/>
      <c r="N748" s="257">
        <f>T_PR[[#This Row],[CENA ZA POJ. SZTUKĘ PO RABACIE]]*T_PR[[#This Row],[LICZBA SZT. W OPAKOWANIU]]</f>
        <v>0</v>
      </c>
      <c r="O748" s="253" t="str">
        <f>IF(T_PR[[#This Row],[CENA ZA OPAKOWANIE PO RABACIE]]*D748=0,"",D748*N748)</f>
        <v/>
      </c>
      <c r="P748" s="105"/>
      <c r="Q748" s="105"/>
      <c r="R748" s="31" t="s">
        <v>22</v>
      </c>
      <c r="S748" s="31" t="s">
        <v>1998</v>
      </c>
      <c r="T748" s="160">
        <v>1</v>
      </c>
    </row>
    <row r="749" spans="1:20">
      <c r="A749" s="108"/>
      <c r="B749" s="76"/>
      <c r="C749" s="120" t="s">
        <v>3534</v>
      </c>
      <c r="D749" s="53"/>
      <c r="E749" s="124" t="s">
        <v>4185</v>
      </c>
      <c r="F749" s="225" t="s">
        <v>4206</v>
      </c>
      <c r="G749" s="54">
        <v>100</v>
      </c>
      <c r="H749" s="28">
        <v>869.09209199999998</v>
      </c>
      <c r="I749" s="199">
        <f>T_PR[[#This Row],[CENA KATALOG NETTO ZA JEDNOSTKĘ MIARY]]/G749</f>
        <v>8.6909209199999999</v>
      </c>
      <c r="J749" s="28">
        <f>T749*(T_PR[[#This Row],[CENA KATALOG NETTO ZA JEDNOSTKĘ MIARY]]-T_PR[[#This Row],[CENA KATALOG NETTO ZA JEDNOSTKĘ MIARY]]*T_PR[[#This Row],[RABAT %]])/100</f>
        <v>8.6909209199999999</v>
      </c>
      <c r="K749" s="95">
        <f t="shared" si="28"/>
        <v>869.09209199999998</v>
      </c>
      <c r="L749" s="261">
        <f t="shared" si="27"/>
        <v>0</v>
      </c>
      <c r="M749" s="93"/>
      <c r="N749" s="257">
        <f>T_PR[[#This Row],[CENA ZA POJ. SZTUKĘ PO RABACIE]]*T_PR[[#This Row],[LICZBA SZT. W OPAKOWANIU]]</f>
        <v>0</v>
      </c>
      <c r="O749" s="253" t="str">
        <f>IF(T_PR[[#This Row],[CENA ZA OPAKOWANIE PO RABACIE]]*D749=0,"",D749*N749)</f>
        <v/>
      </c>
      <c r="P749" s="105"/>
      <c r="Q749" s="105"/>
      <c r="R749" s="31" t="s">
        <v>22</v>
      </c>
      <c r="S749" s="31" t="s">
        <v>1998</v>
      </c>
      <c r="T749" s="160">
        <v>1</v>
      </c>
    </row>
    <row r="750" spans="1:20">
      <c r="A750" s="108"/>
      <c r="B750" s="76"/>
      <c r="C750" s="120" t="s">
        <v>3534</v>
      </c>
      <c r="D750" s="53"/>
      <c r="E750" s="124" t="s">
        <v>4186</v>
      </c>
      <c r="F750" s="225" t="s">
        <v>4207</v>
      </c>
      <c r="G750" s="54">
        <v>100</v>
      </c>
      <c r="H750" s="28">
        <v>1192.4346555</v>
      </c>
      <c r="I750" s="199">
        <f>T_PR[[#This Row],[CENA KATALOG NETTO ZA JEDNOSTKĘ MIARY]]/G750</f>
        <v>11.924346555</v>
      </c>
      <c r="J750" s="28">
        <f>T750*(T_PR[[#This Row],[CENA KATALOG NETTO ZA JEDNOSTKĘ MIARY]]-T_PR[[#This Row],[CENA KATALOG NETTO ZA JEDNOSTKĘ MIARY]]*T_PR[[#This Row],[RABAT %]])/100</f>
        <v>11.924346555</v>
      </c>
      <c r="K750" s="95">
        <f t="shared" si="28"/>
        <v>1192.4346555</v>
      </c>
      <c r="L750" s="261">
        <f t="shared" si="27"/>
        <v>0</v>
      </c>
      <c r="M750" s="93"/>
      <c r="N750" s="257">
        <f>T_PR[[#This Row],[CENA ZA POJ. SZTUKĘ PO RABACIE]]*T_PR[[#This Row],[LICZBA SZT. W OPAKOWANIU]]</f>
        <v>0</v>
      </c>
      <c r="O750" s="253" t="str">
        <f>IF(T_PR[[#This Row],[CENA ZA OPAKOWANIE PO RABACIE]]*D750=0,"",D750*N750)</f>
        <v/>
      </c>
      <c r="P750" s="105"/>
      <c r="Q750" s="105"/>
      <c r="R750" s="31" t="s">
        <v>22</v>
      </c>
      <c r="S750" s="31" t="s">
        <v>1998</v>
      </c>
      <c r="T750" s="160">
        <v>1</v>
      </c>
    </row>
    <row r="751" spans="1:20">
      <c r="A751" s="108"/>
      <c r="B751" s="76"/>
      <c r="C751" s="120" t="s">
        <v>3534</v>
      </c>
      <c r="D751" s="53"/>
      <c r="E751" s="124" t="s">
        <v>4187</v>
      </c>
      <c r="F751" s="225" t="s">
        <v>4208</v>
      </c>
      <c r="G751" s="54">
        <v>100</v>
      </c>
      <c r="H751" s="28">
        <v>1290.956535</v>
      </c>
      <c r="I751" s="199">
        <f>T_PR[[#This Row],[CENA KATALOG NETTO ZA JEDNOSTKĘ MIARY]]/G751</f>
        <v>12.909565350000001</v>
      </c>
      <c r="J751" s="28">
        <f>T751*(T_PR[[#This Row],[CENA KATALOG NETTO ZA JEDNOSTKĘ MIARY]]-T_PR[[#This Row],[CENA KATALOG NETTO ZA JEDNOSTKĘ MIARY]]*T_PR[[#This Row],[RABAT %]])/100</f>
        <v>12.909565350000001</v>
      </c>
      <c r="K751" s="95">
        <f t="shared" si="28"/>
        <v>1290.956535</v>
      </c>
      <c r="L751" s="261">
        <f t="shared" si="27"/>
        <v>0</v>
      </c>
      <c r="M751" s="93"/>
      <c r="N751" s="257">
        <f>T_PR[[#This Row],[CENA ZA POJ. SZTUKĘ PO RABACIE]]*T_PR[[#This Row],[LICZBA SZT. W OPAKOWANIU]]</f>
        <v>0</v>
      </c>
      <c r="O751" s="253" t="str">
        <f>IF(T_PR[[#This Row],[CENA ZA OPAKOWANIE PO RABACIE]]*D751=0,"",D751*N751)</f>
        <v/>
      </c>
      <c r="P751" s="105"/>
      <c r="Q751" s="105"/>
      <c r="R751" s="31" t="s">
        <v>22</v>
      </c>
      <c r="S751" s="31" t="s">
        <v>1998</v>
      </c>
      <c r="T751" s="160">
        <v>1</v>
      </c>
    </row>
    <row r="752" spans="1:20">
      <c r="A752" s="108"/>
      <c r="B752" s="76"/>
      <c r="C752" s="120" t="s">
        <v>3534</v>
      </c>
      <c r="D752" s="53"/>
      <c r="E752" s="124" t="s">
        <v>4188</v>
      </c>
      <c r="F752" s="225" t="s">
        <v>4209</v>
      </c>
      <c r="G752" s="54">
        <v>100</v>
      </c>
      <c r="H752" s="28">
        <v>1402.0259219999998</v>
      </c>
      <c r="I752" s="199">
        <f>T_PR[[#This Row],[CENA KATALOG NETTO ZA JEDNOSTKĘ MIARY]]/G752</f>
        <v>14.020259219999998</v>
      </c>
      <c r="J752" s="28">
        <f>T752*(T_PR[[#This Row],[CENA KATALOG NETTO ZA JEDNOSTKĘ MIARY]]-T_PR[[#This Row],[CENA KATALOG NETTO ZA JEDNOSTKĘ MIARY]]*T_PR[[#This Row],[RABAT %]])/100</f>
        <v>14.020259219999998</v>
      </c>
      <c r="K752" s="95">
        <f t="shared" si="28"/>
        <v>1402.0259219999998</v>
      </c>
      <c r="L752" s="261">
        <f t="shared" si="27"/>
        <v>0</v>
      </c>
      <c r="M752" s="93"/>
      <c r="N752" s="257">
        <f>T_PR[[#This Row],[CENA ZA POJ. SZTUKĘ PO RABACIE]]*T_PR[[#This Row],[LICZBA SZT. W OPAKOWANIU]]</f>
        <v>0</v>
      </c>
      <c r="O752" s="253" t="str">
        <f>IF(T_PR[[#This Row],[CENA ZA OPAKOWANIE PO RABACIE]]*D752=0,"",D752*N752)</f>
        <v/>
      </c>
      <c r="P752" s="105"/>
      <c r="Q752" s="105"/>
      <c r="R752" s="31" t="s">
        <v>22</v>
      </c>
      <c r="S752" s="31" t="s">
        <v>1998</v>
      </c>
      <c r="T752" s="160">
        <v>1</v>
      </c>
    </row>
    <row r="753" spans="1:20">
      <c r="A753" s="108"/>
      <c r="B753" s="76"/>
      <c r="C753" s="120" t="s">
        <v>3534</v>
      </c>
      <c r="D753" s="53"/>
      <c r="E753" s="124" t="s">
        <v>4189</v>
      </c>
      <c r="F753" s="225" t="s">
        <v>4210</v>
      </c>
      <c r="G753" s="54">
        <v>100</v>
      </c>
      <c r="H753" s="28">
        <v>2483.9467289999998</v>
      </c>
      <c r="I753" s="199">
        <f>T_PR[[#This Row],[CENA KATALOG NETTO ZA JEDNOSTKĘ MIARY]]/G753</f>
        <v>24.839467289999998</v>
      </c>
      <c r="J753" s="28">
        <f>T753*(T_PR[[#This Row],[CENA KATALOG NETTO ZA JEDNOSTKĘ MIARY]]-T_PR[[#This Row],[CENA KATALOG NETTO ZA JEDNOSTKĘ MIARY]]*T_PR[[#This Row],[RABAT %]])/100</f>
        <v>24.839467289999998</v>
      </c>
      <c r="K753" s="95">
        <f t="shared" si="28"/>
        <v>2483.9467289999998</v>
      </c>
      <c r="L753" s="261">
        <f t="shared" si="27"/>
        <v>0</v>
      </c>
      <c r="M753" s="93"/>
      <c r="N753" s="257">
        <f>T_PR[[#This Row],[CENA ZA POJ. SZTUKĘ PO RABACIE]]*T_PR[[#This Row],[LICZBA SZT. W OPAKOWANIU]]</f>
        <v>0</v>
      </c>
      <c r="O753" s="253" t="str">
        <f>IF(T_PR[[#This Row],[CENA ZA OPAKOWANIE PO RABACIE]]*D753=0,"",D753*N753)</f>
        <v/>
      </c>
      <c r="P753" s="105"/>
      <c r="Q753" s="105"/>
      <c r="R753" s="31" t="s">
        <v>22</v>
      </c>
      <c r="S753" s="31" t="s">
        <v>1998</v>
      </c>
      <c r="T753" s="160">
        <v>1</v>
      </c>
    </row>
    <row r="754" spans="1:20">
      <c r="A754" s="332"/>
      <c r="B754" s="341"/>
      <c r="C754" s="116" t="s">
        <v>3533</v>
      </c>
      <c r="D754" s="53"/>
      <c r="E754" s="38" t="s">
        <v>2000</v>
      </c>
      <c r="F754" s="225" t="s">
        <v>2001</v>
      </c>
      <c r="G754" s="54">
        <v>100</v>
      </c>
      <c r="H754" s="28">
        <v>87.67</v>
      </c>
      <c r="I754" s="199">
        <f>T_PR[[#This Row],[CENA KATALOG NETTO ZA JEDNOSTKĘ MIARY]]/G754</f>
        <v>0.87670000000000003</v>
      </c>
      <c r="J754" s="94">
        <f>T754*(T_PR[[#This Row],[CENA KATALOG NETTO ZA JEDNOSTKĘ MIARY]]-T_PR[[#This Row],[CENA KATALOG NETTO ZA JEDNOSTKĘ MIARY]]*T_PR[[#This Row],[RABAT %]])/100</f>
        <v>0.87670000000000003</v>
      </c>
      <c r="K754" s="95">
        <f t="shared" si="26"/>
        <v>87.67</v>
      </c>
      <c r="L754" s="264">
        <f t="shared" si="27"/>
        <v>0</v>
      </c>
      <c r="M754" s="25">
        <v>100</v>
      </c>
      <c r="N754" s="256">
        <f>T_PR[[#This Row],[CENA ZA POJ. SZTUKĘ PO RABACIE]]*T_PR[[#This Row],[LICZBA SZT. W OPAKOWANIU]]</f>
        <v>87.67</v>
      </c>
      <c r="O754" s="253" t="str">
        <f>IF(T_PR[[#This Row],[CENA ZA OPAKOWANIE PO RABACIE]]*D754=0,"",D754*N754)</f>
        <v/>
      </c>
      <c r="P754" s="52" t="s">
        <v>2002</v>
      </c>
      <c r="Q754" s="52" t="s">
        <v>2003</v>
      </c>
      <c r="R754" s="31" t="s">
        <v>22</v>
      </c>
      <c r="S754" s="31" t="s">
        <v>2004</v>
      </c>
      <c r="T754" s="160">
        <v>1</v>
      </c>
    </row>
    <row r="755" spans="1:20">
      <c r="A755" s="333"/>
      <c r="B755" s="346"/>
      <c r="C755" s="129" t="s">
        <v>3533</v>
      </c>
      <c r="D755" s="53"/>
      <c r="E755" s="38" t="s">
        <v>2005</v>
      </c>
      <c r="F755" s="225" t="s">
        <v>2006</v>
      </c>
      <c r="G755" s="54">
        <v>100</v>
      </c>
      <c r="H755" s="28">
        <v>157.58000000000001</v>
      </c>
      <c r="I755" s="199">
        <f>T_PR[[#This Row],[CENA KATALOG NETTO ZA JEDNOSTKĘ MIARY]]/G755</f>
        <v>1.5758000000000001</v>
      </c>
      <c r="J755" s="94">
        <f>T755*(T_PR[[#This Row],[CENA KATALOG NETTO ZA JEDNOSTKĘ MIARY]]-T_PR[[#This Row],[CENA KATALOG NETTO ZA JEDNOSTKĘ MIARY]]*T_PR[[#This Row],[RABAT %]])/100</f>
        <v>1.5758000000000001</v>
      </c>
      <c r="K755" s="95">
        <f t="shared" si="26"/>
        <v>157.58000000000001</v>
      </c>
      <c r="L755" s="264">
        <f t="shared" si="27"/>
        <v>0</v>
      </c>
      <c r="M755" s="25">
        <v>50</v>
      </c>
      <c r="N755" s="256">
        <f>T_PR[[#This Row],[CENA ZA POJ. SZTUKĘ PO RABACIE]]*T_PR[[#This Row],[LICZBA SZT. W OPAKOWANIU]]</f>
        <v>78.790000000000006</v>
      </c>
      <c r="O755" s="253" t="str">
        <f>IF(T_PR[[#This Row],[CENA ZA OPAKOWANIE PO RABACIE]]*D755=0,"",D755*N755)</f>
        <v/>
      </c>
      <c r="P755" s="52" t="s">
        <v>2007</v>
      </c>
      <c r="Q755" s="52" t="s">
        <v>2008</v>
      </c>
      <c r="R755" s="31" t="s">
        <v>22</v>
      </c>
      <c r="S755" s="31" t="s">
        <v>2004</v>
      </c>
      <c r="T755" s="160">
        <v>1</v>
      </c>
    </row>
    <row r="756" spans="1:20">
      <c r="A756" s="334"/>
      <c r="B756" s="342"/>
      <c r="C756" s="129" t="s">
        <v>3533</v>
      </c>
      <c r="D756" s="53"/>
      <c r="E756" s="38" t="s">
        <v>2009</v>
      </c>
      <c r="F756" s="225" t="s">
        <v>2010</v>
      </c>
      <c r="G756" s="54">
        <v>100</v>
      </c>
      <c r="H756" s="28">
        <v>249.31</v>
      </c>
      <c r="I756" s="199">
        <f>T_PR[[#This Row],[CENA KATALOG NETTO ZA JEDNOSTKĘ MIARY]]/G756</f>
        <v>2.4931000000000001</v>
      </c>
      <c r="J756" s="94">
        <f>T756*(T_PR[[#This Row],[CENA KATALOG NETTO ZA JEDNOSTKĘ MIARY]]-T_PR[[#This Row],[CENA KATALOG NETTO ZA JEDNOSTKĘ MIARY]]*T_PR[[#This Row],[RABAT %]])/100</f>
        <v>2.4931000000000001</v>
      </c>
      <c r="K756" s="95">
        <f t="shared" si="26"/>
        <v>249.31</v>
      </c>
      <c r="L756" s="264">
        <f t="shared" si="27"/>
        <v>0</v>
      </c>
      <c r="M756" s="25">
        <v>50</v>
      </c>
      <c r="N756" s="256">
        <f>T_PR[[#This Row],[CENA ZA POJ. SZTUKĘ PO RABACIE]]*T_PR[[#This Row],[LICZBA SZT. W OPAKOWANIU]]</f>
        <v>124.655</v>
      </c>
      <c r="O756" s="253" t="str">
        <f>IF(T_PR[[#This Row],[CENA ZA OPAKOWANIE PO RABACIE]]*D756=0,"",D756*N756)</f>
        <v/>
      </c>
      <c r="P756" s="52" t="s">
        <v>2011</v>
      </c>
      <c r="Q756" s="52" t="s">
        <v>2012</v>
      </c>
      <c r="R756" s="31" t="s">
        <v>22</v>
      </c>
      <c r="S756" s="31" t="s">
        <v>2004</v>
      </c>
      <c r="T756" s="160">
        <v>1</v>
      </c>
    </row>
    <row r="757" spans="1:20">
      <c r="A757" s="332"/>
      <c r="B757" s="327"/>
      <c r="C757" s="129" t="s">
        <v>3534</v>
      </c>
      <c r="D757" s="53"/>
      <c r="E757" s="38" t="s">
        <v>2013</v>
      </c>
      <c r="F757" s="225" t="s">
        <v>2014</v>
      </c>
      <c r="G757" s="54">
        <v>100</v>
      </c>
      <c r="H757" s="28">
        <v>62.77</v>
      </c>
      <c r="I757" s="199">
        <f>T_PR[[#This Row],[CENA KATALOG NETTO ZA JEDNOSTKĘ MIARY]]/G757</f>
        <v>0.62770000000000004</v>
      </c>
      <c r="J757" s="94">
        <f>T757*(T_PR[[#This Row],[CENA KATALOG NETTO ZA JEDNOSTKĘ MIARY]]-T_PR[[#This Row],[CENA KATALOG NETTO ZA JEDNOSTKĘ MIARY]]*T_PR[[#This Row],[RABAT %]])/100</f>
        <v>0.62770000000000004</v>
      </c>
      <c r="K757" s="95">
        <f t="shared" si="26"/>
        <v>62.77</v>
      </c>
      <c r="L757" s="264">
        <f t="shared" si="27"/>
        <v>0</v>
      </c>
      <c r="M757" s="25">
        <v>100</v>
      </c>
      <c r="N757" s="256">
        <f>T_PR[[#This Row],[CENA ZA POJ. SZTUKĘ PO RABACIE]]*T_PR[[#This Row],[LICZBA SZT. W OPAKOWANIU]]</f>
        <v>62.77</v>
      </c>
      <c r="O757" s="253" t="str">
        <f>IF(T_PR[[#This Row],[CENA ZA OPAKOWANIE PO RABACIE]]*D757=0,"",D757*N757)</f>
        <v/>
      </c>
      <c r="P757" s="52" t="s">
        <v>2015</v>
      </c>
      <c r="Q757" s="52" t="s">
        <v>2016</v>
      </c>
      <c r="R757" s="31" t="s">
        <v>22</v>
      </c>
      <c r="S757" s="31" t="s">
        <v>58</v>
      </c>
      <c r="T757" s="160">
        <v>1</v>
      </c>
    </row>
    <row r="758" spans="1:20">
      <c r="A758" s="333"/>
      <c r="B758" s="328"/>
      <c r="C758" s="129" t="s">
        <v>3534</v>
      </c>
      <c r="D758" s="53"/>
      <c r="E758" s="38" t="s">
        <v>2017</v>
      </c>
      <c r="F758" s="225" t="s">
        <v>2018</v>
      </c>
      <c r="G758" s="54">
        <v>100</v>
      </c>
      <c r="H758" s="28">
        <v>81.34</v>
      </c>
      <c r="I758" s="199">
        <f>T_PR[[#This Row],[CENA KATALOG NETTO ZA JEDNOSTKĘ MIARY]]/G758</f>
        <v>0.81340000000000001</v>
      </c>
      <c r="J758" s="94">
        <f>T758*(T_PR[[#This Row],[CENA KATALOG NETTO ZA JEDNOSTKĘ MIARY]]-T_PR[[#This Row],[CENA KATALOG NETTO ZA JEDNOSTKĘ MIARY]]*T_PR[[#This Row],[RABAT %]])/100</f>
        <v>0.81340000000000001</v>
      </c>
      <c r="K758" s="95">
        <f t="shared" si="26"/>
        <v>81.34</v>
      </c>
      <c r="L758" s="264">
        <f t="shared" si="27"/>
        <v>0</v>
      </c>
      <c r="M758" s="25">
        <v>100</v>
      </c>
      <c r="N758" s="256">
        <f>T_PR[[#This Row],[CENA ZA POJ. SZTUKĘ PO RABACIE]]*T_PR[[#This Row],[LICZBA SZT. W OPAKOWANIU]]</f>
        <v>81.34</v>
      </c>
      <c r="O758" s="253" t="str">
        <f>IF(T_PR[[#This Row],[CENA ZA OPAKOWANIE PO RABACIE]]*D758=0,"",D758*N758)</f>
        <v/>
      </c>
      <c r="P758" s="52" t="s">
        <v>2019</v>
      </c>
      <c r="Q758" s="52" t="s">
        <v>2020</v>
      </c>
      <c r="R758" s="31" t="s">
        <v>22</v>
      </c>
      <c r="S758" s="31" t="s">
        <v>58</v>
      </c>
      <c r="T758" s="160">
        <v>1</v>
      </c>
    </row>
    <row r="759" spans="1:20">
      <c r="A759" s="333"/>
      <c r="B759" s="328"/>
      <c r="C759" s="129" t="s">
        <v>3534</v>
      </c>
      <c r="D759" s="53"/>
      <c r="E759" s="38" t="s">
        <v>2021</v>
      </c>
      <c r="F759" s="225" t="s">
        <v>2022</v>
      </c>
      <c r="G759" s="54">
        <v>100</v>
      </c>
      <c r="H759" s="28">
        <v>111.22</v>
      </c>
      <c r="I759" s="199">
        <f>T_PR[[#This Row],[CENA KATALOG NETTO ZA JEDNOSTKĘ MIARY]]/G759</f>
        <v>1.1122000000000001</v>
      </c>
      <c r="J759" s="94">
        <f>T759*(T_PR[[#This Row],[CENA KATALOG NETTO ZA JEDNOSTKĘ MIARY]]-T_PR[[#This Row],[CENA KATALOG NETTO ZA JEDNOSTKĘ MIARY]]*T_PR[[#This Row],[RABAT %]])/100</f>
        <v>1.1122000000000001</v>
      </c>
      <c r="K759" s="95">
        <f t="shared" si="26"/>
        <v>111.22</v>
      </c>
      <c r="L759" s="264">
        <f t="shared" si="27"/>
        <v>0</v>
      </c>
      <c r="M759" s="25">
        <v>50</v>
      </c>
      <c r="N759" s="256">
        <f>T_PR[[#This Row],[CENA ZA POJ. SZTUKĘ PO RABACIE]]*T_PR[[#This Row],[LICZBA SZT. W OPAKOWANIU]]</f>
        <v>55.610000000000007</v>
      </c>
      <c r="O759" s="253" t="str">
        <f>IF(T_PR[[#This Row],[CENA ZA OPAKOWANIE PO RABACIE]]*D759=0,"",D759*N759)</f>
        <v/>
      </c>
      <c r="P759" s="52" t="s">
        <v>2023</v>
      </c>
      <c r="Q759" s="52" t="s">
        <v>2024</v>
      </c>
      <c r="R759" s="31" t="s">
        <v>22</v>
      </c>
      <c r="S759" s="31" t="s">
        <v>58</v>
      </c>
      <c r="T759" s="160">
        <v>1</v>
      </c>
    </row>
    <row r="760" spans="1:20">
      <c r="A760" s="333"/>
      <c r="B760" s="328"/>
      <c r="C760" s="129" t="s">
        <v>3534</v>
      </c>
      <c r="D760" s="53"/>
      <c r="E760" s="38" t="s">
        <v>2025</v>
      </c>
      <c r="F760" s="225" t="s">
        <v>2026</v>
      </c>
      <c r="G760" s="54">
        <v>100</v>
      </c>
      <c r="H760" s="28">
        <v>190.48</v>
      </c>
      <c r="I760" s="199">
        <f>T_PR[[#This Row],[CENA KATALOG NETTO ZA JEDNOSTKĘ MIARY]]/G760</f>
        <v>1.9047999999999998</v>
      </c>
      <c r="J760" s="94">
        <f>T760*(T_PR[[#This Row],[CENA KATALOG NETTO ZA JEDNOSTKĘ MIARY]]-T_PR[[#This Row],[CENA KATALOG NETTO ZA JEDNOSTKĘ MIARY]]*T_PR[[#This Row],[RABAT %]])/100</f>
        <v>1.9047999999999998</v>
      </c>
      <c r="K760" s="95">
        <f t="shared" si="26"/>
        <v>190.48</v>
      </c>
      <c r="L760" s="264">
        <f t="shared" si="27"/>
        <v>0</v>
      </c>
      <c r="M760" s="25">
        <v>50</v>
      </c>
      <c r="N760" s="256">
        <f>T_PR[[#This Row],[CENA ZA POJ. SZTUKĘ PO RABACIE]]*T_PR[[#This Row],[LICZBA SZT. W OPAKOWANIU]]</f>
        <v>95.24</v>
      </c>
      <c r="O760" s="253" t="str">
        <f>IF(T_PR[[#This Row],[CENA ZA OPAKOWANIE PO RABACIE]]*D760=0,"",D760*N760)</f>
        <v/>
      </c>
      <c r="P760" s="52" t="s">
        <v>2027</v>
      </c>
      <c r="Q760" s="52" t="s">
        <v>2028</v>
      </c>
      <c r="R760" s="31" t="s">
        <v>22</v>
      </c>
      <c r="S760" s="31" t="s">
        <v>58</v>
      </c>
      <c r="T760" s="160">
        <v>1</v>
      </c>
    </row>
    <row r="761" spans="1:20">
      <c r="A761" s="333"/>
      <c r="B761" s="328"/>
      <c r="C761" s="130" t="s">
        <v>3534</v>
      </c>
      <c r="D761" s="53"/>
      <c r="E761" s="38" t="s">
        <v>2029</v>
      </c>
      <c r="F761" s="225" t="s">
        <v>2030</v>
      </c>
      <c r="G761" s="54">
        <v>100</v>
      </c>
      <c r="H761" s="28">
        <v>462.7</v>
      </c>
      <c r="I761" s="199">
        <f>T_PR[[#This Row],[CENA KATALOG NETTO ZA JEDNOSTKĘ MIARY]]/G761</f>
        <v>4.6269999999999998</v>
      </c>
      <c r="J761" s="94">
        <f>T761*(T_PR[[#This Row],[CENA KATALOG NETTO ZA JEDNOSTKĘ MIARY]]-T_PR[[#This Row],[CENA KATALOG NETTO ZA JEDNOSTKĘ MIARY]]*T_PR[[#This Row],[RABAT %]])/100</f>
        <v>4.6269999999999998</v>
      </c>
      <c r="K761" s="95">
        <f t="shared" si="26"/>
        <v>462.7</v>
      </c>
      <c r="L761" s="264">
        <f t="shared" si="27"/>
        <v>0</v>
      </c>
      <c r="M761" s="25">
        <v>25</v>
      </c>
      <c r="N761" s="256">
        <f>T_PR[[#This Row],[CENA ZA POJ. SZTUKĘ PO RABACIE]]*T_PR[[#This Row],[LICZBA SZT. W OPAKOWANIU]]</f>
        <v>115.675</v>
      </c>
      <c r="O761" s="253" t="str">
        <f>IF(T_PR[[#This Row],[CENA ZA OPAKOWANIE PO RABACIE]]*D761=0,"",D761*N761)</f>
        <v/>
      </c>
      <c r="P761" s="52" t="s">
        <v>2031</v>
      </c>
      <c r="Q761" s="52" t="s">
        <v>2032</v>
      </c>
      <c r="R761" s="31" t="s">
        <v>22</v>
      </c>
      <c r="S761" s="31" t="s">
        <v>58</v>
      </c>
      <c r="T761" s="160">
        <v>1</v>
      </c>
    </row>
    <row r="762" spans="1:20">
      <c r="A762" s="334"/>
      <c r="B762" s="328"/>
      <c r="C762" s="131" t="s">
        <v>3534</v>
      </c>
      <c r="D762" s="53"/>
      <c r="E762" s="38" t="s">
        <v>2033</v>
      </c>
      <c r="F762" s="225" t="s">
        <v>2034</v>
      </c>
      <c r="G762" s="54">
        <v>100</v>
      </c>
      <c r="H762" s="28">
        <v>827.66</v>
      </c>
      <c r="I762" s="199">
        <f>T_PR[[#This Row],[CENA KATALOG NETTO ZA JEDNOSTKĘ MIARY]]/G762</f>
        <v>8.2766000000000002</v>
      </c>
      <c r="J762" s="94">
        <f>T762*(T_PR[[#This Row],[CENA KATALOG NETTO ZA JEDNOSTKĘ MIARY]]-T_PR[[#This Row],[CENA KATALOG NETTO ZA JEDNOSTKĘ MIARY]]*T_PR[[#This Row],[RABAT %]])/100</f>
        <v>8.2766000000000002</v>
      </c>
      <c r="K762" s="95">
        <f t="shared" si="26"/>
        <v>827.66</v>
      </c>
      <c r="L762" s="264">
        <f t="shared" si="27"/>
        <v>0</v>
      </c>
      <c r="M762" s="25">
        <v>10</v>
      </c>
      <c r="N762" s="256">
        <f>T_PR[[#This Row],[CENA ZA POJ. SZTUKĘ PO RABACIE]]*T_PR[[#This Row],[LICZBA SZT. W OPAKOWANIU]]</f>
        <v>82.766000000000005</v>
      </c>
      <c r="O762" s="253" t="str">
        <f>IF(T_PR[[#This Row],[CENA ZA OPAKOWANIE PO RABACIE]]*D762=0,"",D762*N762)</f>
        <v/>
      </c>
      <c r="P762" s="52">
        <v>4250438913144</v>
      </c>
      <c r="Q762" s="52"/>
      <c r="R762" s="31" t="s">
        <v>22</v>
      </c>
      <c r="S762" s="31" t="s">
        <v>58</v>
      </c>
      <c r="T762" s="160">
        <v>1</v>
      </c>
    </row>
    <row r="763" spans="1:20">
      <c r="A763" s="332"/>
      <c r="B763" s="328"/>
      <c r="C763" s="129" t="s">
        <v>3534</v>
      </c>
      <c r="D763" s="53"/>
      <c r="E763" s="38" t="s">
        <v>2035</v>
      </c>
      <c r="F763" s="225" t="s">
        <v>2036</v>
      </c>
      <c r="G763" s="54">
        <v>100</v>
      </c>
      <c r="H763" s="28">
        <v>64.19</v>
      </c>
      <c r="I763" s="199">
        <f>T_PR[[#This Row],[CENA KATALOG NETTO ZA JEDNOSTKĘ MIARY]]/G763</f>
        <v>0.64190000000000003</v>
      </c>
      <c r="J763" s="94">
        <f>T763*(T_PR[[#This Row],[CENA KATALOG NETTO ZA JEDNOSTKĘ MIARY]]-T_PR[[#This Row],[CENA KATALOG NETTO ZA JEDNOSTKĘ MIARY]]*T_PR[[#This Row],[RABAT %]])/100</f>
        <v>0.64190000000000003</v>
      </c>
      <c r="K763" s="95">
        <f t="shared" si="26"/>
        <v>64.19</v>
      </c>
      <c r="L763" s="264">
        <f t="shared" si="27"/>
        <v>0</v>
      </c>
      <c r="M763" s="25">
        <v>100</v>
      </c>
      <c r="N763" s="256">
        <f>T_PR[[#This Row],[CENA ZA POJ. SZTUKĘ PO RABACIE]]*T_PR[[#This Row],[LICZBA SZT. W OPAKOWANIU]]</f>
        <v>64.19</v>
      </c>
      <c r="O763" s="253" t="str">
        <f>IF(T_PR[[#This Row],[CENA ZA OPAKOWANIE PO RABACIE]]*D763=0,"",D763*N763)</f>
        <v/>
      </c>
      <c r="P763" s="52" t="s">
        <v>2037</v>
      </c>
      <c r="Q763" s="52" t="s">
        <v>2038</v>
      </c>
      <c r="R763" s="31" t="s">
        <v>22</v>
      </c>
      <c r="S763" s="31" t="s">
        <v>58</v>
      </c>
      <c r="T763" s="160">
        <v>1</v>
      </c>
    </row>
    <row r="764" spans="1:20">
      <c r="A764" s="333"/>
      <c r="B764" s="328"/>
      <c r="C764" s="129" t="s">
        <v>3534</v>
      </c>
      <c r="D764" s="53"/>
      <c r="E764" s="38" t="s">
        <v>2039</v>
      </c>
      <c r="F764" s="225" t="s">
        <v>2040</v>
      </c>
      <c r="G764" s="54">
        <v>100</v>
      </c>
      <c r="H764" s="28">
        <v>93.36</v>
      </c>
      <c r="I764" s="199">
        <f>T_PR[[#This Row],[CENA KATALOG NETTO ZA JEDNOSTKĘ MIARY]]/G764</f>
        <v>0.93359999999999999</v>
      </c>
      <c r="J764" s="94">
        <f>T764*(T_PR[[#This Row],[CENA KATALOG NETTO ZA JEDNOSTKĘ MIARY]]-T_PR[[#This Row],[CENA KATALOG NETTO ZA JEDNOSTKĘ MIARY]]*T_PR[[#This Row],[RABAT %]])/100</f>
        <v>0.93359999999999999</v>
      </c>
      <c r="K764" s="95">
        <f t="shared" si="26"/>
        <v>93.36</v>
      </c>
      <c r="L764" s="264">
        <f t="shared" si="27"/>
        <v>0</v>
      </c>
      <c r="M764" s="25">
        <v>100</v>
      </c>
      <c r="N764" s="256">
        <f>T_PR[[#This Row],[CENA ZA POJ. SZTUKĘ PO RABACIE]]*T_PR[[#This Row],[LICZBA SZT. W OPAKOWANIU]]</f>
        <v>93.36</v>
      </c>
      <c r="O764" s="253" t="str">
        <f>IF(T_PR[[#This Row],[CENA ZA OPAKOWANIE PO RABACIE]]*D764=0,"",D764*N764)</f>
        <v/>
      </c>
      <c r="P764" s="52" t="s">
        <v>2041</v>
      </c>
      <c r="Q764" s="52" t="s">
        <v>2042</v>
      </c>
      <c r="R764" s="31" t="s">
        <v>22</v>
      </c>
      <c r="S764" s="31" t="s">
        <v>58</v>
      </c>
      <c r="T764" s="160">
        <v>1</v>
      </c>
    </row>
    <row r="765" spans="1:20">
      <c r="A765" s="333"/>
      <c r="B765" s="328"/>
      <c r="C765" s="129" t="s">
        <v>3534</v>
      </c>
      <c r="D765" s="53"/>
      <c r="E765" s="38" t="s">
        <v>2043</v>
      </c>
      <c r="F765" s="225" t="s">
        <v>2044</v>
      </c>
      <c r="G765" s="54">
        <v>100</v>
      </c>
      <c r="H765" s="28">
        <v>93.36</v>
      </c>
      <c r="I765" s="199">
        <f>T_PR[[#This Row],[CENA KATALOG NETTO ZA JEDNOSTKĘ MIARY]]/G765</f>
        <v>0.93359999999999999</v>
      </c>
      <c r="J765" s="94">
        <f>T765*(T_PR[[#This Row],[CENA KATALOG NETTO ZA JEDNOSTKĘ MIARY]]-T_PR[[#This Row],[CENA KATALOG NETTO ZA JEDNOSTKĘ MIARY]]*T_PR[[#This Row],[RABAT %]])/100</f>
        <v>0.93359999999999999</v>
      </c>
      <c r="K765" s="95">
        <f t="shared" si="26"/>
        <v>93.36</v>
      </c>
      <c r="L765" s="264">
        <f t="shared" si="27"/>
        <v>0</v>
      </c>
      <c r="M765" s="25">
        <v>100</v>
      </c>
      <c r="N765" s="256">
        <f>T_PR[[#This Row],[CENA ZA POJ. SZTUKĘ PO RABACIE]]*T_PR[[#This Row],[LICZBA SZT. W OPAKOWANIU]]</f>
        <v>93.36</v>
      </c>
      <c r="O765" s="253" t="str">
        <f>IF(T_PR[[#This Row],[CENA ZA OPAKOWANIE PO RABACIE]]*D765=0,"",D765*N765)</f>
        <v/>
      </c>
      <c r="P765" s="52" t="s">
        <v>2045</v>
      </c>
      <c r="Q765" s="52" t="s">
        <v>2046</v>
      </c>
      <c r="R765" s="31" t="s">
        <v>22</v>
      </c>
      <c r="S765" s="31" t="s">
        <v>58</v>
      </c>
      <c r="T765" s="160">
        <v>1</v>
      </c>
    </row>
    <row r="766" spans="1:20">
      <c r="A766" s="333"/>
      <c r="B766" s="328"/>
      <c r="C766" s="129" t="s">
        <v>3534</v>
      </c>
      <c r="D766" s="53"/>
      <c r="E766" s="38" t="s">
        <v>2047</v>
      </c>
      <c r="F766" s="225" t="s">
        <v>2048</v>
      </c>
      <c r="G766" s="54">
        <v>100</v>
      </c>
      <c r="H766" s="28">
        <v>136.15</v>
      </c>
      <c r="I766" s="199">
        <f>T_PR[[#This Row],[CENA KATALOG NETTO ZA JEDNOSTKĘ MIARY]]/G766</f>
        <v>1.3615000000000002</v>
      </c>
      <c r="J766" s="94">
        <f>T766*(T_PR[[#This Row],[CENA KATALOG NETTO ZA JEDNOSTKĘ MIARY]]-T_PR[[#This Row],[CENA KATALOG NETTO ZA JEDNOSTKĘ MIARY]]*T_PR[[#This Row],[RABAT %]])/100</f>
        <v>1.3615000000000002</v>
      </c>
      <c r="K766" s="95">
        <f t="shared" si="26"/>
        <v>136.15</v>
      </c>
      <c r="L766" s="264">
        <f t="shared" si="27"/>
        <v>0</v>
      </c>
      <c r="M766" s="25">
        <v>50</v>
      </c>
      <c r="N766" s="256">
        <f>T_PR[[#This Row],[CENA ZA POJ. SZTUKĘ PO RABACIE]]*T_PR[[#This Row],[LICZBA SZT. W OPAKOWANIU]]</f>
        <v>68.075000000000003</v>
      </c>
      <c r="O766" s="253" t="str">
        <f>IF(T_PR[[#This Row],[CENA ZA OPAKOWANIE PO RABACIE]]*D766=0,"",D766*N766)</f>
        <v/>
      </c>
      <c r="P766" s="52" t="s">
        <v>2049</v>
      </c>
      <c r="Q766" s="52" t="s">
        <v>2050</v>
      </c>
      <c r="R766" s="31" t="s">
        <v>22</v>
      </c>
      <c r="S766" s="31" t="s">
        <v>58</v>
      </c>
      <c r="T766" s="160">
        <v>1</v>
      </c>
    </row>
    <row r="767" spans="1:20">
      <c r="A767" s="333"/>
      <c r="B767" s="328"/>
      <c r="C767" s="129" t="s">
        <v>3534</v>
      </c>
      <c r="D767" s="53"/>
      <c r="E767" s="38" t="s">
        <v>2051</v>
      </c>
      <c r="F767" s="225" t="s">
        <v>2052</v>
      </c>
      <c r="G767" s="54">
        <v>100</v>
      </c>
      <c r="H767" s="28">
        <v>126.25</v>
      </c>
      <c r="I767" s="199">
        <f>T_PR[[#This Row],[CENA KATALOG NETTO ZA JEDNOSTKĘ MIARY]]/G767</f>
        <v>1.2625</v>
      </c>
      <c r="J767" s="94">
        <f>T767*(T_PR[[#This Row],[CENA KATALOG NETTO ZA JEDNOSTKĘ MIARY]]-T_PR[[#This Row],[CENA KATALOG NETTO ZA JEDNOSTKĘ MIARY]]*T_PR[[#This Row],[RABAT %]])/100</f>
        <v>1.2625</v>
      </c>
      <c r="K767" s="95">
        <f t="shared" si="26"/>
        <v>126.25</v>
      </c>
      <c r="L767" s="264">
        <f t="shared" si="27"/>
        <v>0</v>
      </c>
      <c r="M767" s="25">
        <v>50</v>
      </c>
      <c r="N767" s="256">
        <f>T_PR[[#This Row],[CENA ZA POJ. SZTUKĘ PO RABACIE]]*T_PR[[#This Row],[LICZBA SZT. W OPAKOWANIU]]</f>
        <v>63.125</v>
      </c>
      <c r="O767" s="253" t="str">
        <f>IF(T_PR[[#This Row],[CENA ZA OPAKOWANIE PO RABACIE]]*D767=0,"",D767*N767)</f>
        <v/>
      </c>
      <c r="P767" s="52" t="s">
        <v>2053</v>
      </c>
      <c r="Q767" s="52" t="s">
        <v>2054</v>
      </c>
      <c r="R767" s="31" t="s">
        <v>22</v>
      </c>
      <c r="S767" s="31" t="s">
        <v>58</v>
      </c>
      <c r="T767" s="160">
        <v>1</v>
      </c>
    </row>
    <row r="768" spans="1:20">
      <c r="A768" s="333"/>
      <c r="B768" s="328"/>
      <c r="C768" s="129" t="s">
        <v>3534</v>
      </c>
      <c r="D768" s="53"/>
      <c r="E768" s="38" t="s">
        <v>2055</v>
      </c>
      <c r="F768" s="225" t="s">
        <v>2056</v>
      </c>
      <c r="G768" s="54">
        <v>100</v>
      </c>
      <c r="H768" s="28">
        <v>254.62</v>
      </c>
      <c r="I768" s="199">
        <f>T_PR[[#This Row],[CENA KATALOG NETTO ZA JEDNOSTKĘ MIARY]]/G768</f>
        <v>2.5462000000000002</v>
      </c>
      <c r="J768" s="94">
        <f>T768*(T_PR[[#This Row],[CENA KATALOG NETTO ZA JEDNOSTKĘ MIARY]]-T_PR[[#This Row],[CENA KATALOG NETTO ZA JEDNOSTKĘ MIARY]]*T_PR[[#This Row],[RABAT %]])/100</f>
        <v>2.5462000000000002</v>
      </c>
      <c r="K768" s="95">
        <f t="shared" si="26"/>
        <v>254.62</v>
      </c>
      <c r="L768" s="264">
        <f t="shared" si="27"/>
        <v>0</v>
      </c>
      <c r="M768" s="25">
        <v>50</v>
      </c>
      <c r="N768" s="256">
        <f>T_PR[[#This Row],[CENA ZA POJ. SZTUKĘ PO RABACIE]]*T_PR[[#This Row],[LICZBA SZT. W OPAKOWANIU]]</f>
        <v>127.31000000000002</v>
      </c>
      <c r="O768" s="253" t="str">
        <f>IF(T_PR[[#This Row],[CENA ZA OPAKOWANIE PO RABACIE]]*D768=0,"",D768*N768)</f>
        <v/>
      </c>
      <c r="P768" s="52" t="s">
        <v>2057</v>
      </c>
      <c r="Q768" s="52" t="s">
        <v>2058</v>
      </c>
      <c r="R768" s="31" t="s">
        <v>22</v>
      </c>
      <c r="S768" s="31" t="s">
        <v>58</v>
      </c>
      <c r="T768" s="160">
        <v>1</v>
      </c>
    </row>
    <row r="769" spans="1:20">
      <c r="A769" s="334"/>
      <c r="B769" s="328"/>
      <c r="C769" s="130" t="s">
        <v>3534</v>
      </c>
      <c r="D769" s="53"/>
      <c r="E769" s="38" t="s">
        <v>2059</v>
      </c>
      <c r="F769" s="225" t="s">
        <v>2060</v>
      </c>
      <c r="G769" s="54">
        <v>100</v>
      </c>
      <c r="H769" s="28">
        <v>551.66999999999996</v>
      </c>
      <c r="I769" s="199">
        <f>T_PR[[#This Row],[CENA KATALOG NETTO ZA JEDNOSTKĘ MIARY]]/G769</f>
        <v>5.5166999999999993</v>
      </c>
      <c r="J769" s="94">
        <f>T769*(T_PR[[#This Row],[CENA KATALOG NETTO ZA JEDNOSTKĘ MIARY]]-T_PR[[#This Row],[CENA KATALOG NETTO ZA JEDNOSTKĘ MIARY]]*T_PR[[#This Row],[RABAT %]])/100</f>
        <v>5.5166999999999993</v>
      </c>
      <c r="K769" s="95">
        <f t="shared" si="26"/>
        <v>551.66999999999996</v>
      </c>
      <c r="L769" s="264">
        <f t="shared" si="27"/>
        <v>0</v>
      </c>
      <c r="M769" s="25">
        <v>25</v>
      </c>
      <c r="N769" s="256">
        <f>T_PR[[#This Row],[CENA ZA POJ. SZTUKĘ PO RABACIE]]*T_PR[[#This Row],[LICZBA SZT. W OPAKOWANIU]]</f>
        <v>137.91749999999999</v>
      </c>
      <c r="O769" s="253" t="str">
        <f>IF(T_PR[[#This Row],[CENA ZA OPAKOWANIE PO RABACIE]]*D769=0,"",D769*N769)</f>
        <v/>
      </c>
      <c r="P769" s="52" t="s">
        <v>2061</v>
      </c>
      <c r="Q769" s="52" t="s">
        <v>2062</v>
      </c>
      <c r="R769" s="31" t="s">
        <v>22</v>
      </c>
      <c r="S769" s="31" t="s">
        <v>58</v>
      </c>
      <c r="T769" s="160">
        <v>1</v>
      </c>
    </row>
    <row r="770" spans="1:20">
      <c r="A770" s="332"/>
      <c r="B770" s="328"/>
      <c r="C770" s="129" t="s">
        <v>3540</v>
      </c>
      <c r="D770" s="53"/>
      <c r="E770" s="38" t="s">
        <v>2063</v>
      </c>
      <c r="F770" s="225" t="s">
        <v>2064</v>
      </c>
      <c r="G770" s="54">
        <v>100</v>
      </c>
      <c r="H770" s="28">
        <v>627.85</v>
      </c>
      <c r="I770" s="199">
        <f>T_PR[[#This Row],[CENA KATALOG NETTO ZA JEDNOSTKĘ MIARY]]/G770</f>
        <v>6.2785000000000002</v>
      </c>
      <c r="J770" s="94">
        <f>T770*(T_PR[[#This Row],[CENA KATALOG NETTO ZA JEDNOSTKĘ MIARY]]-T_PR[[#This Row],[CENA KATALOG NETTO ZA JEDNOSTKĘ MIARY]]*T_PR[[#This Row],[RABAT %]])/100</f>
        <v>6.2785000000000002</v>
      </c>
      <c r="K770" s="95">
        <f t="shared" si="26"/>
        <v>627.85</v>
      </c>
      <c r="L770" s="264">
        <f t="shared" si="27"/>
        <v>0</v>
      </c>
      <c r="M770" s="25">
        <v>100</v>
      </c>
      <c r="N770" s="256">
        <f>T_PR[[#This Row],[CENA ZA POJ. SZTUKĘ PO RABACIE]]*T_PR[[#This Row],[LICZBA SZT. W OPAKOWANIU]]</f>
        <v>627.85</v>
      </c>
      <c r="O770" s="253" t="str">
        <f>IF(T_PR[[#This Row],[CENA ZA OPAKOWANIE PO RABACIE]]*D770=0,"",D770*N770)</f>
        <v/>
      </c>
      <c r="P770" s="52" t="s">
        <v>2065</v>
      </c>
      <c r="Q770" s="52" t="s">
        <v>2066</v>
      </c>
      <c r="R770" s="31" t="s">
        <v>22</v>
      </c>
      <c r="S770" s="31" t="s">
        <v>58</v>
      </c>
      <c r="T770" s="160">
        <v>1</v>
      </c>
    </row>
    <row r="771" spans="1:20">
      <c r="A771" s="333"/>
      <c r="B771" s="328"/>
      <c r="C771" s="129" t="s">
        <v>3540</v>
      </c>
      <c r="D771" s="53"/>
      <c r="E771" s="38" t="s">
        <v>2067</v>
      </c>
      <c r="F771" s="225" t="s">
        <v>2068</v>
      </c>
      <c r="G771" s="54">
        <v>100</v>
      </c>
      <c r="H771" s="28">
        <v>952.64</v>
      </c>
      <c r="I771" s="199">
        <f>T_PR[[#This Row],[CENA KATALOG NETTO ZA JEDNOSTKĘ MIARY]]/G771</f>
        <v>9.5264000000000006</v>
      </c>
      <c r="J771" s="94">
        <f>T771*(T_PR[[#This Row],[CENA KATALOG NETTO ZA JEDNOSTKĘ MIARY]]-T_PR[[#This Row],[CENA KATALOG NETTO ZA JEDNOSTKĘ MIARY]]*T_PR[[#This Row],[RABAT %]])/100</f>
        <v>9.5264000000000006</v>
      </c>
      <c r="K771" s="95">
        <f t="shared" si="26"/>
        <v>952.64</v>
      </c>
      <c r="L771" s="264">
        <f t="shared" si="27"/>
        <v>0</v>
      </c>
      <c r="M771" s="25">
        <v>100</v>
      </c>
      <c r="N771" s="256">
        <f>T_PR[[#This Row],[CENA ZA POJ. SZTUKĘ PO RABACIE]]*T_PR[[#This Row],[LICZBA SZT. W OPAKOWANIU]]</f>
        <v>952.6400000000001</v>
      </c>
      <c r="O771" s="253" t="str">
        <f>IF(T_PR[[#This Row],[CENA ZA OPAKOWANIE PO RABACIE]]*D771=0,"",D771*N771)</f>
        <v/>
      </c>
      <c r="P771" s="52" t="s">
        <v>2069</v>
      </c>
      <c r="Q771" s="52" t="s">
        <v>2070</v>
      </c>
      <c r="R771" s="31" t="s">
        <v>22</v>
      </c>
      <c r="S771" s="31" t="s">
        <v>58</v>
      </c>
      <c r="T771" s="160">
        <v>1</v>
      </c>
    </row>
    <row r="772" spans="1:20">
      <c r="A772" s="333"/>
      <c r="B772" s="328"/>
      <c r="C772" s="129" t="s">
        <v>3540</v>
      </c>
      <c r="D772" s="53"/>
      <c r="E772" s="38" t="s">
        <v>2071</v>
      </c>
      <c r="F772" s="225" t="s">
        <v>2072</v>
      </c>
      <c r="G772" s="54">
        <v>100</v>
      </c>
      <c r="H772" s="28">
        <v>1417</v>
      </c>
      <c r="I772" s="199">
        <f>T_PR[[#This Row],[CENA KATALOG NETTO ZA JEDNOSTKĘ MIARY]]/G772</f>
        <v>14.17</v>
      </c>
      <c r="J772" s="94">
        <f>T772*(T_PR[[#This Row],[CENA KATALOG NETTO ZA JEDNOSTKĘ MIARY]]-T_PR[[#This Row],[CENA KATALOG NETTO ZA JEDNOSTKĘ MIARY]]*T_PR[[#This Row],[RABAT %]])/100</f>
        <v>14.17</v>
      </c>
      <c r="K772" s="95">
        <f t="shared" si="26"/>
        <v>1417</v>
      </c>
      <c r="L772" s="264">
        <f t="shared" si="27"/>
        <v>0</v>
      </c>
      <c r="M772" s="25">
        <v>50</v>
      </c>
      <c r="N772" s="256">
        <f>T_PR[[#This Row],[CENA ZA POJ. SZTUKĘ PO RABACIE]]*T_PR[[#This Row],[LICZBA SZT. W OPAKOWANIU]]</f>
        <v>708.5</v>
      </c>
      <c r="O772" s="253" t="str">
        <f>IF(T_PR[[#This Row],[CENA ZA OPAKOWANIE PO RABACIE]]*D772=0,"",D772*N772)</f>
        <v/>
      </c>
      <c r="P772" s="52">
        <v>4001990546741</v>
      </c>
      <c r="Q772" s="52">
        <v>4250438905620</v>
      </c>
      <c r="R772" s="31" t="s">
        <v>22</v>
      </c>
      <c r="S772" s="31" t="s">
        <v>58</v>
      </c>
      <c r="T772" s="160">
        <v>1</v>
      </c>
    </row>
    <row r="773" spans="1:20">
      <c r="A773" s="334"/>
      <c r="B773" s="329"/>
      <c r="C773" s="129" t="s">
        <v>3540</v>
      </c>
      <c r="D773" s="53"/>
      <c r="E773" s="38" t="s">
        <v>2073</v>
      </c>
      <c r="F773" s="225" t="s">
        <v>2074</v>
      </c>
      <c r="G773" s="54">
        <v>100</v>
      </c>
      <c r="H773" s="28">
        <v>2473.65</v>
      </c>
      <c r="I773" s="199">
        <f>T_PR[[#This Row],[CENA KATALOG NETTO ZA JEDNOSTKĘ MIARY]]/G773</f>
        <v>24.736499999999999</v>
      </c>
      <c r="J773" s="94">
        <f>T773*(T_PR[[#This Row],[CENA KATALOG NETTO ZA JEDNOSTKĘ MIARY]]-T_PR[[#This Row],[CENA KATALOG NETTO ZA JEDNOSTKĘ MIARY]]*T_PR[[#This Row],[RABAT %]])/100</f>
        <v>24.736499999999999</v>
      </c>
      <c r="K773" s="95">
        <f t="shared" si="26"/>
        <v>2473.65</v>
      </c>
      <c r="L773" s="264">
        <f t="shared" si="27"/>
        <v>0</v>
      </c>
      <c r="M773" s="25">
        <v>50</v>
      </c>
      <c r="N773" s="256">
        <f>T_PR[[#This Row],[CENA ZA POJ. SZTUKĘ PO RABACIE]]*T_PR[[#This Row],[LICZBA SZT. W OPAKOWANIU]]</f>
        <v>1236.825</v>
      </c>
      <c r="O773" s="253" t="str">
        <f>IF(T_PR[[#This Row],[CENA ZA OPAKOWANIE PO RABACIE]]*D773=0,"",D773*N773)</f>
        <v/>
      </c>
      <c r="P773" s="52">
        <v>4001990546765</v>
      </c>
      <c r="Q773" s="52">
        <v>4250438905637</v>
      </c>
      <c r="R773" s="31" t="s">
        <v>22</v>
      </c>
      <c r="S773" s="31" t="s">
        <v>58</v>
      </c>
      <c r="T773" s="160">
        <v>1</v>
      </c>
    </row>
    <row r="774" spans="1:20">
      <c r="A774" s="332"/>
      <c r="B774" s="341"/>
      <c r="C774" s="129" t="s">
        <v>3534</v>
      </c>
      <c r="D774" s="53"/>
      <c r="E774" s="38" t="s">
        <v>2075</v>
      </c>
      <c r="F774" s="225" t="s">
        <v>2076</v>
      </c>
      <c r="G774" s="54">
        <v>1</v>
      </c>
      <c r="H774" s="28">
        <v>127.62</v>
      </c>
      <c r="I774" s="199">
        <f>T_PR[[#This Row],[CENA KATALOG NETTO ZA JEDNOSTKĘ MIARY]]/G774</f>
        <v>127.62</v>
      </c>
      <c r="J774" s="94">
        <f>T774*(T_PR[[#This Row],[CENA KATALOG NETTO ZA JEDNOSTKĘ MIARY]]-T_PR[[#This Row],[CENA KATALOG NETTO ZA JEDNOSTKĘ MIARY]]*T_PR[[#This Row],[RABAT %]])</f>
        <v>127.62</v>
      </c>
      <c r="K774" s="95">
        <f t="shared" si="26"/>
        <v>127.62</v>
      </c>
      <c r="L774" s="264">
        <f t="shared" si="27"/>
        <v>0</v>
      </c>
      <c r="M774" s="25">
        <v>1</v>
      </c>
      <c r="N774" s="256">
        <f>T_PR[[#This Row],[CENA ZA POJ. SZTUKĘ PO RABACIE]]*T_PR[[#This Row],[LICZBA SZT. W OPAKOWANIU]]</f>
        <v>127.62</v>
      </c>
      <c r="O774" s="253" t="str">
        <f>IF(T_PR[[#This Row],[CENA ZA OPAKOWANIE PO RABACIE]]*D774=0,"",D774*N774)</f>
        <v/>
      </c>
      <c r="P774" s="52" t="s">
        <v>2077</v>
      </c>
      <c r="Q774" s="52" t="s">
        <v>2078</v>
      </c>
      <c r="R774" s="31" t="s">
        <v>1653</v>
      </c>
      <c r="S774" s="31" t="s">
        <v>2079</v>
      </c>
      <c r="T774" s="160">
        <v>1</v>
      </c>
    </row>
    <row r="775" spans="1:20">
      <c r="A775" s="333"/>
      <c r="B775" s="346"/>
      <c r="C775" s="129" t="s">
        <v>3534</v>
      </c>
      <c r="D775" s="53"/>
      <c r="E775" s="38" t="s">
        <v>2080</v>
      </c>
      <c r="F775" s="225" t="s">
        <v>2081</v>
      </c>
      <c r="G775" s="54">
        <v>1</v>
      </c>
      <c r="H775" s="28">
        <v>127.91</v>
      </c>
      <c r="I775" s="199">
        <f>T_PR[[#This Row],[CENA KATALOG NETTO ZA JEDNOSTKĘ MIARY]]/G775</f>
        <v>127.91</v>
      </c>
      <c r="J775" s="94">
        <f>T775*(T_PR[[#This Row],[CENA KATALOG NETTO ZA JEDNOSTKĘ MIARY]]-T_PR[[#This Row],[CENA KATALOG NETTO ZA JEDNOSTKĘ MIARY]]*T_PR[[#This Row],[RABAT %]])</f>
        <v>127.91</v>
      </c>
      <c r="K775" s="95">
        <f t="shared" si="26"/>
        <v>127.91</v>
      </c>
      <c r="L775" s="264">
        <f t="shared" si="27"/>
        <v>0</v>
      </c>
      <c r="M775" s="25">
        <v>1</v>
      </c>
      <c r="N775" s="256">
        <f>T_PR[[#This Row],[CENA ZA POJ. SZTUKĘ PO RABACIE]]*T_PR[[#This Row],[LICZBA SZT. W OPAKOWANIU]]</f>
        <v>127.91</v>
      </c>
      <c r="O775" s="253" t="str">
        <f>IF(T_PR[[#This Row],[CENA ZA OPAKOWANIE PO RABACIE]]*D775=0,"",D775*N775)</f>
        <v/>
      </c>
      <c r="P775" s="52" t="s">
        <v>2082</v>
      </c>
      <c r="Q775" s="52" t="s">
        <v>2083</v>
      </c>
      <c r="R775" s="31" t="s">
        <v>1653</v>
      </c>
      <c r="S775" s="31" t="s">
        <v>2079</v>
      </c>
      <c r="T775" s="160">
        <v>1</v>
      </c>
    </row>
    <row r="776" spans="1:20">
      <c r="A776" s="333"/>
      <c r="B776" s="346"/>
      <c r="C776" s="129" t="s">
        <v>3534</v>
      </c>
      <c r="D776" s="53"/>
      <c r="E776" s="38" t="s">
        <v>2084</v>
      </c>
      <c r="F776" s="225" t="s">
        <v>2085</v>
      </c>
      <c r="G776" s="54">
        <v>1</v>
      </c>
      <c r="H776" s="28">
        <v>132.83000000000001</v>
      </c>
      <c r="I776" s="199">
        <f>T_PR[[#This Row],[CENA KATALOG NETTO ZA JEDNOSTKĘ MIARY]]/G776</f>
        <v>132.83000000000001</v>
      </c>
      <c r="J776" s="94">
        <f>T776*(T_PR[[#This Row],[CENA KATALOG NETTO ZA JEDNOSTKĘ MIARY]]-T_PR[[#This Row],[CENA KATALOG NETTO ZA JEDNOSTKĘ MIARY]]*T_PR[[#This Row],[RABAT %]])</f>
        <v>132.83000000000001</v>
      </c>
      <c r="K776" s="95">
        <f t="shared" si="26"/>
        <v>132.83000000000001</v>
      </c>
      <c r="L776" s="264">
        <f t="shared" si="27"/>
        <v>0</v>
      </c>
      <c r="M776" s="25">
        <v>1</v>
      </c>
      <c r="N776" s="256">
        <f>T_PR[[#This Row],[CENA ZA POJ. SZTUKĘ PO RABACIE]]*T_PR[[#This Row],[LICZBA SZT. W OPAKOWANIU]]</f>
        <v>132.83000000000001</v>
      </c>
      <c r="O776" s="253" t="str">
        <f>IF(T_PR[[#This Row],[CENA ZA OPAKOWANIE PO RABACIE]]*D776=0,"",D776*N776)</f>
        <v/>
      </c>
      <c r="P776" s="52" t="s">
        <v>2086</v>
      </c>
      <c r="Q776" s="52" t="s">
        <v>2087</v>
      </c>
      <c r="R776" s="31" t="s">
        <v>1653</v>
      </c>
      <c r="S776" s="31" t="s">
        <v>2079</v>
      </c>
      <c r="T776" s="160">
        <v>1</v>
      </c>
    </row>
    <row r="777" spans="1:20">
      <c r="A777" s="334"/>
      <c r="B777" s="342"/>
      <c r="C777" s="129" t="s">
        <v>3534</v>
      </c>
      <c r="D777" s="53"/>
      <c r="E777" s="38" t="s">
        <v>2088</v>
      </c>
      <c r="F777" s="225" t="s">
        <v>2089</v>
      </c>
      <c r="G777" s="54">
        <v>1</v>
      </c>
      <c r="H777" s="28">
        <v>138.49</v>
      </c>
      <c r="I777" s="199">
        <f>T_PR[[#This Row],[CENA KATALOG NETTO ZA JEDNOSTKĘ MIARY]]/G777</f>
        <v>138.49</v>
      </c>
      <c r="J777" s="94">
        <f>T777*(T_PR[[#This Row],[CENA KATALOG NETTO ZA JEDNOSTKĘ MIARY]]-T_PR[[#This Row],[CENA KATALOG NETTO ZA JEDNOSTKĘ MIARY]]*T_PR[[#This Row],[RABAT %]])</f>
        <v>138.49</v>
      </c>
      <c r="K777" s="95">
        <f t="shared" si="26"/>
        <v>138.49</v>
      </c>
      <c r="L777" s="264">
        <f t="shared" si="27"/>
        <v>0</v>
      </c>
      <c r="M777" s="25">
        <v>1</v>
      </c>
      <c r="N777" s="256">
        <f>T_PR[[#This Row],[CENA ZA POJ. SZTUKĘ PO RABACIE]]*T_PR[[#This Row],[LICZBA SZT. W OPAKOWANIU]]</f>
        <v>138.49</v>
      </c>
      <c r="O777" s="253" t="str">
        <f>IF(T_PR[[#This Row],[CENA ZA OPAKOWANIE PO RABACIE]]*D777=0,"",D777*N777)</f>
        <v/>
      </c>
      <c r="P777" s="52" t="s">
        <v>2090</v>
      </c>
      <c r="Q777" s="52" t="s">
        <v>2091</v>
      </c>
      <c r="R777" s="31" t="s">
        <v>1653</v>
      </c>
      <c r="S777" s="31" t="s">
        <v>2079</v>
      </c>
      <c r="T777" s="160">
        <v>1</v>
      </c>
    </row>
    <row r="778" spans="1:20">
      <c r="A778" s="332"/>
      <c r="B778" s="327"/>
      <c r="C778" s="129" t="s">
        <v>3532</v>
      </c>
      <c r="D778" s="53"/>
      <c r="E778" s="41">
        <v>6975</v>
      </c>
      <c r="F778" s="225" t="s">
        <v>2092</v>
      </c>
      <c r="G778" s="54">
        <v>100</v>
      </c>
      <c r="H778" s="28">
        <v>497.06</v>
      </c>
      <c r="I778" s="199">
        <f>T_PR[[#This Row],[CENA KATALOG NETTO ZA JEDNOSTKĘ MIARY]]/G778</f>
        <v>4.9706000000000001</v>
      </c>
      <c r="J778" s="94">
        <f>T778*(T_PR[[#This Row],[CENA KATALOG NETTO ZA JEDNOSTKĘ MIARY]]-T_PR[[#This Row],[CENA KATALOG NETTO ZA JEDNOSTKĘ MIARY]]*T_PR[[#This Row],[RABAT %]])/100</f>
        <v>4.9706000000000001</v>
      </c>
      <c r="K778" s="95">
        <f t="shared" si="26"/>
        <v>497.06</v>
      </c>
      <c r="L778" s="264">
        <f t="shared" si="27"/>
        <v>0</v>
      </c>
      <c r="M778" s="25">
        <v>100</v>
      </c>
      <c r="N778" s="256">
        <f>T_PR[[#This Row],[CENA ZA POJ. SZTUKĘ PO RABACIE]]*T_PR[[#This Row],[LICZBA SZT. W OPAKOWANIU]]</f>
        <v>497.06</v>
      </c>
      <c r="O778" s="253" t="str">
        <f>IF(T_PR[[#This Row],[CENA ZA OPAKOWANIE PO RABACIE]]*D778=0,"",D778*N778)</f>
        <v/>
      </c>
      <c r="P778" s="52" t="s">
        <v>2093</v>
      </c>
      <c r="Q778" s="52" t="s">
        <v>2094</v>
      </c>
      <c r="R778" s="31" t="s">
        <v>22</v>
      </c>
      <c r="S778" s="31" t="s">
        <v>71</v>
      </c>
      <c r="T778" s="160">
        <v>1</v>
      </c>
    </row>
    <row r="779" spans="1:20">
      <c r="A779" s="333"/>
      <c r="B779" s="328"/>
      <c r="C779" s="129" t="s">
        <v>3532</v>
      </c>
      <c r="D779" s="53"/>
      <c r="E779" s="41">
        <v>8975</v>
      </c>
      <c r="F779" s="225" t="s">
        <v>2095</v>
      </c>
      <c r="G779" s="54">
        <v>100</v>
      </c>
      <c r="H779" s="28">
        <v>723.46</v>
      </c>
      <c r="I779" s="199">
        <f>T_PR[[#This Row],[CENA KATALOG NETTO ZA JEDNOSTKĘ MIARY]]/G779</f>
        <v>7.2346000000000004</v>
      </c>
      <c r="J779" s="94">
        <f>T779*(T_PR[[#This Row],[CENA KATALOG NETTO ZA JEDNOSTKĘ MIARY]]-T_PR[[#This Row],[CENA KATALOG NETTO ZA JEDNOSTKĘ MIARY]]*T_PR[[#This Row],[RABAT %]])/100</f>
        <v>7.2346000000000004</v>
      </c>
      <c r="K779" s="95">
        <f t="shared" si="26"/>
        <v>723.46</v>
      </c>
      <c r="L779" s="264">
        <f t="shared" si="27"/>
        <v>0</v>
      </c>
      <c r="M779" s="25">
        <v>50</v>
      </c>
      <c r="N779" s="256">
        <f>T_PR[[#This Row],[CENA ZA POJ. SZTUKĘ PO RABACIE]]*T_PR[[#This Row],[LICZBA SZT. W OPAKOWANIU]]</f>
        <v>361.73</v>
      </c>
      <c r="O779" s="253" t="str">
        <f>IF(T_PR[[#This Row],[CENA ZA OPAKOWANIE PO RABACIE]]*D779=0,"",D779*N779)</f>
        <v/>
      </c>
      <c r="P779" s="52" t="s">
        <v>2096</v>
      </c>
      <c r="Q779" s="52" t="s">
        <v>2097</v>
      </c>
      <c r="R779" s="31" t="s">
        <v>22</v>
      </c>
      <c r="S779" s="31" t="s">
        <v>71</v>
      </c>
      <c r="T779" s="160">
        <v>1</v>
      </c>
    </row>
    <row r="780" spans="1:20">
      <c r="A780" s="333"/>
      <c r="B780" s="328"/>
      <c r="C780" s="130" t="s">
        <v>3532</v>
      </c>
      <c r="D780" s="53"/>
      <c r="E780" s="41">
        <v>10975</v>
      </c>
      <c r="F780" s="225" t="s">
        <v>2098</v>
      </c>
      <c r="G780" s="54">
        <v>100</v>
      </c>
      <c r="H780" s="28">
        <v>1026.3399999999999</v>
      </c>
      <c r="I780" s="199">
        <f>T_PR[[#This Row],[CENA KATALOG NETTO ZA JEDNOSTKĘ MIARY]]/G780</f>
        <v>10.263399999999999</v>
      </c>
      <c r="J780" s="94">
        <f>T780*(T_PR[[#This Row],[CENA KATALOG NETTO ZA JEDNOSTKĘ MIARY]]-T_PR[[#This Row],[CENA KATALOG NETTO ZA JEDNOSTKĘ MIARY]]*T_PR[[#This Row],[RABAT %]])/100</f>
        <v>10.263399999999999</v>
      </c>
      <c r="K780" s="95">
        <f t="shared" si="26"/>
        <v>1026.3399999999999</v>
      </c>
      <c r="L780" s="264">
        <f t="shared" si="27"/>
        <v>0</v>
      </c>
      <c r="M780" s="25">
        <v>25</v>
      </c>
      <c r="N780" s="256">
        <f>T_PR[[#This Row],[CENA ZA POJ. SZTUKĘ PO RABACIE]]*T_PR[[#This Row],[LICZBA SZT. W OPAKOWANIU]]</f>
        <v>256.58499999999998</v>
      </c>
      <c r="O780" s="253" t="str">
        <f>IF(T_PR[[#This Row],[CENA ZA OPAKOWANIE PO RABACIE]]*D780=0,"",D780*N780)</f>
        <v/>
      </c>
      <c r="P780" s="52" t="s">
        <v>2099</v>
      </c>
      <c r="Q780" s="52" t="s">
        <v>2100</v>
      </c>
      <c r="R780" s="31" t="s">
        <v>22</v>
      </c>
      <c r="S780" s="31" t="s">
        <v>71</v>
      </c>
      <c r="T780" s="160">
        <v>1</v>
      </c>
    </row>
    <row r="781" spans="1:20">
      <c r="A781" s="334"/>
      <c r="B781" s="329"/>
      <c r="C781" s="131" t="s">
        <v>3532</v>
      </c>
      <c r="D781" s="53"/>
      <c r="E781" s="41">
        <v>12975</v>
      </c>
      <c r="F781" s="225" t="s">
        <v>2101</v>
      </c>
      <c r="G781" s="91">
        <v>100</v>
      </c>
      <c r="H781" s="28">
        <v>1363.36</v>
      </c>
      <c r="I781" s="199">
        <f>T_PR[[#This Row],[CENA KATALOG NETTO ZA JEDNOSTKĘ MIARY]]/G781</f>
        <v>13.633599999999999</v>
      </c>
      <c r="J781" s="94">
        <f>T781*(T_PR[[#This Row],[CENA KATALOG NETTO ZA JEDNOSTKĘ MIARY]]-T_PR[[#This Row],[CENA KATALOG NETTO ZA JEDNOSTKĘ MIARY]]*T_PR[[#This Row],[RABAT %]])/100</f>
        <v>13.633599999999999</v>
      </c>
      <c r="K781" s="95">
        <f t="shared" si="26"/>
        <v>1363.36</v>
      </c>
      <c r="L781" s="264">
        <f t="shared" si="27"/>
        <v>0</v>
      </c>
      <c r="M781" s="25">
        <v>20</v>
      </c>
      <c r="N781" s="256">
        <f>T_PR[[#This Row],[CENA ZA POJ. SZTUKĘ PO RABACIE]]*T_PR[[#This Row],[LICZBA SZT. W OPAKOWANIU]]</f>
        <v>272.67199999999997</v>
      </c>
      <c r="O781" s="253" t="str">
        <f>IF(T_PR[[#This Row],[CENA ZA OPAKOWANIE PO RABACIE]]*D781=0,"",D781*N781)</f>
        <v/>
      </c>
      <c r="P781" s="52" t="s">
        <v>2102</v>
      </c>
      <c r="Q781" s="52" t="s">
        <v>2103</v>
      </c>
      <c r="R781" s="31" t="s">
        <v>22</v>
      </c>
      <c r="S781" s="31" t="s">
        <v>71</v>
      </c>
      <c r="T781" s="160">
        <v>1</v>
      </c>
    </row>
    <row r="782" spans="1:20">
      <c r="A782" s="332"/>
      <c r="B782" s="327"/>
      <c r="C782" s="129" t="s">
        <v>3532</v>
      </c>
      <c r="D782" s="53"/>
      <c r="E782" s="41" t="s">
        <v>2104</v>
      </c>
      <c r="F782" s="229" t="s">
        <v>2105</v>
      </c>
      <c r="G782" s="54">
        <v>100</v>
      </c>
      <c r="H782" s="28">
        <v>19.96</v>
      </c>
      <c r="I782" s="199">
        <f>T_PR[[#This Row],[CENA KATALOG NETTO ZA JEDNOSTKĘ MIARY]]/G782</f>
        <v>0.1996</v>
      </c>
      <c r="J782" s="94">
        <f>T782*(T_PR[[#This Row],[CENA KATALOG NETTO ZA JEDNOSTKĘ MIARY]]-T_PR[[#This Row],[CENA KATALOG NETTO ZA JEDNOSTKĘ MIARY]]*T_PR[[#This Row],[RABAT %]])/100</f>
        <v>0.1996</v>
      </c>
      <c r="K782" s="95">
        <f t="shared" si="26"/>
        <v>19.96</v>
      </c>
      <c r="L782" s="264">
        <f t="shared" si="27"/>
        <v>0</v>
      </c>
      <c r="M782" s="25">
        <v>200</v>
      </c>
      <c r="N782" s="256">
        <f>T_PR[[#This Row],[CENA ZA POJ. SZTUKĘ PO RABACIE]]*T_PR[[#This Row],[LICZBA SZT. W OPAKOWANIU]]</f>
        <v>39.92</v>
      </c>
      <c r="O782" s="253" t="str">
        <f>IF(T_PR[[#This Row],[CENA ZA OPAKOWANIE PO RABACIE]]*D782=0,"",D782*N782)</f>
        <v/>
      </c>
      <c r="P782" s="52">
        <v>8421814389822</v>
      </c>
      <c r="Q782" s="52"/>
      <c r="R782" s="31"/>
      <c r="S782" s="31">
        <v>73182200</v>
      </c>
      <c r="T782" s="160">
        <v>1</v>
      </c>
    </row>
    <row r="783" spans="1:20">
      <c r="A783" s="333"/>
      <c r="B783" s="328"/>
      <c r="C783" s="129" t="s">
        <v>3532</v>
      </c>
      <c r="D783" s="53"/>
      <c r="E783" s="41" t="s">
        <v>2106</v>
      </c>
      <c r="F783" s="229" t="s">
        <v>2107</v>
      </c>
      <c r="G783" s="54">
        <v>100</v>
      </c>
      <c r="H783" s="28">
        <v>21.72</v>
      </c>
      <c r="I783" s="199">
        <f>T_PR[[#This Row],[CENA KATALOG NETTO ZA JEDNOSTKĘ MIARY]]/G783</f>
        <v>0.21719999999999998</v>
      </c>
      <c r="J783" s="94">
        <f>T783*(T_PR[[#This Row],[CENA KATALOG NETTO ZA JEDNOSTKĘ MIARY]]-T_PR[[#This Row],[CENA KATALOG NETTO ZA JEDNOSTKĘ MIARY]]*T_PR[[#This Row],[RABAT %]])/100</f>
        <v>0.21719999999999998</v>
      </c>
      <c r="K783" s="95">
        <f t="shared" si="26"/>
        <v>21.72</v>
      </c>
      <c r="L783" s="264">
        <f t="shared" si="27"/>
        <v>0</v>
      </c>
      <c r="M783" s="25">
        <v>200</v>
      </c>
      <c r="N783" s="256">
        <f>T_PR[[#This Row],[CENA ZA POJ. SZTUKĘ PO RABACIE]]*T_PR[[#This Row],[LICZBA SZT. W OPAKOWANIU]]</f>
        <v>43.44</v>
      </c>
      <c r="O783" s="253" t="str">
        <f>IF(T_PR[[#This Row],[CENA ZA OPAKOWANIE PO RABACIE]]*D783=0,"",D783*N783)</f>
        <v/>
      </c>
      <c r="P783" s="52">
        <v>8421814389839</v>
      </c>
      <c r="Q783" s="52"/>
      <c r="R783" s="31"/>
      <c r="S783" s="31">
        <v>73182200</v>
      </c>
      <c r="T783" s="160">
        <v>1</v>
      </c>
    </row>
    <row r="784" spans="1:20">
      <c r="A784" s="333"/>
      <c r="B784" s="328"/>
      <c r="C784" s="130" t="s">
        <v>3532</v>
      </c>
      <c r="D784" s="53"/>
      <c r="E784" s="41" t="s">
        <v>2108</v>
      </c>
      <c r="F784" s="229" t="s">
        <v>2109</v>
      </c>
      <c r="G784" s="54">
        <v>100</v>
      </c>
      <c r="H784" s="28">
        <v>33.369999999999997</v>
      </c>
      <c r="I784" s="199">
        <f>T_PR[[#This Row],[CENA KATALOG NETTO ZA JEDNOSTKĘ MIARY]]/G784</f>
        <v>0.3337</v>
      </c>
      <c r="J784" s="94">
        <f>T784*(T_PR[[#This Row],[CENA KATALOG NETTO ZA JEDNOSTKĘ MIARY]]-T_PR[[#This Row],[CENA KATALOG NETTO ZA JEDNOSTKĘ MIARY]]*T_PR[[#This Row],[RABAT %]])/100</f>
        <v>0.3337</v>
      </c>
      <c r="K784" s="95">
        <f t="shared" si="26"/>
        <v>33.369999999999997</v>
      </c>
      <c r="L784" s="264">
        <f t="shared" si="27"/>
        <v>0</v>
      </c>
      <c r="M784" s="25">
        <v>200</v>
      </c>
      <c r="N784" s="256">
        <f>T_PR[[#This Row],[CENA ZA POJ. SZTUKĘ PO RABACIE]]*T_PR[[#This Row],[LICZBA SZT. W OPAKOWANIU]]</f>
        <v>66.739999999999995</v>
      </c>
      <c r="O784" s="253" t="str">
        <f>IF(T_PR[[#This Row],[CENA ZA OPAKOWANIE PO RABACIE]]*D784=0,"",D784*N784)</f>
        <v/>
      </c>
      <c r="P784" s="52">
        <v>8421814389846</v>
      </c>
      <c r="Q784" s="52"/>
      <c r="R784" s="31"/>
      <c r="S784" s="31">
        <v>73182200</v>
      </c>
      <c r="T784" s="160">
        <v>1</v>
      </c>
    </row>
    <row r="785" spans="1:20">
      <c r="A785" s="334"/>
      <c r="B785" s="329"/>
      <c r="C785" s="131" t="s">
        <v>3532</v>
      </c>
      <c r="D785" s="53"/>
      <c r="E785" s="41" t="s">
        <v>2110</v>
      </c>
      <c r="F785" s="229" t="s">
        <v>2111</v>
      </c>
      <c r="G785" s="54">
        <v>100</v>
      </c>
      <c r="H785" s="28">
        <v>36.72</v>
      </c>
      <c r="I785" s="199">
        <f>T_PR[[#This Row],[CENA KATALOG NETTO ZA JEDNOSTKĘ MIARY]]/G785</f>
        <v>0.36719999999999997</v>
      </c>
      <c r="J785" s="94">
        <f>T785*(T_PR[[#This Row],[CENA KATALOG NETTO ZA JEDNOSTKĘ MIARY]]-T_PR[[#This Row],[CENA KATALOG NETTO ZA JEDNOSTKĘ MIARY]]*T_PR[[#This Row],[RABAT %]])/100</f>
        <v>0.36719999999999997</v>
      </c>
      <c r="K785" s="95">
        <f t="shared" si="26"/>
        <v>36.72</v>
      </c>
      <c r="L785" s="264">
        <f t="shared" si="27"/>
        <v>0</v>
      </c>
      <c r="M785" s="25">
        <v>100</v>
      </c>
      <c r="N785" s="256">
        <f>T_PR[[#This Row],[CENA ZA POJ. SZTUKĘ PO RABACIE]]*T_PR[[#This Row],[LICZBA SZT. W OPAKOWANIU]]</f>
        <v>36.72</v>
      </c>
      <c r="O785" s="253" t="str">
        <f>IF(T_PR[[#This Row],[CENA ZA OPAKOWANIE PO RABACIE]]*D785=0,"",D785*N785)</f>
        <v/>
      </c>
      <c r="P785" s="52">
        <v>8421814389853</v>
      </c>
      <c r="Q785" s="52"/>
      <c r="R785" s="31"/>
      <c r="S785" s="31"/>
      <c r="T785" s="160">
        <v>1</v>
      </c>
    </row>
    <row r="786" spans="1:20">
      <c r="A786" s="332"/>
      <c r="B786" s="327"/>
      <c r="C786" s="129" t="s">
        <v>3549</v>
      </c>
      <c r="D786" s="53"/>
      <c r="E786" s="41">
        <v>96934</v>
      </c>
      <c r="F786" s="229" t="s">
        <v>2112</v>
      </c>
      <c r="G786" s="54">
        <v>100</v>
      </c>
      <c r="H786" s="28">
        <v>8.75</v>
      </c>
      <c r="I786" s="199">
        <f>T_PR[[#This Row],[CENA KATALOG NETTO ZA JEDNOSTKĘ MIARY]]/G786</f>
        <v>8.7499999999999994E-2</v>
      </c>
      <c r="J786" s="94">
        <f>T786*(T_PR[[#This Row],[CENA KATALOG NETTO ZA JEDNOSTKĘ MIARY]]-T_PR[[#This Row],[CENA KATALOG NETTO ZA JEDNOSTKĘ MIARY]]*T_PR[[#This Row],[RABAT %]])/100</f>
        <v>8.7499999999999994E-2</v>
      </c>
      <c r="K786" s="95">
        <f t="shared" si="26"/>
        <v>8.75</v>
      </c>
      <c r="L786" s="264">
        <f t="shared" si="27"/>
        <v>0</v>
      </c>
      <c r="M786" s="25">
        <v>500</v>
      </c>
      <c r="N786" s="256">
        <f>T_PR[[#This Row],[CENA ZA POJ. SZTUKĘ PO RABACIE]]*T_PR[[#This Row],[LICZBA SZT. W OPAKOWANIU]]</f>
        <v>43.75</v>
      </c>
      <c r="O786" s="253" t="str">
        <f>IF(T_PR[[#This Row],[CENA ZA OPAKOWANIE PO RABACIE]]*D786=0,"",D786*N786)</f>
        <v/>
      </c>
      <c r="P786" s="52">
        <v>8425586113128</v>
      </c>
      <c r="Q786" s="52"/>
      <c r="R786" s="31"/>
      <c r="S786" s="31">
        <v>73181900</v>
      </c>
      <c r="T786" s="160">
        <v>1</v>
      </c>
    </row>
    <row r="787" spans="1:20">
      <c r="A787" s="333"/>
      <c r="B787" s="328"/>
      <c r="C787" s="129" t="s">
        <v>3549</v>
      </c>
      <c r="D787" s="53"/>
      <c r="E787" s="41">
        <v>98934</v>
      </c>
      <c r="F787" s="229" t="s">
        <v>2113</v>
      </c>
      <c r="G787" s="54">
        <v>100</v>
      </c>
      <c r="H787" s="28">
        <v>19.440000000000001</v>
      </c>
      <c r="I787" s="199">
        <f>T_PR[[#This Row],[CENA KATALOG NETTO ZA JEDNOSTKĘ MIARY]]/G787</f>
        <v>0.19440000000000002</v>
      </c>
      <c r="J787" s="94">
        <f>T787*(T_PR[[#This Row],[CENA KATALOG NETTO ZA JEDNOSTKĘ MIARY]]-T_PR[[#This Row],[CENA KATALOG NETTO ZA JEDNOSTKĘ MIARY]]*T_PR[[#This Row],[RABAT %]])/100</f>
        <v>0.19440000000000002</v>
      </c>
      <c r="K787" s="95">
        <f t="shared" si="26"/>
        <v>19.440000000000001</v>
      </c>
      <c r="L787" s="264">
        <f t="shared" si="27"/>
        <v>0</v>
      </c>
      <c r="M787" s="25">
        <v>250</v>
      </c>
      <c r="N787" s="256">
        <f>T_PR[[#This Row],[CENA ZA POJ. SZTUKĘ PO RABACIE]]*T_PR[[#This Row],[LICZBA SZT. W OPAKOWANIU]]</f>
        <v>48.6</v>
      </c>
      <c r="O787" s="253" t="str">
        <f>IF(T_PR[[#This Row],[CENA ZA OPAKOWANIE PO RABACIE]]*D787=0,"",D787*N787)</f>
        <v/>
      </c>
      <c r="P787" s="52">
        <v>8425586109275</v>
      </c>
      <c r="Q787" s="52"/>
      <c r="R787" s="31"/>
      <c r="S787" s="31">
        <v>73181900</v>
      </c>
      <c r="T787" s="160">
        <v>1</v>
      </c>
    </row>
    <row r="788" spans="1:20">
      <c r="A788" s="333"/>
      <c r="B788" s="328"/>
      <c r="C788" s="130" t="s">
        <v>3549</v>
      </c>
      <c r="D788" s="53"/>
      <c r="E788" s="41">
        <v>910934</v>
      </c>
      <c r="F788" s="229" t="s">
        <v>2114</v>
      </c>
      <c r="G788" s="54">
        <v>100</v>
      </c>
      <c r="H788" s="28">
        <v>40.03</v>
      </c>
      <c r="I788" s="199">
        <f>T_PR[[#This Row],[CENA KATALOG NETTO ZA JEDNOSTKĘ MIARY]]/G788</f>
        <v>0.40029999999999999</v>
      </c>
      <c r="J788" s="94">
        <f>T788*(T_PR[[#This Row],[CENA KATALOG NETTO ZA JEDNOSTKĘ MIARY]]-T_PR[[#This Row],[CENA KATALOG NETTO ZA JEDNOSTKĘ MIARY]]*T_PR[[#This Row],[RABAT %]])/100</f>
        <v>0.40029999999999999</v>
      </c>
      <c r="K788" s="95">
        <f t="shared" si="26"/>
        <v>40.03</v>
      </c>
      <c r="L788" s="264">
        <f t="shared" si="27"/>
        <v>0</v>
      </c>
      <c r="M788" s="25">
        <v>250</v>
      </c>
      <c r="N788" s="256">
        <f>T_PR[[#This Row],[CENA ZA POJ. SZTUKĘ PO RABACIE]]*T_PR[[#This Row],[LICZBA SZT. W OPAKOWANIU]]</f>
        <v>100.075</v>
      </c>
      <c r="O788" s="253" t="str">
        <f>IF(T_PR[[#This Row],[CENA ZA OPAKOWANIE PO RABACIE]]*D788=0,"",D788*N788)</f>
        <v/>
      </c>
      <c r="P788" s="52">
        <v>8425586121307</v>
      </c>
      <c r="Q788" s="52"/>
      <c r="R788" s="31"/>
      <c r="S788" s="31">
        <v>73181900</v>
      </c>
      <c r="T788" s="160">
        <v>1</v>
      </c>
    </row>
    <row r="789" spans="1:20">
      <c r="A789" s="334"/>
      <c r="B789" s="329"/>
      <c r="C789" s="131" t="s">
        <v>3549</v>
      </c>
      <c r="D789" s="53"/>
      <c r="E789" s="41">
        <v>912934</v>
      </c>
      <c r="F789" s="229" t="s">
        <v>2115</v>
      </c>
      <c r="G789" s="54">
        <v>100</v>
      </c>
      <c r="H789" s="28">
        <v>75.400000000000006</v>
      </c>
      <c r="I789" s="199">
        <f>T_PR[[#This Row],[CENA KATALOG NETTO ZA JEDNOSTKĘ MIARY]]/G789</f>
        <v>0.754</v>
      </c>
      <c r="J789" s="94">
        <f>T789*(T_PR[[#This Row],[CENA KATALOG NETTO ZA JEDNOSTKĘ MIARY]]-T_PR[[#This Row],[CENA KATALOG NETTO ZA JEDNOSTKĘ MIARY]]*T_PR[[#This Row],[RABAT %]])/100</f>
        <v>0.754</v>
      </c>
      <c r="K789" s="95">
        <f t="shared" si="26"/>
        <v>75.400000000000006</v>
      </c>
      <c r="L789" s="264">
        <f t="shared" si="27"/>
        <v>0</v>
      </c>
      <c r="M789" s="25">
        <v>100</v>
      </c>
      <c r="N789" s="256">
        <f>T_PR[[#This Row],[CENA ZA POJ. SZTUKĘ PO RABACIE]]*T_PR[[#This Row],[LICZBA SZT. W OPAKOWANIU]]</f>
        <v>75.400000000000006</v>
      </c>
      <c r="O789" s="253" t="str">
        <f>IF(T_PR[[#This Row],[CENA ZA OPAKOWANIE PO RABACIE]]*D789=0,"",D789*N789)</f>
        <v/>
      </c>
      <c r="P789" s="52">
        <v>8425586125121</v>
      </c>
      <c r="Q789" s="52"/>
      <c r="R789" s="31"/>
      <c r="S789" s="31"/>
      <c r="T789" s="160">
        <v>1</v>
      </c>
    </row>
    <row r="790" spans="1:20">
      <c r="A790" s="332"/>
      <c r="B790" s="327"/>
      <c r="C790" s="129" t="s">
        <v>3550</v>
      </c>
      <c r="D790" s="53"/>
      <c r="E790" s="38" t="s">
        <v>2116</v>
      </c>
      <c r="F790" s="225" t="s">
        <v>2117</v>
      </c>
      <c r="G790" s="54">
        <v>1</v>
      </c>
      <c r="H790" s="28">
        <v>69.12</v>
      </c>
      <c r="I790" s="199">
        <f>T_PR[[#This Row],[CENA KATALOG NETTO ZA JEDNOSTKĘ MIARY]]/G790</f>
        <v>69.12</v>
      </c>
      <c r="J790" s="94">
        <f>T790*(T_PR[[#This Row],[CENA KATALOG NETTO ZA JEDNOSTKĘ MIARY]]-T_PR[[#This Row],[CENA KATALOG NETTO ZA JEDNOSTKĘ MIARY]]*T_PR[[#This Row],[RABAT %]])</f>
        <v>69.12</v>
      </c>
      <c r="K790" s="95">
        <f t="shared" si="26"/>
        <v>69.12</v>
      </c>
      <c r="L790" s="264">
        <f t="shared" si="27"/>
        <v>0</v>
      </c>
      <c r="M790" s="25">
        <v>12</v>
      </c>
      <c r="N790" s="256">
        <f>T_PR[[#This Row],[CENA ZA POJ. SZTUKĘ PO RABACIE]]*T_PR[[#This Row],[LICZBA SZT. W OPAKOWANIU]]</f>
        <v>829.44</v>
      </c>
      <c r="O790" s="253" t="str">
        <f>IF(T_PR[[#This Row],[CENA ZA OPAKOWANIE PO RABACIE]]*D790=0,"",D790*N790)</f>
        <v/>
      </c>
      <c r="P790" s="52" t="s">
        <v>2118</v>
      </c>
      <c r="Q790" s="52" t="s">
        <v>2119</v>
      </c>
      <c r="R790" s="31" t="s">
        <v>2120</v>
      </c>
      <c r="S790" s="31" t="s">
        <v>2121</v>
      </c>
      <c r="T790" s="160">
        <v>1</v>
      </c>
    </row>
    <row r="791" spans="1:20">
      <c r="A791" s="333"/>
      <c r="B791" s="328"/>
      <c r="C791" s="130" t="s">
        <v>3550</v>
      </c>
      <c r="D791" s="53"/>
      <c r="E791" s="38" t="s">
        <v>2122</v>
      </c>
      <c r="F791" s="225" t="s">
        <v>2123</v>
      </c>
      <c r="G791" s="54">
        <v>1</v>
      </c>
      <c r="H791" s="28">
        <v>74.55</v>
      </c>
      <c r="I791" s="199">
        <f>T_PR[[#This Row],[CENA KATALOG NETTO ZA JEDNOSTKĘ MIARY]]/G791</f>
        <v>74.55</v>
      </c>
      <c r="J791" s="94">
        <f>T791*(T_PR[[#This Row],[CENA KATALOG NETTO ZA JEDNOSTKĘ MIARY]]-T_PR[[#This Row],[CENA KATALOG NETTO ZA JEDNOSTKĘ MIARY]]*T_PR[[#This Row],[RABAT %]])</f>
        <v>74.55</v>
      </c>
      <c r="K791" s="95">
        <f t="shared" si="26"/>
        <v>74.55</v>
      </c>
      <c r="L791" s="264">
        <f t="shared" si="27"/>
        <v>0</v>
      </c>
      <c r="M791" s="25">
        <v>12</v>
      </c>
      <c r="N791" s="256">
        <f>T_PR[[#This Row],[CENA ZA POJ. SZTUKĘ PO RABACIE]]*T_PR[[#This Row],[LICZBA SZT. W OPAKOWANIU]]</f>
        <v>894.59999999999991</v>
      </c>
      <c r="O791" s="253" t="str">
        <f>IF(T_PR[[#This Row],[CENA ZA OPAKOWANIE PO RABACIE]]*D791=0,"",D791*N791)</f>
        <v/>
      </c>
      <c r="P791" s="52" t="s">
        <v>2124</v>
      </c>
      <c r="Q791" s="52" t="s">
        <v>2125</v>
      </c>
      <c r="R791" s="31" t="s">
        <v>2120</v>
      </c>
      <c r="S791" s="31" t="s">
        <v>2121</v>
      </c>
      <c r="T791" s="160">
        <v>1</v>
      </c>
    </row>
    <row r="792" spans="1:20">
      <c r="A792" s="334"/>
      <c r="B792" s="328"/>
      <c r="C792" s="131" t="s">
        <v>3550</v>
      </c>
      <c r="D792" s="53"/>
      <c r="E792" s="38" t="s">
        <v>2126</v>
      </c>
      <c r="F792" s="225" t="s">
        <v>2127</v>
      </c>
      <c r="G792" s="54">
        <v>1</v>
      </c>
      <c r="H792" s="28">
        <v>116.4</v>
      </c>
      <c r="I792" s="199">
        <f>T_PR[[#This Row],[CENA KATALOG NETTO ZA JEDNOSTKĘ MIARY]]/G792</f>
        <v>116.4</v>
      </c>
      <c r="J792" s="94">
        <f>T792*(T_PR[[#This Row],[CENA KATALOG NETTO ZA JEDNOSTKĘ MIARY]]-T_PR[[#This Row],[CENA KATALOG NETTO ZA JEDNOSTKĘ MIARY]]*T_PR[[#This Row],[RABAT %]])</f>
        <v>116.4</v>
      </c>
      <c r="K792" s="95">
        <f t="shared" si="26"/>
        <v>116.4</v>
      </c>
      <c r="L792" s="264">
        <f t="shared" si="27"/>
        <v>0</v>
      </c>
      <c r="M792" s="25">
        <v>12</v>
      </c>
      <c r="N792" s="256">
        <f>T_PR[[#This Row],[CENA ZA POJ. SZTUKĘ PO RABACIE]]*T_PR[[#This Row],[LICZBA SZT. W OPAKOWANIU]]</f>
        <v>1396.8000000000002</v>
      </c>
      <c r="O792" s="253" t="str">
        <f>IF(T_PR[[#This Row],[CENA ZA OPAKOWANIE PO RABACIE]]*D792=0,"",D792*N792)</f>
        <v/>
      </c>
      <c r="P792" s="52" t="s">
        <v>2128</v>
      </c>
      <c r="Q792" s="52" t="s">
        <v>2129</v>
      </c>
      <c r="R792" s="31" t="s">
        <v>2120</v>
      </c>
      <c r="S792" s="31" t="s">
        <v>2121</v>
      </c>
      <c r="T792" s="160">
        <v>1</v>
      </c>
    </row>
    <row r="793" spans="1:20">
      <c r="A793" s="332"/>
      <c r="B793" s="328"/>
      <c r="C793" s="129" t="s">
        <v>3550</v>
      </c>
      <c r="D793" s="53"/>
      <c r="E793" s="38" t="s">
        <v>2130</v>
      </c>
      <c r="F793" s="225" t="s">
        <v>2131</v>
      </c>
      <c r="G793" s="54">
        <v>1</v>
      </c>
      <c r="H793" s="28">
        <v>59.25</v>
      </c>
      <c r="I793" s="199">
        <f>T_PR[[#This Row],[CENA KATALOG NETTO ZA JEDNOSTKĘ MIARY]]/G793</f>
        <v>59.25</v>
      </c>
      <c r="J793" s="94">
        <f>T793*(T_PR[[#This Row],[CENA KATALOG NETTO ZA JEDNOSTKĘ MIARY]]-T_PR[[#This Row],[CENA KATALOG NETTO ZA JEDNOSTKĘ MIARY]]*T_PR[[#This Row],[RABAT %]])</f>
        <v>59.25</v>
      </c>
      <c r="K793" s="95">
        <f t="shared" si="26"/>
        <v>59.25</v>
      </c>
      <c r="L793" s="264">
        <f t="shared" si="27"/>
        <v>0</v>
      </c>
      <c r="M793" s="25">
        <v>12</v>
      </c>
      <c r="N793" s="256">
        <f>T_PR[[#This Row],[CENA ZA POJ. SZTUKĘ PO RABACIE]]*T_PR[[#This Row],[LICZBA SZT. W OPAKOWANIU]]</f>
        <v>711</v>
      </c>
      <c r="O793" s="253" t="str">
        <f>IF(T_PR[[#This Row],[CENA ZA OPAKOWANIE PO RABACIE]]*D793=0,"",D793*N793)</f>
        <v/>
      </c>
      <c r="P793" s="52" t="s">
        <v>2132</v>
      </c>
      <c r="Q793" s="52" t="s">
        <v>2133</v>
      </c>
      <c r="R793" s="31" t="s">
        <v>2120</v>
      </c>
      <c r="S793" s="31" t="s">
        <v>2134</v>
      </c>
      <c r="T793" s="160">
        <v>1</v>
      </c>
    </row>
    <row r="794" spans="1:20">
      <c r="A794" s="333"/>
      <c r="B794" s="328"/>
      <c r="C794" s="129" t="s">
        <v>3550</v>
      </c>
      <c r="D794" s="53"/>
      <c r="E794" s="38" t="s">
        <v>2135</v>
      </c>
      <c r="F794" s="225" t="s">
        <v>2136</v>
      </c>
      <c r="G794" s="54">
        <v>1</v>
      </c>
      <c r="H794" s="28">
        <v>79.7</v>
      </c>
      <c r="I794" s="199">
        <f>T_PR[[#This Row],[CENA KATALOG NETTO ZA JEDNOSTKĘ MIARY]]/G794</f>
        <v>79.7</v>
      </c>
      <c r="J794" s="94">
        <f>T794*(T_PR[[#This Row],[CENA KATALOG NETTO ZA JEDNOSTKĘ MIARY]]-T_PR[[#This Row],[CENA KATALOG NETTO ZA JEDNOSTKĘ MIARY]]*T_PR[[#This Row],[RABAT %]])</f>
        <v>79.7</v>
      </c>
      <c r="K794" s="95">
        <f t="shared" si="26"/>
        <v>79.7</v>
      </c>
      <c r="L794" s="264">
        <f t="shared" si="27"/>
        <v>0</v>
      </c>
      <c r="M794" s="25">
        <v>12</v>
      </c>
      <c r="N794" s="256">
        <f>T_PR[[#This Row],[CENA ZA POJ. SZTUKĘ PO RABACIE]]*T_PR[[#This Row],[LICZBA SZT. W OPAKOWANIU]]</f>
        <v>956.40000000000009</v>
      </c>
      <c r="O794" s="253" t="str">
        <f>IF(T_PR[[#This Row],[CENA ZA OPAKOWANIE PO RABACIE]]*D794=0,"",D794*N794)</f>
        <v/>
      </c>
      <c r="P794" s="52" t="s">
        <v>2137</v>
      </c>
      <c r="Q794" s="52" t="s">
        <v>2138</v>
      </c>
      <c r="R794" s="31" t="s">
        <v>2120</v>
      </c>
      <c r="S794" s="31" t="s">
        <v>2121</v>
      </c>
      <c r="T794" s="160">
        <v>1</v>
      </c>
    </row>
    <row r="795" spans="1:20">
      <c r="A795" s="333"/>
      <c r="B795" s="328"/>
      <c r="C795" s="131" t="s">
        <v>3550</v>
      </c>
      <c r="D795" s="53"/>
      <c r="E795" s="38" t="s">
        <v>2139</v>
      </c>
      <c r="F795" s="225" t="s">
        <v>2140</v>
      </c>
      <c r="G795" s="54">
        <v>1</v>
      </c>
      <c r="H795" s="28">
        <v>93.21</v>
      </c>
      <c r="I795" s="199">
        <f>T_PR[[#This Row],[CENA KATALOG NETTO ZA JEDNOSTKĘ MIARY]]/G795</f>
        <v>93.21</v>
      </c>
      <c r="J795" s="94">
        <f>T795*(T_PR[[#This Row],[CENA KATALOG NETTO ZA JEDNOSTKĘ MIARY]]-T_PR[[#This Row],[CENA KATALOG NETTO ZA JEDNOSTKĘ MIARY]]*T_PR[[#This Row],[RABAT %]])</f>
        <v>93.21</v>
      </c>
      <c r="K795" s="95">
        <f t="shared" si="26"/>
        <v>93.21</v>
      </c>
      <c r="L795" s="264">
        <f t="shared" si="27"/>
        <v>0</v>
      </c>
      <c r="M795" s="25">
        <v>12</v>
      </c>
      <c r="N795" s="256">
        <f>T_PR[[#This Row],[CENA ZA POJ. SZTUKĘ PO RABACIE]]*T_PR[[#This Row],[LICZBA SZT. W OPAKOWANIU]]</f>
        <v>1118.52</v>
      </c>
      <c r="O795" s="253" t="str">
        <f>IF(T_PR[[#This Row],[CENA ZA OPAKOWANIE PO RABACIE]]*D795=0,"",D795*N795)</f>
        <v/>
      </c>
      <c r="P795" s="52" t="s">
        <v>2141</v>
      </c>
      <c r="Q795" s="52" t="s">
        <v>2142</v>
      </c>
      <c r="R795" s="31" t="s">
        <v>2120</v>
      </c>
      <c r="S795" s="31" t="s">
        <v>2134</v>
      </c>
      <c r="T795" s="160">
        <v>1</v>
      </c>
    </row>
    <row r="796" spans="1:20">
      <c r="A796" s="334"/>
      <c r="B796" s="328"/>
      <c r="C796" s="129" t="s">
        <v>3550</v>
      </c>
      <c r="D796" s="53"/>
      <c r="E796" s="38" t="s">
        <v>2143</v>
      </c>
      <c r="F796" s="225" t="s">
        <v>2144</v>
      </c>
      <c r="G796" s="54">
        <v>1</v>
      </c>
      <c r="H796" s="28">
        <v>77.599999999999994</v>
      </c>
      <c r="I796" s="199">
        <f>T_PR[[#This Row],[CENA KATALOG NETTO ZA JEDNOSTKĘ MIARY]]/G796</f>
        <v>77.599999999999994</v>
      </c>
      <c r="J796" s="94">
        <f>T796*(T_PR[[#This Row],[CENA KATALOG NETTO ZA JEDNOSTKĘ MIARY]]-T_PR[[#This Row],[CENA KATALOG NETTO ZA JEDNOSTKĘ MIARY]]*T_PR[[#This Row],[RABAT %]])</f>
        <v>77.599999999999994</v>
      </c>
      <c r="K796" s="95">
        <f t="shared" si="26"/>
        <v>77.599999999999994</v>
      </c>
      <c r="L796" s="264">
        <f t="shared" si="27"/>
        <v>0</v>
      </c>
      <c r="M796" s="25">
        <v>12</v>
      </c>
      <c r="N796" s="256">
        <f>T_PR[[#This Row],[CENA ZA POJ. SZTUKĘ PO RABACIE]]*T_PR[[#This Row],[LICZBA SZT. W OPAKOWANIU]]</f>
        <v>931.19999999999993</v>
      </c>
      <c r="O796" s="253" t="str">
        <f>IF(T_PR[[#This Row],[CENA ZA OPAKOWANIE PO RABACIE]]*D796=0,"",D796*N796)</f>
        <v/>
      </c>
      <c r="P796" s="52" t="s">
        <v>2145</v>
      </c>
      <c r="Q796" s="52" t="s">
        <v>2146</v>
      </c>
      <c r="R796" s="31" t="s">
        <v>2120</v>
      </c>
      <c r="S796" s="31" t="s">
        <v>2134</v>
      </c>
      <c r="T796" s="160">
        <v>1</v>
      </c>
    </row>
    <row r="797" spans="1:20">
      <c r="A797" s="332"/>
      <c r="B797" s="328"/>
      <c r="C797" s="131" t="s">
        <v>3550</v>
      </c>
      <c r="D797" s="53"/>
      <c r="E797" s="38" t="s">
        <v>2147</v>
      </c>
      <c r="F797" s="225" t="s">
        <v>2148</v>
      </c>
      <c r="G797" s="54">
        <v>1</v>
      </c>
      <c r="H797" s="28">
        <v>89.28</v>
      </c>
      <c r="I797" s="199">
        <f>T_PR[[#This Row],[CENA KATALOG NETTO ZA JEDNOSTKĘ MIARY]]/G797</f>
        <v>89.28</v>
      </c>
      <c r="J797" s="94">
        <f>T797*(T_PR[[#This Row],[CENA KATALOG NETTO ZA JEDNOSTKĘ MIARY]]-T_PR[[#This Row],[CENA KATALOG NETTO ZA JEDNOSTKĘ MIARY]]*T_PR[[#This Row],[RABAT %]])</f>
        <v>89.28</v>
      </c>
      <c r="K797" s="95">
        <f t="shared" si="26"/>
        <v>89.28</v>
      </c>
      <c r="L797" s="264">
        <f t="shared" si="27"/>
        <v>0</v>
      </c>
      <c r="M797" s="25">
        <v>12</v>
      </c>
      <c r="N797" s="256">
        <f>T_PR[[#This Row],[CENA ZA POJ. SZTUKĘ PO RABACIE]]*T_PR[[#This Row],[LICZBA SZT. W OPAKOWANIU]]</f>
        <v>1071.3600000000001</v>
      </c>
      <c r="O797" s="253" t="str">
        <f>IF(T_PR[[#This Row],[CENA ZA OPAKOWANIE PO RABACIE]]*D797=0,"",D797*N797)</f>
        <v/>
      </c>
      <c r="P797" s="52" t="s">
        <v>2149</v>
      </c>
      <c r="Q797" s="52" t="s">
        <v>2150</v>
      </c>
      <c r="R797" s="31" t="s">
        <v>2120</v>
      </c>
      <c r="S797" s="31" t="s">
        <v>2134</v>
      </c>
      <c r="T797" s="160">
        <v>1</v>
      </c>
    </row>
    <row r="798" spans="1:20">
      <c r="A798" s="333"/>
      <c r="B798" s="328"/>
      <c r="C798" s="130" t="s">
        <v>3550</v>
      </c>
      <c r="D798" s="53"/>
      <c r="E798" s="38" t="s">
        <v>2151</v>
      </c>
      <c r="F798" s="225" t="s">
        <v>2152</v>
      </c>
      <c r="G798" s="54">
        <v>1</v>
      </c>
      <c r="H798" s="28">
        <v>54.04</v>
      </c>
      <c r="I798" s="199">
        <f>T_PR[[#This Row],[CENA KATALOG NETTO ZA JEDNOSTKĘ MIARY]]/G798</f>
        <v>54.04</v>
      </c>
      <c r="J798" s="94">
        <f>T798*(T_PR[[#This Row],[CENA KATALOG NETTO ZA JEDNOSTKĘ MIARY]]-T_PR[[#This Row],[CENA KATALOG NETTO ZA JEDNOSTKĘ MIARY]]*T_PR[[#This Row],[RABAT %]])</f>
        <v>54.04</v>
      </c>
      <c r="K798" s="95">
        <f t="shared" si="26"/>
        <v>54.04</v>
      </c>
      <c r="L798" s="264">
        <f t="shared" si="27"/>
        <v>0</v>
      </c>
      <c r="M798" s="25">
        <v>12</v>
      </c>
      <c r="N798" s="256">
        <f>T_PR[[#This Row],[CENA ZA POJ. SZTUKĘ PO RABACIE]]*T_PR[[#This Row],[LICZBA SZT. W OPAKOWANIU]]</f>
        <v>648.48</v>
      </c>
      <c r="O798" s="253" t="str">
        <f>IF(T_PR[[#This Row],[CENA ZA OPAKOWANIE PO RABACIE]]*D798=0,"",D798*N798)</f>
        <v/>
      </c>
      <c r="P798" s="52" t="s">
        <v>2153</v>
      </c>
      <c r="Q798" s="52" t="s">
        <v>2154</v>
      </c>
      <c r="R798" s="31" t="s">
        <v>2120</v>
      </c>
      <c r="S798" s="31" t="s">
        <v>2121</v>
      </c>
      <c r="T798" s="160">
        <v>1</v>
      </c>
    </row>
    <row r="799" spans="1:20">
      <c r="A799" s="334"/>
      <c r="B799" s="328"/>
      <c r="C799" s="131" t="s">
        <v>3550</v>
      </c>
      <c r="D799" s="53"/>
      <c r="E799" s="38" t="s">
        <v>2155</v>
      </c>
      <c r="F799" s="225" t="s">
        <v>2156</v>
      </c>
      <c r="G799" s="54">
        <v>1</v>
      </c>
      <c r="H799" s="28">
        <v>63.83</v>
      </c>
      <c r="I799" s="199">
        <f>T_PR[[#This Row],[CENA KATALOG NETTO ZA JEDNOSTKĘ MIARY]]/G799</f>
        <v>63.83</v>
      </c>
      <c r="J799" s="94">
        <f>T799*(T_PR[[#This Row],[CENA KATALOG NETTO ZA JEDNOSTKĘ MIARY]]-T_PR[[#This Row],[CENA KATALOG NETTO ZA JEDNOSTKĘ MIARY]]*T_PR[[#This Row],[RABAT %]])</f>
        <v>63.83</v>
      </c>
      <c r="K799" s="95">
        <f t="shared" si="26"/>
        <v>63.83</v>
      </c>
      <c r="L799" s="264">
        <f t="shared" si="27"/>
        <v>0</v>
      </c>
      <c r="M799" s="25">
        <v>12</v>
      </c>
      <c r="N799" s="256">
        <f>T_PR[[#This Row],[CENA ZA POJ. SZTUKĘ PO RABACIE]]*T_PR[[#This Row],[LICZBA SZT. W OPAKOWANIU]]</f>
        <v>765.96</v>
      </c>
      <c r="O799" s="253" t="str">
        <f>IF(T_PR[[#This Row],[CENA ZA OPAKOWANIE PO RABACIE]]*D799=0,"",D799*N799)</f>
        <v/>
      </c>
      <c r="P799" s="52" t="s">
        <v>2157</v>
      </c>
      <c r="Q799" s="52" t="s">
        <v>2158</v>
      </c>
      <c r="R799" s="31" t="s">
        <v>2120</v>
      </c>
      <c r="S799" s="31" t="s">
        <v>2121</v>
      </c>
      <c r="T799" s="160">
        <v>1</v>
      </c>
    </row>
    <row r="800" spans="1:20">
      <c r="A800" s="332"/>
      <c r="B800" s="328"/>
      <c r="C800" s="131" t="s">
        <v>3550</v>
      </c>
      <c r="D800" s="53"/>
      <c r="E800" s="38" t="s">
        <v>2159</v>
      </c>
      <c r="F800" s="225" t="s">
        <v>2160</v>
      </c>
      <c r="G800" s="54">
        <v>100</v>
      </c>
      <c r="H800" s="28">
        <v>240.03</v>
      </c>
      <c r="I800" s="199">
        <f>T_PR[[#This Row],[CENA KATALOG NETTO ZA JEDNOSTKĘ MIARY]]/G800</f>
        <v>2.4003000000000001</v>
      </c>
      <c r="J800" s="94">
        <f>T800*(T_PR[[#This Row],[CENA KATALOG NETTO ZA JEDNOSTKĘ MIARY]]-T_PR[[#This Row],[CENA KATALOG NETTO ZA JEDNOSTKĘ MIARY]]*T_PR[[#This Row],[RABAT %]])/100</f>
        <v>2.4003000000000001</v>
      </c>
      <c r="K800" s="95">
        <f t="shared" si="26"/>
        <v>240.03</v>
      </c>
      <c r="L800" s="264">
        <f t="shared" si="27"/>
        <v>0</v>
      </c>
      <c r="M800" s="25">
        <v>10</v>
      </c>
      <c r="N800" s="256">
        <f>T_PR[[#This Row],[CENA ZA POJ. SZTUKĘ PO RABACIE]]*T_PR[[#This Row],[LICZBA SZT. W OPAKOWANIU]]</f>
        <v>24.003</v>
      </c>
      <c r="O800" s="253" t="str">
        <f>IF(T_PR[[#This Row],[CENA ZA OPAKOWANIE PO RABACIE]]*D800=0,"",D800*N800)</f>
        <v/>
      </c>
      <c r="P800" s="52">
        <v>4250438905941</v>
      </c>
      <c r="Q800" s="52">
        <v>4250438906221</v>
      </c>
      <c r="R800" s="31" t="s">
        <v>22</v>
      </c>
      <c r="S800" s="31" t="s">
        <v>58</v>
      </c>
      <c r="T800" s="160">
        <v>1</v>
      </c>
    </row>
    <row r="801" spans="1:20">
      <c r="A801" s="333"/>
      <c r="B801" s="328"/>
      <c r="C801" s="131" t="s">
        <v>3550</v>
      </c>
      <c r="D801" s="53"/>
      <c r="E801" s="38" t="s">
        <v>2161</v>
      </c>
      <c r="F801" s="225" t="s">
        <v>2162</v>
      </c>
      <c r="G801" s="54">
        <v>100</v>
      </c>
      <c r="H801" s="28">
        <v>214</v>
      </c>
      <c r="I801" s="199">
        <f>T_PR[[#This Row],[CENA KATALOG NETTO ZA JEDNOSTKĘ MIARY]]/G801</f>
        <v>2.14</v>
      </c>
      <c r="J801" s="94">
        <f>T801*(T_PR[[#This Row],[CENA KATALOG NETTO ZA JEDNOSTKĘ MIARY]]-T_PR[[#This Row],[CENA KATALOG NETTO ZA JEDNOSTKĘ MIARY]]*T_PR[[#This Row],[RABAT %]])/100</f>
        <v>2.14</v>
      </c>
      <c r="K801" s="95">
        <f t="shared" ref="K801:K866" si="29">SUM(H801)*(1-L801)</f>
        <v>214</v>
      </c>
      <c r="L801" s="264">
        <f t="shared" si="27"/>
        <v>0</v>
      </c>
      <c r="M801" s="25">
        <v>10</v>
      </c>
      <c r="N801" s="256">
        <f>T_PR[[#This Row],[CENA ZA POJ. SZTUKĘ PO RABACIE]]*T_PR[[#This Row],[LICZBA SZT. W OPAKOWANIU]]</f>
        <v>21.400000000000002</v>
      </c>
      <c r="O801" s="253" t="str">
        <f>IF(T_PR[[#This Row],[CENA ZA OPAKOWANIE PO RABACIE]]*D801=0,"",D801*N801)</f>
        <v/>
      </c>
      <c r="P801" s="52">
        <v>4250438905958</v>
      </c>
      <c r="Q801" s="52">
        <v>4250438906238</v>
      </c>
      <c r="R801" s="31" t="s">
        <v>22</v>
      </c>
      <c r="S801" s="31" t="s">
        <v>58</v>
      </c>
      <c r="T801" s="160">
        <v>1</v>
      </c>
    </row>
    <row r="802" spans="1:20">
      <c r="A802" s="333"/>
      <c r="B802" s="328"/>
      <c r="C802" s="131" t="s">
        <v>3550</v>
      </c>
      <c r="D802" s="53"/>
      <c r="E802" s="38" t="s">
        <v>2163</v>
      </c>
      <c r="F802" s="225" t="s">
        <v>2164</v>
      </c>
      <c r="G802" s="54">
        <v>100</v>
      </c>
      <c r="H802" s="28">
        <v>399.08</v>
      </c>
      <c r="I802" s="199">
        <f>T_PR[[#This Row],[CENA KATALOG NETTO ZA JEDNOSTKĘ MIARY]]/G802</f>
        <v>3.9907999999999997</v>
      </c>
      <c r="J802" s="94">
        <f>T802*(T_PR[[#This Row],[CENA KATALOG NETTO ZA JEDNOSTKĘ MIARY]]-T_PR[[#This Row],[CENA KATALOG NETTO ZA JEDNOSTKĘ MIARY]]*T_PR[[#This Row],[RABAT %]])/100</f>
        <v>3.9907999999999997</v>
      </c>
      <c r="K802" s="95">
        <f t="shared" si="29"/>
        <v>399.08</v>
      </c>
      <c r="L802" s="264">
        <f t="shared" si="27"/>
        <v>0</v>
      </c>
      <c r="M802" s="25">
        <v>10</v>
      </c>
      <c r="N802" s="256">
        <f>T_PR[[#This Row],[CENA ZA POJ. SZTUKĘ PO RABACIE]]*T_PR[[#This Row],[LICZBA SZT. W OPAKOWANIU]]</f>
        <v>39.907999999999994</v>
      </c>
      <c r="O802" s="253" t="str">
        <f>IF(T_PR[[#This Row],[CENA ZA OPAKOWANIE PO RABACIE]]*D802=0,"",D802*N802)</f>
        <v/>
      </c>
      <c r="P802" s="52">
        <v>4250438905965</v>
      </c>
      <c r="Q802" s="52">
        <v>4250438906245</v>
      </c>
      <c r="R802" s="31" t="s">
        <v>22</v>
      </c>
      <c r="S802" s="31" t="s">
        <v>58</v>
      </c>
      <c r="T802" s="160">
        <v>1</v>
      </c>
    </row>
    <row r="803" spans="1:20">
      <c r="A803" s="333"/>
      <c r="B803" s="328"/>
      <c r="C803" s="131" t="s">
        <v>3550</v>
      </c>
      <c r="D803" s="53"/>
      <c r="E803" s="38" t="s">
        <v>2165</v>
      </c>
      <c r="F803" s="225" t="s">
        <v>2166</v>
      </c>
      <c r="G803" s="54">
        <v>100</v>
      </c>
      <c r="H803" s="28">
        <v>257.38</v>
      </c>
      <c r="I803" s="199">
        <f>T_PR[[#This Row],[CENA KATALOG NETTO ZA JEDNOSTKĘ MIARY]]/G803</f>
        <v>2.5737999999999999</v>
      </c>
      <c r="J803" s="94">
        <f>T803*(T_PR[[#This Row],[CENA KATALOG NETTO ZA JEDNOSTKĘ MIARY]]-T_PR[[#This Row],[CENA KATALOG NETTO ZA JEDNOSTKĘ MIARY]]*T_PR[[#This Row],[RABAT %]])/100</f>
        <v>2.5737999999999999</v>
      </c>
      <c r="K803" s="95">
        <f t="shared" si="29"/>
        <v>257.38</v>
      </c>
      <c r="L803" s="264">
        <f t="shared" si="27"/>
        <v>0</v>
      </c>
      <c r="M803" s="25">
        <v>10</v>
      </c>
      <c r="N803" s="256">
        <f>T_PR[[#This Row],[CENA ZA POJ. SZTUKĘ PO RABACIE]]*T_PR[[#This Row],[LICZBA SZT. W OPAKOWANIU]]</f>
        <v>25.738</v>
      </c>
      <c r="O803" s="253" t="str">
        <f>IF(T_PR[[#This Row],[CENA ZA OPAKOWANIE PO RABACIE]]*D803=0,"",D803*N803)</f>
        <v/>
      </c>
      <c r="P803" s="52">
        <v>4250438905972</v>
      </c>
      <c r="Q803" s="52">
        <v>4250438906252</v>
      </c>
      <c r="R803" s="31" t="s">
        <v>22</v>
      </c>
      <c r="S803" s="31" t="s">
        <v>58</v>
      </c>
      <c r="T803" s="160">
        <v>1</v>
      </c>
    </row>
    <row r="804" spans="1:20">
      <c r="A804" s="333"/>
      <c r="B804" s="328"/>
      <c r="C804" s="131" t="s">
        <v>3550</v>
      </c>
      <c r="D804" s="53"/>
      <c r="E804" s="38" t="s">
        <v>2167</v>
      </c>
      <c r="F804" s="225" t="s">
        <v>2168</v>
      </c>
      <c r="G804" s="54">
        <v>100</v>
      </c>
      <c r="H804" s="28">
        <v>456.92</v>
      </c>
      <c r="I804" s="199">
        <f>T_PR[[#This Row],[CENA KATALOG NETTO ZA JEDNOSTKĘ MIARY]]/G804</f>
        <v>4.5692000000000004</v>
      </c>
      <c r="J804" s="94">
        <f>T804*(T_PR[[#This Row],[CENA KATALOG NETTO ZA JEDNOSTKĘ MIARY]]-T_PR[[#This Row],[CENA KATALOG NETTO ZA JEDNOSTKĘ MIARY]]*T_PR[[#This Row],[RABAT %]])/100</f>
        <v>4.5692000000000004</v>
      </c>
      <c r="K804" s="95">
        <f t="shared" si="29"/>
        <v>456.92</v>
      </c>
      <c r="L804" s="264">
        <f t="shared" si="27"/>
        <v>0</v>
      </c>
      <c r="M804" s="25">
        <v>10</v>
      </c>
      <c r="N804" s="256">
        <f>T_PR[[#This Row],[CENA ZA POJ. SZTUKĘ PO RABACIE]]*T_PR[[#This Row],[LICZBA SZT. W OPAKOWANIU]]</f>
        <v>45.692000000000007</v>
      </c>
      <c r="O804" s="253" t="str">
        <f>IF(T_PR[[#This Row],[CENA ZA OPAKOWANIE PO RABACIE]]*D804=0,"",D804*N804)</f>
        <v/>
      </c>
      <c r="P804" s="52">
        <v>4250438905989</v>
      </c>
      <c r="Q804" s="52">
        <v>4250438906269</v>
      </c>
      <c r="R804" s="31" t="s">
        <v>22</v>
      </c>
      <c r="S804" s="31" t="s">
        <v>58</v>
      </c>
      <c r="T804" s="160">
        <v>1</v>
      </c>
    </row>
    <row r="805" spans="1:20">
      <c r="A805" s="333"/>
      <c r="B805" s="328"/>
      <c r="C805" s="131" t="s">
        <v>3550</v>
      </c>
      <c r="D805" s="53"/>
      <c r="E805" s="38" t="s">
        <v>2169</v>
      </c>
      <c r="F805" s="225" t="s">
        <v>2170</v>
      </c>
      <c r="G805" s="54">
        <v>100</v>
      </c>
      <c r="H805" s="28">
        <v>407.76</v>
      </c>
      <c r="I805" s="199">
        <f>T_PR[[#This Row],[CENA KATALOG NETTO ZA JEDNOSTKĘ MIARY]]/G805</f>
        <v>4.0776000000000003</v>
      </c>
      <c r="J805" s="94">
        <f>T805*(T_PR[[#This Row],[CENA KATALOG NETTO ZA JEDNOSTKĘ MIARY]]-T_PR[[#This Row],[CENA KATALOG NETTO ZA JEDNOSTKĘ MIARY]]*T_PR[[#This Row],[RABAT %]])/100</f>
        <v>4.0776000000000003</v>
      </c>
      <c r="K805" s="95">
        <f t="shared" si="29"/>
        <v>407.76</v>
      </c>
      <c r="L805" s="264">
        <f t="shared" si="27"/>
        <v>0</v>
      </c>
      <c r="M805" s="25">
        <v>10</v>
      </c>
      <c r="N805" s="256">
        <f>T_PR[[#This Row],[CENA ZA POJ. SZTUKĘ PO RABACIE]]*T_PR[[#This Row],[LICZBA SZT. W OPAKOWANIU]]</f>
        <v>40.776000000000003</v>
      </c>
      <c r="O805" s="253" t="str">
        <f>IF(T_PR[[#This Row],[CENA ZA OPAKOWANIE PO RABACIE]]*D805=0,"",D805*N805)</f>
        <v/>
      </c>
      <c r="P805" s="52">
        <v>4250438905996</v>
      </c>
      <c r="Q805" s="52">
        <v>4250438906276</v>
      </c>
      <c r="R805" s="31" t="s">
        <v>22</v>
      </c>
      <c r="S805" s="31" t="s">
        <v>58</v>
      </c>
      <c r="T805" s="160">
        <v>1</v>
      </c>
    </row>
    <row r="806" spans="1:20">
      <c r="A806" s="333"/>
      <c r="B806" s="328"/>
      <c r="C806" s="131" t="s">
        <v>3550</v>
      </c>
      <c r="D806" s="53"/>
      <c r="E806" s="38" t="s">
        <v>2171</v>
      </c>
      <c r="F806" s="225" t="s">
        <v>2172</v>
      </c>
      <c r="G806" s="54">
        <v>100</v>
      </c>
      <c r="H806" s="28">
        <v>358.59</v>
      </c>
      <c r="I806" s="199">
        <f>T_PR[[#This Row],[CENA KATALOG NETTO ZA JEDNOSTKĘ MIARY]]/G806</f>
        <v>3.5858999999999996</v>
      </c>
      <c r="J806" s="94">
        <f>T806*(T_PR[[#This Row],[CENA KATALOG NETTO ZA JEDNOSTKĘ MIARY]]-T_PR[[#This Row],[CENA KATALOG NETTO ZA JEDNOSTKĘ MIARY]]*T_PR[[#This Row],[RABAT %]])/100</f>
        <v>3.5858999999999996</v>
      </c>
      <c r="K806" s="95">
        <f t="shared" si="29"/>
        <v>358.59</v>
      </c>
      <c r="L806" s="264">
        <f t="shared" si="27"/>
        <v>0</v>
      </c>
      <c r="M806" s="25">
        <v>10</v>
      </c>
      <c r="N806" s="256">
        <f>T_PR[[#This Row],[CENA ZA POJ. SZTUKĘ PO RABACIE]]*T_PR[[#This Row],[LICZBA SZT. W OPAKOWANIU]]</f>
        <v>35.858999999999995</v>
      </c>
      <c r="O806" s="253" t="str">
        <f>IF(T_PR[[#This Row],[CENA ZA OPAKOWANIE PO RABACIE]]*D806=0,"",D806*N806)</f>
        <v/>
      </c>
      <c r="P806" s="52">
        <v>4250438906009</v>
      </c>
      <c r="Q806" s="52">
        <v>4250438906283</v>
      </c>
      <c r="R806" s="31" t="s">
        <v>22</v>
      </c>
      <c r="S806" s="31" t="s">
        <v>58</v>
      </c>
      <c r="T806" s="160">
        <v>1</v>
      </c>
    </row>
    <row r="807" spans="1:20">
      <c r="A807" s="333"/>
      <c r="B807" s="328"/>
      <c r="C807" s="131" t="s">
        <v>3550</v>
      </c>
      <c r="D807" s="53"/>
      <c r="E807" s="38" t="s">
        <v>2173</v>
      </c>
      <c r="F807" s="225" t="s">
        <v>2174</v>
      </c>
      <c r="G807" s="54">
        <v>100</v>
      </c>
      <c r="H807" s="28">
        <v>454.03</v>
      </c>
      <c r="I807" s="199">
        <f>T_PR[[#This Row],[CENA KATALOG NETTO ZA JEDNOSTKĘ MIARY]]/G807</f>
        <v>4.5402999999999993</v>
      </c>
      <c r="J807" s="94">
        <f>T807*(T_PR[[#This Row],[CENA KATALOG NETTO ZA JEDNOSTKĘ MIARY]]-T_PR[[#This Row],[CENA KATALOG NETTO ZA JEDNOSTKĘ MIARY]]*T_PR[[#This Row],[RABAT %]])/100</f>
        <v>4.5402999999999993</v>
      </c>
      <c r="K807" s="95">
        <f t="shared" si="29"/>
        <v>454.03</v>
      </c>
      <c r="L807" s="264">
        <f t="shared" si="27"/>
        <v>0</v>
      </c>
      <c r="M807" s="25">
        <v>10</v>
      </c>
      <c r="N807" s="256">
        <f>T_PR[[#This Row],[CENA ZA POJ. SZTUKĘ PO RABACIE]]*T_PR[[#This Row],[LICZBA SZT. W OPAKOWANIU]]</f>
        <v>45.402999999999992</v>
      </c>
      <c r="O807" s="253" t="str">
        <f>IF(T_PR[[#This Row],[CENA ZA OPAKOWANIE PO RABACIE]]*D807=0,"",D807*N807)</f>
        <v/>
      </c>
      <c r="P807" s="52">
        <v>4250438906016</v>
      </c>
      <c r="Q807" s="52">
        <v>4250438906290</v>
      </c>
      <c r="R807" s="31" t="s">
        <v>22</v>
      </c>
      <c r="S807" s="31" t="s">
        <v>58</v>
      </c>
      <c r="T807" s="160">
        <v>1</v>
      </c>
    </row>
    <row r="808" spans="1:20">
      <c r="A808" s="333"/>
      <c r="B808" s="328"/>
      <c r="C808" s="131" t="s">
        <v>3550</v>
      </c>
      <c r="D808" s="53"/>
      <c r="E808" s="38" t="s">
        <v>2175</v>
      </c>
      <c r="F808" s="225" t="s">
        <v>2176</v>
      </c>
      <c r="G808" s="54">
        <v>100</v>
      </c>
      <c r="H808" s="28">
        <v>508.97</v>
      </c>
      <c r="I808" s="199">
        <f>T_PR[[#This Row],[CENA KATALOG NETTO ZA JEDNOSTKĘ MIARY]]/G808</f>
        <v>5.0897000000000006</v>
      </c>
      <c r="J808" s="94">
        <f>T808*(T_PR[[#This Row],[CENA KATALOG NETTO ZA JEDNOSTKĘ MIARY]]-T_PR[[#This Row],[CENA KATALOG NETTO ZA JEDNOSTKĘ MIARY]]*T_PR[[#This Row],[RABAT %]])/100</f>
        <v>5.0897000000000006</v>
      </c>
      <c r="K808" s="95">
        <f t="shared" si="29"/>
        <v>508.97</v>
      </c>
      <c r="L808" s="264">
        <f t="shared" si="27"/>
        <v>0</v>
      </c>
      <c r="M808" s="25">
        <v>10</v>
      </c>
      <c r="N808" s="256">
        <f>T_PR[[#This Row],[CENA ZA POJ. SZTUKĘ PO RABACIE]]*T_PR[[#This Row],[LICZBA SZT. W OPAKOWANIU]]</f>
        <v>50.897000000000006</v>
      </c>
      <c r="O808" s="253" t="str">
        <f>IF(T_PR[[#This Row],[CENA ZA OPAKOWANIE PO RABACIE]]*D808=0,"",D808*N808)</f>
        <v/>
      </c>
      <c r="P808" s="52">
        <v>4250438906023</v>
      </c>
      <c r="Q808" s="52">
        <v>4250438906306</v>
      </c>
      <c r="R808" s="31" t="s">
        <v>22</v>
      </c>
      <c r="S808" s="31" t="s">
        <v>58</v>
      </c>
      <c r="T808" s="160">
        <v>1</v>
      </c>
    </row>
    <row r="809" spans="1:20">
      <c r="A809" s="333"/>
      <c r="B809" s="328"/>
      <c r="C809" s="131" t="s">
        <v>3550</v>
      </c>
      <c r="D809" s="53"/>
      <c r="E809" s="38" t="s">
        <v>2177</v>
      </c>
      <c r="F809" s="225" t="s">
        <v>2178</v>
      </c>
      <c r="G809" s="54">
        <v>100</v>
      </c>
      <c r="H809" s="28">
        <v>847.32</v>
      </c>
      <c r="I809" s="199">
        <f>T_PR[[#This Row],[CENA KATALOG NETTO ZA JEDNOSTKĘ MIARY]]/G809</f>
        <v>8.4732000000000003</v>
      </c>
      <c r="J809" s="94">
        <f>T809*(T_PR[[#This Row],[CENA KATALOG NETTO ZA JEDNOSTKĘ MIARY]]-T_PR[[#This Row],[CENA KATALOG NETTO ZA JEDNOSTKĘ MIARY]]*T_PR[[#This Row],[RABAT %]])/100</f>
        <v>8.4732000000000003</v>
      </c>
      <c r="K809" s="95">
        <f t="shared" si="29"/>
        <v>847.32</v>
      </c>
      <c r="L809" s="264">
        <f t="shared" si="27"/>
        <v>0</v>
      </c>
      <c r="M809" s="25">
        <v>10</v>
      </c>
      <c r="N809" s="256">
        <f>T_PR[[#This Row],[CENA ZA POJ. SZTUKĘ PO RABACIE]]*T_PR[[#This Row],[LICZBA SZT. W OPAKOWANIU]]</f>
        <v>84.731999999999999</v>
      </c>
      <c r="O809" s="253" t="str">
        <f>IF(T_PR[[#This Row],[CENA ZA OPAKOWANIE PO RABACIE]]*D809=0,"",D809*N809)</f>
        <v/>
      </c>
      <c r="P809" s="52">
        <v>4250438906030</v>
      </c>
      <c r="Q809" s="52">
        <v>4250438906313</v>
      </c>
      <c r="R809" s="31" t="s">
        <v>22</v>
      </c>
      <c r="S809" s="31" t="s">
        <v>58</v>
      </c>
      <c r="T809" s="160">
        <v>1</v>
      </c>
    </row>
    <row r="810" spans="1:20">
      <c r="A810" s="333"/>
      <c r="B810" s="328"/>
      <c r="C810" s="131" t="s">
        <v>3550</v>
      </c>
      <c r="D810" s="53"/>
      <c r="E810" s="38" t="s">
        <v>2179</v>
      </c>
      <c r="F810" s="225" t="s">
        <v>2180</v>
      </c>
      <c r="G810" s="54">
        <v>100</v>
      </c>
      <c r="H810" s="28">
        <v>873.35</v>
      </c>
      <c r="I810" s="199">
        <f>T_PR[[#This Row],[CENA KATALOG NETTO ZA JEDNOSTKĘ MIARY]]/G810</f>
        <v>8.7334999999999994</v>
      </c>
      <c r="J810" s="94">
        <f>T810*(T_PR[[#This Row],[CENA KATALOG NETTO ZA JEDNOSTKĘ MIARY]]-T_PR[[#This Row],[CENA KATALOG NETTO ZA JEDNOSTKĘ MIARY]]*T_PR[[#This Row],[RABAT %]])/100</f>
        <v>8.7334999999999994</v>
      </c>
      <c r="K810" s="95">
        <f t="shared" si="29"/>
        <v>873.35</v>
      </c>
      <c r="L810" s="264">
        <f t="shared" si="27"/>
        <v>0</v>
      </c>
      <c r="M810" s="25">
        <v>10</v>
      </c>
      <c r="N810" s="256">
        <f>T_PR[[#This Row],[CENA ZA POJ. SZTUKĘ PO RABACIE]]*T_PR[[#This Row],[LICZBA SZT. W OPAKOWANIU]]</f>
        <v>87.334999999999994</v>
      </c>
      <c r="O810" s="253" t="str">
        <f>IF(T_PR[[#This Row],[CENA ZA OPAKOWANIE PO RABACIE]]*D810=0,"",D810*N810)</f>
        <v/>
      </c>
      <c r="P810" s="52">
        <v>4250438906047</v>
      </c>
      <c r="Q810" s="52">
        <v>4250438906320</v>
      </c>
      <c r="R810" s="31" t="s">
        <v>22</v>
      </c>
      <c r="S810" s="31" t="s">
        <v>58</v>
      </c>
      <c r="T810" s="160">
        <v>1</v>
      </c>
    </row>
    <row r="811" spans="1:20">
      <c r="A811" s="333"/>
      <c r="B811" s="328"/>
      <c r="C811" s="131" t="s">
        <v>3550</v>
      </c>
      <c r="D811" s="53"/>
      <c r="E811" s="38" t="s">
        <v>2181</v>
      </c>
      <c r="F811" s="225" t="s">
        <v>2182</v>
      </c>
      <c r="G811" s="54">
        <v>100</v>
      </c>
      <c r="H811" s="28">
        <v>1041.08</v>
      </c>
      <c r="I811" s="199">
        <f>T_PR[[#This Row],[CENA KATALOG NETTO ZA JEDNOSTKĘ MIARY]]/G811</f>
        <v>10.4108</v>
      </c>
      <c r="J811" s="94">
        <f>T811*(T_PR[[#This Row],[CENA KATALOG NETTO ZA JEDNOSTKĘ MIARY]]-T_PR[[#This Row],[CENA KATALOG NETTO ZA JEDNOSTKĘ MIARY]]*T_PR[[#This Row],[RABAT %]])/100</f>
        <v>10.4108</v>
      </c>
      <c r="K811" s="95">
        <f t="shared" si="29"/>
        <v>1041.08</v>
      </c>
      <c r="L811" s="264">
        <f t="shared" si="27"/>
        <v>0</v>
      </c>
      <c r="M811" s="25">
        <v>10</v>
      </c>
      <c r="N811" s="256">
        <f>T_PR[[#This Row],[CENA ZA POJ. SZTUKĘ PO RABACIE]]*T_PR[[#This Row],[LICZBA SZT. W OPAKOWANIU]]</f>
        <v>104.108</v>
      </c>
      <c r="O811" s="253" t="str">
        <f>IF(T_PR[[#This Row],[CENA ZA OPAKOWANIE PO RABACIE]]*D811=0,"",D811*N811)</f>
        <v/>
      </c>
      <c r="P811" s="52">
        <v>4250438906054</v>
      </c>
      <c r="Q811" s="52">
        <v>4250438906337</v>
      </c>
      <c r="R811" s="31" t="s">
        <v>22</v>
      </c>
      <c r="S811" s="31" t="s">
        <v>58</v>
      </c>
      <c r="T811" s="160">
        <v>1</v>
      </c>
    </row>
    <row r="812" spans="1:20">
      <c r="A812" s="333"/>
      <c r="B812" s="328"/>
      <c r="C812" s="131" t="s">
        <v>3550</v>
      </c>
      <c r="D812" s="53"/>
      <c r="E812" s="40" t="s">
        <v>2183</v>
      </c>
      <c r="F812" s="225" t="s">
        <v>2184</v>
      </c>
      <c r="G812" s="54">
        <v>100</v>
      </c>
      <c r="H812" s="28">
        <v>1911.54</v>
      </c>
      <c r="I812" s="199">
        <f>T_PR[[#This Row],[CENA KATALOG NETTO ZA JEDNOSTKĘ MIARY]]/G812</f>
        <v>19.115400000000001</v>
      </c>
      <c r="J812" s="94">
        <f>T812*(T_PR[[#This Row],[CENA KATALOG NETTO ZA JEDNOSTKĘ MIARY]]-T_PR[[#This Row],[CENA KATALOG NETTO ZA JEDNOSTKĘ MIARY]]*T_PR[[#This Row],[RABAT %]])/100</f>
        <v>19.115400000000001</v>
      </c>
      <c r="K812" s="95">
        <f t="shared" si="29"/>
        <v>1911.54</v>
      </c>
      <c r="L812" s="264">
        <f t="shared" si="27"/>
        <v>0</v>
      </c>
      <c r="M812" s="25">
        <v>5</v>
      </c>
      <c r="N812" s="256">
        <f>T_PR[[#This Row],[CENA ZA POJ. SZTUKĘ PO RABACIE]]*T_PR[[#This Row],[LICZBA SZT. W OPAKOWANIU]]</f>
        <v>95.576999999999998</v>
      </c>
      <c r="O812" s="253" t="str">
        <f>IF(T_PR[[#This Row],[CENA ZA OPAKOWANIE PO RABACIE]]*D812=0,"",D812*N812)</f>
        <v/>
      </c>
      <c r="P812" s="52">
        <v>4250438906061</v>
      </c>
      <c r="Q812" s="52">
        <v>4250438906344</v>
      </c>
      <c r="R812" s="31" t="s">
        <v>22</v>
      </c>
      <c r="S812" s="31" t="s">
        <v>58</v>
      </c>
      <c r="T812" s="160">
        <v>1</v>
      </c>
    </row>
    <row r="813" spans="1:20">
      <c r="A813" s="334"/>
      <c r="B813" s="192"/>
      <c r="C813" s="131" t="s">
        <v>3550</v>
      </c>
      <c r="D813" s="53"/>
      <c r="E813" s="38" t="s">
        <v>2185</v>
      </c>
      <c r="F813" s="225" t="s">
        <v>2186</v>
      </c>
      <c r="G813" s="54">
        <v>100</v>
      </c>
      <c r="H813" s="28">
        <v>3065.4</v>
      </c>
      <c r="I813" s="199">
        <f>T_PR[[#This Row],[CENA KATALOG NETTO ZA JEDNOSTKĘ MIARY]]/G813</f>
        <v>30.654</v>
      </c>
      <c r="J813" s="94">
        <f>T813*(T_PR[[#This Row],[CENA KATALOG NETTO ZA JEDNOSTKĘ MIARY]]-T_PR[[#This Row],[CENA KATALOG NETTO ZA JEDNOSTKĘ MIARY]]*T_PR[[#This Row],[RABAT %]])/100</f>
        <v>30.654</v>
      </c>
      <c r="K813" s="95">
        <f t="shared" si="29"/>
        <v>3065.4</v>
      </c>
      <c r="L813" s="264">
        <f t="shared" si="27"/>
        <v>0</v>
      </c>
      <c r="M813" s="25">
        <v>5</v>
      </c>
      <c r="N813" s="256">
        <f>T_PR[[#This Row],[CENA ZA POJ. SZTUKĘ PO RABACIE]]*T_PR[[#This Row],[LICZBA SZT. W OPAKOWANIU]]</f>
        <v>153.27000000000001</v>
      </c>
      <c r="O813" s="253" t="str">
        <f>IF(T_PR[[#This Row],[CENA ZA OPAKOWANIE PO RABACIE]]*D813=0,"",D813*N813)</f>
        <v/>
      </c>
      <c r="P813" s="52">
        <v>4250438906078</v>
      </c>
      <c r="Q813" s="52">
        <v>4250438906351</v>
      </c>
      <c r="R813" s="31" t="s">
        <v>22</v>
      </c>
      <c r="S813" s="31" t="s">
        <v>58</v>
      </c>
      <c r="T813" s="160">
        <v>1</v>
      </c>
    </row>
    <row r="814" spans="1:20">
      <c r="A814" s="332"/>
      <c r="B814" s="328"/>
      <c r="C814" s="130" t="s">
        <v>3550</v>
      </c>
      <c r="D814" s="53"/>
      <c r="E814" s="38" t="s">
        <v>2187</v>
      </c>
      <c r="F814" s="225" t="s">
        <v>2188</v>
      </c>
      <c r="G814" s="54">
        <v>100</v>
      </c>
      <c r="H814" s="28">
        <v>101.95</v>
      </c>
      <c r="I814" s="199">
        <f>T_PR[[#This Row],[CENA KATALOG NETTO ZA JEDNOSTKĘ MIARY]]/G814</f>
        <v>1.0195000000000001</v>
      </c>
      <c r="J814" s="94">
        <f>T814*(T_PR[[#This Row],[CENA KATALOG NETTO ZA JEDNOSTKĘ MIARY]]-T_PR[[#This Row],[CENA KATALOG NETTO ZA JEDNOSTKĘ MIARY]]*T_PR[[#This Row],[RABAT %]])/100</f>
        <v>1.0195000000000001</v>
      </c>
      <c r="K814" s="95">
        <f t="shared" si="29"/>
        <v>101.95</v>
      </c>
      <c r="L814" s="264">
        <f t="shared" si="27"/>
        <v>0</v>
      </c>
      <c r="M814" s="25">
        <v>24</v>
      </c>
      <c r="N814" s="256">
        <f>T_PR[[#This Row],[CENA ZA POJ. SZTUKĘ PO RABACIE]]*T_PR[[#This Row],[LICZBA SZT. W OPAKOWANIU]]</f>
        <v>24.468000000000004</v>
      </c>
      <c r="O814" s="253" t="str">
        <f>IF(T_PR[[#This Row],[CENA ZA OPAKOWANIE PO RABACIE]]*D814=0,"",D814*N814)</f>
        <v/>
      </c>
      <c r="P814" s="52" t="s">
        <v>2189</v>
      </c>
      <c r="Q814" s="52" t="s">
        <v>2190</v>
      </c>
      <c r="R814" s="31" t="s">
        <v>189</v>
      </c>
      <c r="S814" s="31" t="s">
        <v>465</v>
      </c>
      <c r="T814" s="160">
        <v>1</v>
      </c>
    </row>
    <row r="815" spans="1:20">
      <c r="A815" s="333"/>
      <c r="B815" s="328"/>
      <c r="C815" s="130" t="s">
        <v>3550</v>
      </c>
      <c r="D815" s="53"/>
      <c r="E815" s="38" t="s">
        <v>2191</v>
      </c>
      <c r="F815" s="225" t="s">
        <v>2192</v>
      </c>
      <c r="G815" s="54">
        <v>100</v>
      </c>
      <c r="H815" s="28">
        <v>254.87</v>
      </c>
      <c r="I815" s="199">
        <f>T_PR[[#This Row],[CENA KATALOG NETTO ZA JEDNOSTKĘ MIARY]]/G815</f>
        <v>2.5487000000000002</v>
      </c>
      <c r="J815" s="94">
        <f>T815*(T_PR[[#This Row],[CENA KATALOG NETTO ZA JEDNOSTKĘ MIARY]]-T_PR[[#This Row],[CENA KATALOG NETTO ZA JEDNOSTKĘ MIARY]]*T_PR[[#This Row],[RABAT %]])/100</f>
        <v>2.5487000000000002</v>
      </c>
      <c r="K815" s="95">
        <f t="shared" si="29"/>
        <v>254.87</v>
      </c>
      <c r="L815" s="264">
        <f t="shared" si="27"/>
        <v>0</v>
      </c>
      <c r="M815" s="25">
        <v>12</v>
      </c>
      <c r="N815" s="256">
        <f>T_PR[[#This Row],[CENA ZA POJ. SZTUKĘ PO RABACIE]]*T_PR[[#This Row],[LICZBA SZT. W OPAKOWANIU]]</f>
        <v>30.584400000000002</v>
      </c>
      <c r="O815" s="253" t="str">
        <f>IF(T_PR[[#This Row],[CENA ZA OPAKOWANIE PO RABACIE]]*D815=0,"",D815*N815)</f>
        <v/>
      </c>
      <c r="P815" s="52">
        <v>4001990498101</v>
      </c>
      <c r="Q815" s="52">
        <v>4001990513910</v>
      </c>
      <c r="R815" s="31" t="s">
        <v>189</v>
      </c>
      <c r="S815" s="31" t="s">
        <v>465</v>
      </c>
      <c r="T815" s="160">
        <v>1</v>
      </c>
    </row>
    <row r="816" spans="1:20">
      <c r="A816" s="333"/>
      <c r="B816" s="328"/>
      <c r="C816" s="130" t="s">
        <v>3550</v>
      </c>
      <c r="D816" s="53"/>
      <c r="E816" s="38" t="s">
        <v>2193</v>
      </c>
      <c r="F816" s="225" t="s">
        <v>2194</v>
      </c>
      <c r="G816" s="54">
        <v>100</v>
      </c>
      <c r="H816" s="28">
        <v>115.12</v>
      </c>
      <c r="I816" s="199">
        <f>T_PR[[#This Row],[CENA KATALOG NETTO ZA JEDNOSTKĘ MIARY]]/G816</f>
        <v>1.1512</v>
      </c>
      <c r="J816" s="94">
        <f>T816*(T_PR[[#This Row],[CENA KATALOG NETTO ZA JEDNOSTKĘ MIARY]]-T_PR[[#This Row],[CENA KATALOG NETTO ZA JEDNOSTKĘ MIARY]]*T_PR[[#This Row],[RABAT %]])/100</f>
        <v>1.1512</v>
      </c>
      <c r="K816" s="95">
        <f t="shared" si="29"/>
        <v>115.12</v>
      </c>
      <c r="L816" s="264">
        <f t="shared" ref="L816:L881" si="30">$L$347</f>
        <v>0</v>
      </c>
      <c r="M816" s="25">
        <v>12</v>
      </c>
      <c r="N816" s="256">
        <f>T_PR[[#This Row],[CENA ZA POJ. SZTUKĘ PO RABACIE]]*T_PR[[#This Row],[LICZBA SZT. W OPAKOWANIU]]</f>
        <v>13.814399999999999</v>
      </c>
      <c r="O816" s="253" t="str">
        <f>IF(T_PR[[#This Row],[CENA ZA OPAKOWANIE PO RABACIE]]*D816=0,"",D816*N816)</f>
        <v/>
      </c>
      <c r="P816" s="52" t="s">
        <v>2195</v>
      </c>
      <c r="Q816" s="52" t="s">
        <v>2196</v>
      </c>
      <c r="R816" s="31" t="s">
        <v>189</v>
      </c>
      <c r="S816" s="31" t="s">
        <v>465</v>
      </c>
      <c r="T816" s="160">
        <v>1</v>
      </c>
    </row>
    <row r="817" spans="1:20">
      <c r="A817" s="333"/>
      <c r="B817" s="328"/>
      <c r="C817" s="130" t="s">
        <v>3550</v>
      </c>
      <c r="D817" s="53"/>
      <c r="E817" s="38" t="s">
        <v>2197</v>
      </c>
      <c r="F817" s="225" t="s">
        <v>2198</v>
      </c>
      <c r="G817" s="54">
        <v>100</v>
      </c>
      <c r="H817" s="28">
        <v>287.77999999999997</v>
      </c>
      <c r="I817" s="199">
        <f>T_PR[[#This Row],[CENA KATALOG NETTO ZA JEDNOSTKĘ MIARY]]/G817</f>
        <v>2.8777999999999997</v>
      </c>
      <c r="J817" s="94">
        <f>T817*(T_PR[[#This Row],[CENA KATALOG NETTO ZA JEDNOSTKĘ MIARY]]-T_PR[[#This Row],[CENA KATALOG NETTO ZA JEDNOSTKĘ MIARY]]*T_PR[[#This Row],[RABAT %]])/100</f>
        <v>2.8777999999999997</v>
      </c>
      <c r="K817" s="95">
        <f t="shared" si="29"/>
        <v>287.77999999999997</v>
      </c>
      <c r="L817" s="264">
        <f t="shared" si="30"/>
        <v>0</v>
      </c>
      <c r="M817" s="25">
        <v>12</v>
      </c>
      <c r="N817" s="256">
        <f>T_PR[[#This Row],[CENA ZA POJ. SZTUKĘ PO RABACIE]]*T_PR[[#This Row],[LICZBA SZT. W OPAKOWANIU]]</f>
        <v>34.533599999999993</v>
      </c>
      <c r="O817" s="253" t="str">
        <f>IF(T_PR[[#This Row],[CENA ZA OPAKOWANIE PO RABACIE]]*D817=0,"",D817*N817)</f>
        <v/>
      </c>
      <c r="P817" s="52">
        <v>4001990498118</v>
      </c>
      <c r="Q817" s="52">
        <v>4001990506332</v>
      </c>
      <c r="R817" s="31" t="s">
        <v>189</v>
      </c>
      <c r="S817" s="31" t="s">
        <v>465</v>
      </c>
      <c r="T817" s="160">
        <v>1</v>
      </c>
    </row>
    <row r="818" spans="1:20">
      <c r="A818" s="333"/>
      <c r="B818" s="328"/>
      <c r="C818" s="131" t="s">
        <v>3550</v>
      </c>
      <c r="D818" s="53"/>
      <c r="E818" s="38" t="s">
        <v>2199</v>
      </c>
      <c r="F818" s="225" t="s">
        <v>2200</v>
      </c>
      <c r="G818" s="54">
        <v>100</v>
      </c>
      <c r="H818" s="28">
        <v>147.59</v>
      </c>
      <c r="I818" s="199">
        <f>T_PR[[#This Row],[CENA KATALOG NETTO ZA JEDNOSTKĘ MIARY]]/G818</f>
        <v>1.4759</v>
      </c>
      <c r="J818" s="94">
        <f>T818*(T_PR[[#This Row],[CENA KATALOG NETTO ZA JEDNOSTKĘ MIARY]]-T_PR[[#This Row],[CENA KATALOG NETTO ZA JEDNOSTKĘ MIARY]]*T_PR[[#This Row],[RABAT %]])/100</f>
        <v>1.4759</v>
      </c>
      <c r="K818" s="95">
        <f t="shared" si="29"/>
        <v>147.59</v>
      </c>
      <c r="L818" s="264">
        <f t="shared" si="30"/>
        <v>0</v>
      </c>
      <c r="M818" s="25">
        <v>12</v>
      </c>
      <c r="N818" s="256">
        <f>T_PR[[#This Row],[CENA ZA POJ. SZTUKĘ PO RABACIE]]*T_PR[[#This Row],[LICZBA SZT. W OPAKOWANIU]]</f>
        <v>17.710799999999999</v>
      </c>
      <c r="O818" s="253" t="str">
        <f>IF(T_PR[[#This Row],[CENA ZA OPAKOWANIE PO RABACIE]]*D818=0,"",D818*N818)</f>
        <v/>
      </c>
      <c r="P818" s="52" t="s">
        <v>2201</v>
      </c>
      <c r="Q818" s="52" t="s">
        <v>2202</v>
      </c>
      <c r="R818" s="31" t="s">
        <v>189</v>
      </c>
      <c r="S818" s="31" t="s">
        <v>465</v>
      </c>
      <c r="T818" s="160">
        <v>1</v>
      </c>
    </row>
    <row r="819" spans="1:20">
      <c r="A819" s="334"/>
      <c r="B819" s="328"/>
      <c r="C819" s="131" t="s">
        <v>3550</v>
      </c>
      <c r="D819" s="53"/>
      <c r="E819" s="38" t="s">
        <v>2203</v>
      </c>
      <c r="F819" s="225" t="s">
        <v>2204</v>
      </c>
      <c r="G819" s="54">
        <v>100</v>
      </c>
      <c r="H819" s="28">
        <v>157.69</v>
      </c>
      <c r="I819" s="199">
        <f>T_PR[[#This Row],[CENA KATALOG NETTO ZA JEDNOSTKĘ MIARY]]/G819</f>
        <v>1.5769</v>
      </c>
      <c r="J819" s="94">
        <f>T819*(T_PR[[#This Row],[CENA KATALOG NETTO ZA JEDNOSTKĘ MIARY]]-T_PR[[#This Row],[CENA KATALOG NETTO ZA JEDNOSTKĘ MIARY]]*T_PR[[#This Row],[RABAT %]])/100</f>
        <v>1.5769</v>
      </c>
      <c r="K819" s="95">
        <f t="shared" si="29"/>
        <v>157.69</v>
      </c>
      <c r="L819" s="264">
        <f t="shared" si="30"/>
        <v>0</v>
      </c>
      <c r="M819" s="25">
        <v>12</v>
      </c>
      <c r="N819" s="256">
        <f>T_PR[[#This Row],[CENA ZA POJ. SZTUKĘ PO RABACIE]]*T_PR[[#This Row],[LICZBA SZT. W OPAKOWANIU]]</f>
        <v>18.922799999999999</v>
      </c>
      <c r="O819" s="253" t="str">
        <f>IF(T_PR[[#This Row],[CENA ZA OPAKOWANIE PO RABACIE]]*D819=0,"",D819*N819)</f>
        <v/>
      </c>
      <c r="P819" s="52" t="s">
        <v>2205</v>
      </c>
      <c r="Q819" s="52" t="s">
        <v>2206</v>
      </c>
      <c r="R819" s="31" t="s">
        <v>189</v>
      </c>
      <c r="S819" s="31" t="s">
        <v>465</v>
      </c>
      <c r="T819" s="160">
        <v>1</v>
      </c>
    </row>
    <row r="820" spans="1:20">
      <c r="A820" s="332"/>
      <c r="B820" s="328"/>
      <c r="C820" s="132"/>
      <c r="D820" s="53"/>
      <c r="E820" s="38" t="s">
        <v>2207</v>
      </c>
      <c r="F820" s="225" t="s">
        <v>2208</v>
      </c>
      <c r="G820" s="54">
        <v>100</v>
      </c>
      <c r="H820" s="28">
        <v>4285.3500000000004</v>
      </c>
      <c r="I820" s="199">
        <f>T_PR[[#This Row],[CENA KATALOG NETTO ZA JEDNOSTKĘ MIARY]]/G820</f>
        <v>42.853500000000004</v>
      </c>
      <c r="J820" s="94">
        <f>T820*(T_PR[[#This Row],[CENA KATALOG NETTO ZA JEDNOSTKĘ MIARY]]-T_PR[[#This Row],[CENA KATALOG NETTO ZA JEDNOSTKĘ MIARY]]*T_PR[[#This Row],[RABAT %]])/100</f>
        <v>42.853500000000004</v>
      </c>
      <c r="K820" s="95">
        <f t="shared" si="29"/>
        <v>4285.3500000000004</v>
      </c>
      <c r="L820" s="264">
        <f t="shared" si="30"/>
        <v>0</v>
      </c>
      <c r="M820" s="25">
        <v>10</v>
      </c>
      <c r="N820" s="256">
        <f>T_PR[[#This Row],[CENA ZA POJ. SZTUKĘ PO RABACIE]]*T_PR[[#This Row],[LICZBA SZT. W OPAKOWANIU]]</f>
        <v>428.53500000000003</v>
      </c>
      <c r="O820" s="253" t="str">
        <f>IF(T_PR[[#This Row],[CENA ZA OPAKOWANIE PO RABACIE]]*D820=0,"",D820*N820)</f>
        <v/>
      </c>
      <c r="P820" s="52">
        <v>8421814403740</v>
      </c>
      <c r="Q820" s="52">
        <v>8421814521635</v>
      </c>
      <c r="R820" s="31" t="s">
        <v>47</v>
      </c>
      <c r="S820" s="31" t="s">
        <v>2209</v>
      </c>
      <c r="T820" s="160">
        <v>1</v>
      </c>
    </row>
    <row r="821" spans="1:20">
      <c r="A821" s="333"/>
      <c r="B821" s="328"/>
      <c r="C821" s="132"/>
      <c r="D821" s="53"/>
      <c r="E821" s="38" t="s">
        <v>2210</v>
      </c>
      <c r="F821" s="225" t="s">
        <v>2211</v>
      </c>
      <c r="G821" s="54">
        <v>100</v>
      </c>
      <c r="H821" s="28">
        <v>4613.66</v>
      </c>
      <c r="I821" s="199">
        <f>T_PR[[#This Row],[CENA KATALOG NETTO ZA JEDNOSTKĘ MIARY]]/G821</f>
        <v>46.136600000000001</v>
      </c>
      <c r="J821" s="94">
        <f>T821*(T_PR[[#This Row],[CENA KATALOG NETTO ZA JEDNOSTKĘ MIARY]]-T_PR[[#This Row],[CENA KATALOG NETTO ZA JEDNOSTKĘ MIARY]]*T_PR[[#This Row],[RABAT %]])/100</f>
        <v>46.136600000000001</v>
      </c>
      <c r="K821" s="95">
        <f t="shared" si="29"/>
        <v>4613.66</v>
      </c>
      <c r="L821" s="264">
        <f t="shared" si="30"/>
        <v>0</v>
      </c>
      <c r="M821" s="25">
        <v>10</v>
      </c>
      <c r="N821" s="256">
        <f>T_PR[[#This Row],[CENA ZA POJ. SZTUKĘ PO RABACIE]]*T_PR[[#This Row],[LICZBA SZT. W OPAKOWANIU]]</f>
        <v>461.36599999999999</v>
      </c>
      <c r="O821" s="253" t="str">
        <f>IF(T_PR[[#This Row],[CENA ZA OPAKOWANIE PO RABACIE]]*D821=0,"",D821*N821)</f>
        <v/>
      </c>
      <c r="P821" s="52">
        <v>8421814403757</v>
      </c>
      <c r="Q821" s="52">
        <v>8421814521611</v>
      </c>
      <c r="R821" s="31" t="s">
        <v>47</v>
      </c>
      <c r="S821" s="31" t="s">
        <v>2209</v>
      </c>
      <c r="T821" s="160">
        <v>1</v>
      </c>
    </row>
    <row r="822" spans="1:20">
      <c r="A822" s="334"/>
      <c r="B822" s="328"/>
      <c r="C822" s="132"/>
      <c r="D822" s="53"/>
      <c r="E822" s="38" t="s">
        <v>2212</v>
      </c>
      <c r="F822" s="225" t="s">
        <v>2213</v>
      </c>
      <c r="G822" s="54">
        <v>100</v>
      </c>
      <c r="H822" s="28">
        <v>6013.31</v>
      </c>
      <c r="I822" s="199">
        <f>T_PR[[#This Row],[CENA KATALOG NETTO ZA JEDNOSTKĘ MIARY]]/G822</f>
        <v>60.133100000000006</v>
      </c>
      <c r="J822" s="94">
        <f>T822*(T_PR[[#This Row],[CENA KATALOG NETTO ZA JEDNOSTKĘ MIARY]]-T_PR[[#This Row],[CENA KATALOG NETTO ZA JEDNOSTKĘ MIARY]]*T_PR[[#This Row],[RABAT %]])/100</f>
        <v>60.133100000000006</v>
      </c>
      <c r="K822" s="95">
        <f t="shared" si="29"/>
        <v>6013.31</v>
      </c>
      <c r="L822" s="264">
        <f t="shared" si="30"/>
        <v>0</v>
      </c>
      <c r="M822" s="25">
        <v>8</v>
      </c>
      <c r="N822" s="256">
        <f>T_PR[[#This Row],[CENA ZA POJ. SZTUKĘ PO RABACIE]]*T_PR[[#This Row],[LICZBA SZT. W OPAKOWANIU]]</f>
        <v>481.06480000000005</v>
      </c>
      <c r="O822" s="253" t="str">
        <f>IF(T_PR[[#This Row],[CENA ZA OPAKOWANIE PO RABACIE]]*D822=0,"",D822*N822)</f>
        <v/>
      </c>
      <c r="P822" s="52">
        <v>4250438900151</v>
      </c>
      <c r="Q822" s="52">
        <v>8421814521628</v>
      </c>
      <c r="R822" s="31" t="s">
        <v>47</v>
      </c>
      <c r="S822" s="31" t="s">
        <v>2209</v>
      </c>
      <c r="T822" s="160">
        <v>1</v>
      </c>
    </row>
    <row r="823" spans="1:20">
      <c r="A823" s="332"/>
      <c r="B823" s="328"/>
      <c r="C823" s="131" t="s">
        <v>3545</v>
      </c>
      <c r="D823" s="53"/>
      <c r="E823" s="38" t="s">
        <v>2214</v>
      </c>
      <c r="F823" s="225" t="s">
        <v>2215</v>
      </c>
      <c r="G823" s="54">
        <v>1</v>
      </c>
      <c r="H823" s="28">
        <v>196.77</v>
      </c>
      <c r="I823" s="199">
        <f>T_PR[[#This Row],[CENA KATALOG NETTO ZA JEDNOSTKĘ MIARY]]/G823</f>
        <v>196.77</v>
      </c>
      <c r="J823" s="94">
        <f>T823*(T_PR[[#This Row],[CENA KATALOG NETTO ZA JEDNOSTKĘ MIARY]]-T_PR[[#This Row],[CENA KATALOG NETTO ZA JEDNOSTKĘ MIARY]]*T_PR[[#This Row],[RABAT %]])</f>
        <v>196.77</v>
      </c>
      <c r="K823" s="95">
        <f t="shared" si="29"/>
        <v>196.77</v>
      </c>
      <c r="L823" s="264">
        <f t="shared" si="30"/>
        <v>0</v>
      </c>
      <c r="M823" s="25">
        <v>1</v>
      </c>
      <c r="N823" s="256">
        <f>T_PR[[#This Row],[CENA ZA POJ. SZTUKĘ PO RABACIE]]*T_PR[[#This Row],[LICZBA SZT. W OPAKOWANIU]]</f>
        <v>196.77</v>
      </c>
      <c r="O823" s="253" t="str">
        <f>IF(T_PR[[#This Row],[CENA ZA OPAKOWANIE PO RABACIE]]*D823=0,"",D823*N823)</f>
        <v/>
      </c>
      <c r="P823" s="52">
        <v>4250438937744</v>
      </c>
      <c r="Q823" s="52">
        <v>4250438937751</v>
      </c>
      <c r="R823" s="31" t="s">
        <v>1653</v>
      </c>
      <c r="S823" s="31" t="s">
        <v>2079</v>
      </c>
      <c r="T823" s="160">
        <v>1</v>
      </c>
    </row>
    <row r="824" spans="1:20">
      <c r="A824" s="333"/>
      <c r="B824" s="328"/>
      <c r="C824" s="129" t="s">
        <v>3545</v>
      </c>
      <c r="D824" s="53"/>
      <c r="E824" s="38" t="s">
        <v>2216</v>
      </c>
      <c r="F824" s="225" t="s">
        <v>2217</v>
      </c>
      <c r="G824" s="54">
        <v>1</v>
      </c>
      <c r="H824" s="28">
        <v>157.97</v>
      </c>
      <c r="I824" s="199">
        <f>T_PR[[#This Row],[CENA KATALOG NETTO ZA JEDNOSTKĘ MIARY]]/G824</f>
        <v>157.97</v>
      </c>
      <c r="J824" s="94">
        <f>T824*(T_PR[[#This Row],[CENA KATALOG NETTO ZA JEDNOSTKĘ MIARY]]-T_PR[[#This Row],[CENA KATALOG NETTO ZA JEDNOSTKĘ MIARY]]*T_PR[[#This Row],[RABAT %]])</f>
        <v>157.97</v>
      </c>
      <c r="K824" s="95">
        <f t="shared" si="29"/>
        <v>157.97</v>
      </c>
      <c r="L824" s="264">
        <f t="shared" si="30"/>
        <v>0</v>
      </c>
      <c r="M824" s="25">
        <v>1</v>
      </c>
      <c r="N824" s="256">
        <f>T_PR[[#This Row],[CENA ZA POJ. SZTUKĘ PO RABACIE]]*T_PR[[#This Row],[LICZBA SZT. W OPAKOWANIU]]</f>
        <v>157.97</v>
      </c>
      <c r="O824" s="253" t="str">
        <f>IF(T_PR[[#This Row],[CENA ZA OPAKOWANIE PO RABACIE]]*D824=0,"",D824*N824)</f>
        <v/>
      </c>
      <c r="P824" s="52" t="s">
        <v>2218</v>
      </c>
      <c r="Q824" s="52" t="s">
        <v>2219</v>
      </c>
      <c r="R824" s="31" t="s">
        <v>1653</v>
      </c>
      <c r="S824" s="31" t="s">
        <v>2079</v>
      </c>
      <c r="T824" s="160">
        <v>1</v>
      </c>
    </row>
    <row r="825" spans="1:20">
      <c r="A825" s="334"/>
      <c r="B825" s="329"/>
      <c r="C825" s="130" t="s">
        <v>3545</v>
      </c>
      <c r="D825" s="53"/>
      <c r="E825" s="38" t="s">
        <v>2220</v>
      </c>
      <c r="F825" s="225" t="s">
        <v>2221</v>
      </c>
      <c r="G825" s="54">
        <v>1</v>
      </c>
      <c r="H825" s="28">
        <v>157.97</v>
      </c>
      <c r="I825" s="199">
        <f>T_PR[[#This Row],[CENA KATALOG NETTO ZA JEDNOSTKĘ MIARY]]/G825</f>
        <v>157.97</v>
      </c>
      <c r="J825" s="94">
        <f>T825*(T_PR[[#This Row],[CENA KATALOG NETTO ZA JEDNOSTKĘ MIARY]]-T_PR[[#This Row],[CENA KATALOG NETTO ZA JEDNOSTKĘ MIARY]]*T_PR[[#This Row],[RABAT %]])</f>
        <v>157.97</v>
      </c>
      <c r="K825" s="95">
        <f t="shared" si="29"/>
        <v>157.97</v>
      </c>
      <c r="L825" s="264">
        <f t="shared" si="30"/>
        <v>0</v>
      </c>
      <c r="M825" s="25">
        <v>1</v>
      </c>
      <c r="N825" s="256">
        <f>T_PR[[#This Row],[CENA ZA POJ. SZTUKĘ PO RABACIE]]*T_PR[[#This Row],[LICZBA SZT. W OPAKOWANIU]]</f>
        <v>157.97</v>
      </c>
      <c r="O825" s="253" t="str">
        <f>IF(T_PR[[#This Row],[CENA ZA OPAKOWANIE PO RABACIE]]*D825=0,"",D825*N825)</f>
        <v/>
      </c>
      <c r="P825" s="52" t="s">
        <v>2222</v>
      </c>
      <c r="Q825" s="52" t="s">
        <v>2223</v>
      </c>
      <c r="R825" s="31" t="s">
        <v>1653</v>
      </c>
      <c r="S825" s="31" t="s">
        <v>2079</v>
      </c>
      <c r="T825" s="160">
        <v>1</v>
      </c>
    </row>
    <row r="826" spans="1:20">
      <c r="A826" s="332"/>
      <c r="B826" s="327"/>
      <c r="C826" s="132"/>
      <c r="D826" s="53"/>
      <c r="E826" s="38" t="s">
        <v>2224</v>
      </c>
      <c r="F826" s="225" t="s">
        <v>2225</v>
      </c>
      <c r="G826" s="54">
        <v>1</v>
      </c>
      <c r="H826" s="28">
        <v>39.340000000000003</v>
      </c>
      <c r="I826" s="199">
        <f>T_PR[[#This Row],[CENA KATALOG NETTO ZA JEDNOSTKĘ MIARY]]/G826</f>
        <v>39.340000000000003</v>
      </c>
      <c r="J826" s="94">
        <f>T826*(T_PR[[#This Row],[CENA KATALOG NETTO ZA JEDNOSTKĘ MIARY]]-T_PR[[#This Row],[CENA KATALOG NETTO ZA JEDNOSTKĘ MIARY]]*T_PR[[#This Row],[RABAT %]])</f>
        <v>39.340000000000003</v>
      </c>
      <c r="K826" s="95">
        <f t="shared" si="29"/>
        <v>39.340000000000003</v>
      </c>
      <c r="L826" s="264">
        <f t="shared" si="30"/>
        <v>0</v>
      </c>
      <c r="M826" s="25">
        <v>5</v>
      </c>
      <c r="N826" s="256">
        <f>T_PR[[#This Row],[CENA ZA POJ. SZTUKĘ PO RABACIE]]*T_PR[[#This Row],[LICZBA SZT. W OPAKOWANIU]]</f>
        <v>196.70000000000002</v>
      </c>
      <c r="O826" s="253" t="str">
        <f>IF(T_PR[[#This Row],[CENA ZA OPAKOWANIE PO RABACIE]]*D826=0,"",D826*N826)</f>
        <v/>
      </c>
      <c r="P826" s="52">
        <v>4001990497524</v>
      </c>
      <c r="Q826" s="52"/>
      <c r="R826" s="31" t="s">
        <v>1653</v>
      </c>
      <c r="S826" s="31" t="s">
        <v>2226</v>
      </c>
      <c r="T826" s="160">
        <v>1</v>
      </c>
    </row>
    <row r="827" spans="1:20">
      <c r="A827" s="333"/>
      <c r="B827" s="328"/>
      <c r="C827" s="132"/>
      <c r="D827" s="53"/>
      <c r="E827" s="38" t="s">
        <v>2227</v>
      </c>
      <c r="F827" s="225" t="s">
        <v>2228</v>
      </c>
      <c r="G827" s="54">
        <v>1</v>
      </c>
      <c r="H827" s="28">
        <v>40.44</v>
      </c>
      <c r="I827" s="199">
        <f>T_PR[[#This Row],[CENA KATALOG NETTO ZA JEDNOSTKĘ MIARY]]/G827</f>
        <v>40.44</v>
      </c>
      <c r="J827" s="94">
        <f>T827*(T_PR[[#This Row],[CENA KATALOG NETTO ZA JEDNOSTKĘ MIARY]]-T_PR[[#This Row],[CENA KATALOG NETTO ZA JEDNOSTKĘ MIARY]]*T_PR[[#This Row],[RABAT %]])</f>
        <v>40.44</v>
      </c>
      <c r="K827" s="95">
        <f t="shared" si="29"/>
        <v>40.44</v>
      </c>
      <c r="L827" s="264">
        <f t="shared" si="30"/>
        <v>0</v>
      </c>
      <c r="M827" s="25">
        <v>5</v>
      </c>
      <c r="N827" s="256">
        <f>T_PR[[#This Row],[CENA ZA POJ. SZTUKĘ PO RABACIE]]*T_PR[[#This Row],[LICZBA SZT. W OPAKOWANIU]]</f>
        <v>202.2</v>
      </c>
      <c r="O827" s="253" t="str">
        <f>IF(T_PR[[#This Row],[CENA ZA OPAKOWANIE PO RABACIE]]*D827=0,"",D827*N827)</f>
        <v/>
      </c>
      <c r="P827" s="52">
        <v>4001990497531</v>
      </c>
      <c r="Q827" s="52"/>
      <c r="R827" s="31" t="s">
        <v>1653</v>
      </c>
      <c r="S827" s="31" t="s">
        <v>2226</v>
      </c>
      <c r="T827" s="160">
        <v>1</v>
      </c>
    </row>
    <row r="828" spans="1:20">
      <c r="A828" s="333"/>
      <c r="B828" s="328"/>
      <c r="C828" s="132"/>
      <c r="D828" s="53"/>
      <c r="E828" s="38" t="s">
        <v>2229</v>
      </c>
      <c r="F828" s="225" t="s">
        <v>2230</v>
      </c>
      <c r="G828" s="54">
        <v>1</v>
      </c>
      <c r="H828" s="28">
        <v>41.92</v>
      </c>
      <c r="I828" s="199">
        <f>T_PR[[#This Row],[CENA KATALOG NETTO ZA JEDNOSTKĘ MIARY]]/G828</f>
        <v>41.92</v>
      </c>
      <c r="J828" s="94">
        <f>T828*(T_PR[[#This Row],[CENA KATALOG NETTO ZA JEDNOSTKĘ MIARY]]-T_PR[[#This Row],[CENA KATALOG NETTO ZA JEDNOSTKĘ MIARY]]*T_PR[[#This Row],[RABAT %]])</f>
        <v>41.92</v>
      </c>
      <c r="K828" s="95">
        <f t="shared" si="29"/>
        <v>41.92</v>
      </c>
      <c r="L828" s="264">
        <f t="shared" si="30"/>
        <v>0</v>
      </c>
      <c r="M828" s="25">
        <v>5</v>
      </c>
      <c r="N828" s="256">
        <f>T_PR[[#This Row],[CENA ZA POJ. SZTUKĘ PO RABACIE]]*T_PR[[#This Row],[LICZBA SZT. W OPAKOWANIU]]</f>
        <v>209.60000000000002</v>
      </c>
      <c r="O828" s="253" t="str">
        <f>IF(T_PR[[#This Row],[CENA ZA OPAKOWANIE PO RABACIE]]*D828=0,"",D828*N828)</f>
        <v/>
      </c>
      <c r="P828" s="52">
        <v>4001990497548</v>
      </c>
      <c r="Q828" s="52"/>
      <c r="R828" s="31" t="s">
        <v>1653</v>
      </c>
      <c r="S828" s="31" t="s">
        <v>2226</v>
      </c>
      <c r="T828" s="160">
        <v>1</v>
      </c>
    </row>
    <row r="829" spans="1:20">
      <c r="A829" s="334"/>
      <c r="B829" s="329"/>
      <c r="C829" s="132"/>
      <c r="D829" s="53"/>
      <c r="E829" s="38" t="s">
        <v>4021</v>
      </c>
      <c r="F829" s="225" t="s">
        <v>4022</v>
      </c>
      <c r="G829" s="54">
        <v>1</v>
      </c>
      <c r="H829" s="28">
        <v>55</v>
      </c>
      <c r="I829" s="199">
        <f>T_PR[[#This Row],[CENA KATALOG NETTO ZA JEDNOSTKĘ MIARY]]/G829</f>
        <v>55</v>
      </c>
      <c r="J829" s="28">
        <f>T829*(T_PR[[#This Row],[CENA KATALOG NETTO ZA JEDNOSTKĘ MIARY]]-T_PR[[#This Row],[CENA KATALOG NETTO ZA JEDNOSTKĘ MIARY]]*T_PR[[#This Row],[RABAT %]])</f>
        <v>55</v>
      </c>
      <c r="K829" s="95">
        <f>SUM(H829)*(1-L829)</f>
        <v>55</v>
      </c>
      <c r="L829" s="261">
        <f t="shared" si="30"/>
        <v>0</v>
      </c>
      <c r="M829" s="25">
        <v>5</v>
      </c>
      <c r="N829" s="256">
        <f>T_PR[[#This Row],[CENA ZA POJ. SZTUKĘ PO RABACIE]]*T_PR[[#This Row],[LICZBA SZT. W OPAKOWANIU]]</f>
        <v>275</v>
      </c>
      <c r="O829" s="253" t="str">
        <f>IF(T_PR[[#This Row],[CENA ZA OPAKOWANIE PO RABACIE]]*D829=0,"",D829*N829)</f>
        <v/>
      </c>
      <c r="P829" s="52">
        <v>4001990497555</v>
      </c>
      <c r="Q829" s="105"/>
      <c r="R829" s="100"/>
      <c r="S829" s="101"/>
      <c r="T829" s="160">
        <v>1</v>
      </c>
    </row>
    <row r="830" spans="1:20" ht="53.4" customHeight="1">
      <c r="A830" s="108"/>
      <c r="B830" s="76"/>
      <c r="C830" s="129" t="s">
        <v>3550</v>
      </c>
      <c r="D830" s="53"/>
      <c r="E830" s="38" t="s">
        <v>3781</v>
      </c>
      <c r="F830" s="225" t="s">
        <v>3782</v>
      </c>
      <c r="G830" s="54">
        <v>1</v>
      </c>
      <c r="H830" s="28">
        <v>115</v>
      </c>
      <c r="I830" s="199">
        <f>T_PR[[#This Row],[CENA KATALOG NETTO ZA JEDNOSTKĘ MIARY]]/G830</f>
        <v>115</v>
      </c>
      <c r="J830" s="94">
        <f>T830*(T_PR[[#This Row],[CENA KATALOG NETTO ZA JEDNOSTKĘ MIARY]]-T_PR[[#This Row],[CENA KATALOG NETTO ZA JEDNOSTKĘ MIARY]]*T_PR[[#This Row],[RABAT %]])</f>
        <v>115</v>
      </c>
      <c r="K830" s="106">
        <f>SUM(H830)*(1-L831)</f>
        <v>115</v>
      </c>
      <c r="L830" s="261">
        <f t="shared" si="30"/>
        <v>0</v>
      </c>
      <c r="M830" s="25">
        <v>1</v>
      </c>
      <c r="N830" s="256">
        <f>T_PR[[#This Row],[CENA ZA POJ. SZTUKĘ PO RABACIE]]*T_PR[[#This Row],[LICZBA SZT. W OPAKOWANIU]]</f>
        <v>115</v>
      </c>
      <c r="O830" s="253" t="str">
        <f>IF(T_PR[[#This Row],[CENA ZA OPAKOWANIE PO RABACIE]]*D830=0,"",D830*N830)</f>
        <v/>
      </c>
      <c r="P830" s="52">
        <v>4001990545058</v>
      </c>
      <c r="Q830" s="52">
        <v>8421814513319</v>
      </c>
      <c r="R830" s="100"/>
      <c r="S830" s="101"/>
      <c r="T830" s="160">
        <v>1</v>
      </c>
    </row>
    <row r="831" spans="1:20">
      <c r="A831" s="332"/>
      <c r="B831" s="327"/>
      <c r="C831" s="131" t="s">
        <v>3534</v>
      </c>
      <c r="D831" s="53"/>
      <c r="E831" s="38" t="s">
        <v>2231</v>
      </c>
      <c r="F831" s="225" t="s">
        <v>2232</v>
      </c>
      <c r="G831" s="54">
        <v>100</v>
      </c>
      <c r="H831" s="28">
        <v>216.04</v>
      </c>
      <c r="I831" s="199">
        <f>T_PR[[#This Row],[CENA KATALOG NETTO ZA JEDNOSTKĘ MIARY]]/G831</f>
        <v>2.1604000000000001</v>
      </c>
      <c r="J831" s="94">
        <f>T831*(T_PR[[#This Row],[CENA KATALOG NETTO ZA JEDNOSTKĘ MIARY]]-T_PR[[#This Row],[CENA KATALOG NETTO ZA JEDNOSTKĘ MIARY]]*T_PR[[#This Row],[RABAT %]])/100</f>
        <v>2.1604000000000001</v>
      </c>
      <c r="K831" s="95">
        <f t="shared" si="29"/>
        <v>216.04</v>
      </c>
      <c r="L831" s="264">
        <f t="shared" si="30"/>
        <v>0</v>
      </c>
      <c r="M831" s="25">
        <v>10</v>
      </c>
      <c r="N831" s="256">
        <f>T_PR[[#This Row],[CENA ZA POJ. SZTUKĘ PO RABACIE]]*T_PR[[#This Row],[LICZBA SZT. W OPAKOWANIU]]</f>
        <v>21.603999999999999</v>
      </c>
      <c r="O831" s="253" t="str">
        <f>IF(T_PR[[#This Row],[CENA ZA OPAKOWANIE PO RABACIE]]*D831=0,"",D831*N831)</f>
        <v/>
      </c>
      <c r="P831" s="52"/>
      <c r="Q831" s="52"/>
      <c r="R831" s="31" t="s">
        <v>22</v>
      </c>
      <c r="S831" s="31">
        <v>73181542</v>
      </c>
      <c r="T831" s="160">
        <v>1</v>
      </c>
    </row>
    <row r="832" spans="1:20">
      <c r="A832" s="333"/>
      <c r="B832" s="328"/>
      <c r="C832" s="131" t="s">
        <v>3534</v>
      </c>
      <c r="D832" s="53"/>
      <c r="E832" s="38" t="s">
        <v>2233</v>
      </c>
      <c r="F832" s="225" t="s">
        <v>2234</v>
      </c>
      <c r="G832" s="54">
        <v>100</v>
      </c>
      <c r="H832" s="28">
        <v>250.45</v>
      </c>
      <c r="I832" s="199">
        <f>T_PR[[#This Row],[CENA KATALOG NETTO ZA JEDNOSTKĘ MIARY]]/G832</f>
        <v>2.5044999999999997</v>
      </c>
      <c r="J832" s="94">
        <f>T832*(T_PR[[#This Row],[CENA KATALOG NETTO ZA JEDNOSTKĘ MIARY]]-T_PR[[#This Row],[CENA KATALOG NETTO ZA JEDNOSTKĘ MIARY]]*T_PR[[#This Row],[RABAT %]])/100</f>
        <v>2.5044999999999997</v>
      </c>
      <c r="K832" s="95">
        <f t="shared" si="29"/>
        <v>250.45</v>
      </c>
      <c r="L832" s="264">
        <f t="shared" si="30"/>
        <v>0</v>
      </c>
      <c r="M832" s="25">
        <v>10</v>
      </c>
      <c r="N832" s="256">
        <f>T_PR[[#This Row],[CENA ZA POJ. SZTUKĘ PO RABACIE]]*T_PR[[#This Row],[LICZBA SZT. W OPAKOWANIU]]</f>
        <v>25.044999999999998</v>
      </c>
      <c r="O832" s="253" t="str">
        <f>IF(T_PR[[#This Row],[CENA ZA OPAKOWANIE PO RABACIE]]*D832=0,"",D832*N832)</f>
        <v/>
      </c>
      <c r="P832" s="52"/>
      <c r="Q832" s="52"/>
      <c r="R832" s="31" t="s">
        <v>22</v>
      </c>
      <c r="S832" s="31">
        <v>73181542</v>
      </c>
      <c r="T832" s="160">
        <v>1</v>
      </c>
    </row>
    <row r="833" spans="1:20">
      <c r="A833" s="333"/>
      <c r="B833" s="328"/>
      <c r="C833" s="131" t="s">
        <v>3534</v>
      </c>
      <c r="D833" s="53"/>
      <c r="E833" s="38" t="s">
        <v>2235</v>
      </c>
      <c r="F833" s="225" t="s">
        <v>2236</v>
      </c>
      <c r="G833" s="54">
        <v>100</v>
      </c>
      <c r="H833" s="28">
        <v>326.41000000000003</v>
      </c>
      <c r="I833" s="199">
        <f>T_PR[[#This Row],[CENA KATALOG NETTO ZA JEDNOSTKĘ MIARY]]/G833</f>
        <v>3.2641000000000004</v>
      </c>
      <c r="J833" s="94">
        <f>T833*(T_PR[[#This Row],[CENA KATALOG NETTO ZA JEDNOSTKĘ MIARY]]-T_PR[[#This Row],[CENA KATALOG NETTO ZA JEDNOSTKĘ MIARY]]*T_PR[[#This Row],[RABAT %]])/100</f>
        <v>3.2641000000000004</v>
      </c>
      <c r="K833" s="95">
        <f t="shared" si="29"/>
        <v>326.41000000000003</v>
      </c>
      <c r="L833" s="264">
        <f t="shared" si="30"/>
        <v>0</v>
      </c>
      <c r="M833" s="25">
        <v>10</v>
      </c>
      <c r="N833" s="256">
        <f>T_PR[[#This Row],[CENA ZA POJ. SZTUKĘ PO RABACIE]]*T_PR[[#This Row],[LICZBA SZT. W OPAKOWANIU]]</f>
        <v>32.641000000000005</v>
      </c>
      <c r="O833" s="253" t="str">
        <f>IF(T_PR[[#This Row],[CENA ZA OPAKOWANIE PO RABACIE]]*D833=0,"",D833*N833)</f>
        <v/>
      </c>
      <c r="P833" s="52"/>
      <c r="Q833" s="52"/>
      <c r="R833" s="31" t="s">
        <v>22</v>
      </c>
      <c r="S833" s="31">
        <v>73181542</v>
      </c>
      <c r="T833" s="160">
        <v>1</v>
      </c>
    </row>
    <row r="834" spans="1:20">
      <c r="A834" s="333"/>
      <c r="B834" s="328"/>
      <c r="C834" s="131" t="s">
        <v>3534</v>
      </c>
      <c r="D834" s="53"/>
      <c r="E834" s="38" t="s">
        <v>2237</v>
      </c>
      <c r="F834" s="225" t="s">
        <v>2238</v>
      </c>
      <c r="G834" s="54">
        <v>100</v>
      </c>
      <c r="H834" s="28">
        <v>376.34</v>
      </c>
      <c r="I834" s="199">
        <f>T_PR[[#This Row],[CENA KATALOG NETTO ZA JEDNOSTKĘ MIARY]]/G834</f>
        <v>3.7633999999999999</v>
      </c>
      <c r="J834" s="94">
        <f>T834*(T_PR[[#This Row],[CENA KATALOG NETTO ZA JEDNOSTKĘ MIARY]]-T_PR[[#This Row],[CENA KATALOG NETTO ZA JEDNOSTKĘ MIARY]]*T_PR[[#This Row],[RABAT %]])/100</f>
        <v>3.7633999999999999</v>
      </c>
      <c r="K834" s="95">
        <f t="shared" si="29"/>
        <v>376.34</v>
      </c>
      <c r="L834" s="264">
        <f t="shared" si="30"/>
        <v>0</v>
      </c>
      <c r="M834" s="25">
        <v>10</v>
      </c>
      <c r="N834" s="256">
        <f>T_PR[[#This Row],[CENA ZA POJ. SZTUKĘ PO RABACIE]]*T_PR[[#This Row],[LICZBA SZT. W OPAKOWANIU]]</f>
        <v>37.634</v>
      </c>
      <c r="O834" s="253" t="str">
        <f>IF(T_PR[[#This Row],[CENA ZA OPAKOWANIE PO RABACIE]]*D834=0,"",D834*N834)</f>
        <v/>
      </c>
      <c r="P834" s="52"/>
      <c r="Q834" s="52"/>
      <c r="R834" s="31" t="s">
        <v>22</v>
      </c>
      <c r="S834" s="31">
        <v>73181542</v>
      </c>
      <c r="T834" s="160">
        <v>1</v>
      </c>
    </row>
    <row r="835" spans="1:20">
      <c r="A835" s="333"/>
      <c r="B835" s="328"/>
      <c r="C835" s="131" t="s">
        <v>3534</v>
      </c>
      <c r="D835" s="53"/>
      <c r="E835" s="38" t="s">
        <v>2239</v>
      </c>
      <c r="F835" s="225" t="s">
        <v>2240</v>
      </c>
      <c r="G835" s="54">
        <v>100</v>
      </c>
      <c r="H835" s="28">
        <v>544.67999999999995</v>
      </c>
      <c r="I835" s="199">
        <f>T_PR[[#This Row],[CENA KATALOG NETTO ZA JEDNOSTKĘ MIARY]]/G835</f>
        <v>5.4467999999999996</v>
      </c>
      <c r="J835" s="94">
        <f>T835*(T_PR[[#This Row],[CENA KATALOG NETTO ZA JEDNOSTKĘ MIARY]]-T_PR[[#This Row],[CENA KATALOG NETTO ZA JEDNOSTKĘ MIARY]]*T_PR[[#This Row],[RABAT %]])/100</f>
        <v>5.4467999999999996</v>
      </c>
      <c r="K835" s="95">
        <f t="shared" si="29"/>
        <v>544.67999999999995</v>
      </c>
      <c r="L835" s="264">
        <f t="shared" si="30"/>
        <v>0</v>
      </c>
      <c r="M835" s="25">
        <v>10</v>
      </c>
      <c r="N835" s="256">
        <f>T_PR[[#This Row],[CENA ZA POJ. SZTUKĘ PO RABACIE]]*T_PR[[#This Row],[LICZBA SZT. W OPAKOWANIU]]</f>
        <v>54.467999999999996</v>
      </c>
      <c r="O835" s="253" t="str">
        <f>IF(T_PR[[#This Row],[CENA ZA OPAKOWANIE PO RABACIE]]*D835=0,"",D835*N835)</f>
        <v/>
      </c>
      <c r="P835" s="52">
        <v>4001990523438</v>
      </c>
      <c r="Q835" s="52">
        <v>4250438914059</v>
      </c>
      <c r="R835" s="31" t="s">
        <v>22</v>
      </c>
      <c r="S835" s="31">
        <v>73181542</v>
      </c>
      <c r="T835" s="160">
        <v>1</v>
      </c>
    </row>
    <row r="836" spans="1:20">
      <c r="A836" s="333"/>
      <c r="B836" s="328"/>
      <c r="C836" s="131" t="s">
        <v>3534</v>
      </c>
      <c r="D836" s="53"/>
      <c r="E836" s="38" t="s">
        <v>2241</v>
      </c>
      <c r="F836" s="225" t="s">
        <v>2242</v>
      </c>
      <c r="G836" s="54">
        <v>100</v>
      </c>
      <c r="H836" s="28">
        <v>681.23</v>
      </c>
      <c r="I836" s="199">
        <f>T_PR[[#This Row],[CENA KATALOG NETTO ZA JEDNOSTKĘ MIARY]]/G836</f>
        <v>6.8123000000000005</v>
      </c>
      <c r="J836" s="94">
        <f>T836*(T_PR[[#This Row],[CENA KATALOG NETTO ZA JEDNOSTKĘ MIARY]]-T_PR[[#This Row],[CENA KATALOG NETTO ZA JEDNOSTKĘ MIARY]]*T_PR[[#This Row],[RABAT %]])/100</f>
        <v>6.8123000000000005</v>
      </c>
      <c r="K836" s="95">
        <f t="shared" si="29"/>
        <v>681.23</v>
      </c>
      <c r="L836" s="264">
        <f t="shared" si="30"/>
        <v>0</v>
      </c>
      <c r="M836" s="25">
        <v>10</v>
      </c>
      <c r="N836" s="256">
        <f>T_PR[[#This Row],[CENA ZA POJ. SZTUKĘ PO RABACIE]]*T_PR[[#This Row],[LICZBA SZT. W OPAKOWANIU]]</f>
        <v>68.123000000000005</v>
      </c>
      <c r="O836" s="253" t="str">
        <f>IF(T_PR[[#This Row],[CENA ZA OPAKOWANIE PO RABACIE]]*D836=0,"",D836*N836)</f>
        <v/>
      </c>
      <c r="P836" s="52"/>
      <c r="Q836" s="52"/>
      <c r="R836" s="31" t="s">
        <v>22</v>
      </c>
      <c r="S836" s="31">
        <v>73181542</v>
      </c>
      <c r="T836" s="160">
        <v>1</v>
      </c>
    </row>
    <row r="837" spans="1:20">
      <c r="A837" s="333"/>
      <c r="B837" s="328"/>
      <c r="C837" s="131" t="s">
        <v>3534</v>
      </c>
      <c r="D837" s="53"/>
      <c r="E837" s="38" t="s">
        <v>2243</v>
      </c>
      <c r="F837" s="225" t="s">
        <v>2244</v>
      </c>
      <c r="G837" s="54">
        <v>100</v>
      </c>
      <c r="H837" s="28">
        <v>730.97</v>
      </c>
      <c r="I837" s="199">
        <f>T_PR[[#This Row],[CENA KATALOG NETTO ZA JEDNOSTKĘ MIARY]]/G837</f>
        <v>7.3097000000000003</v>
      </c>
      <c r="J837" s="94">
        <f>T837*(T_PR[[#This Row],[CENA KATALOG NETTO ZA JEDNOSTKĘ MIARY]]-T_PR[[#This Row],[CENA KATALOG NETTO ZA JEDNOSTKĘ MIARY]]*T_PR[[#This Row],[RABAT %]])/100</f>
        <v>7.3097000000000003</v>
      </c>
      <c r="K837" s="95">
        <f t="shared" si="29"/>
        <v>730.97</v>
      </c>
      <c r="L837" s="264">
        <f t="shared" si="30"/>
        <v>0</v>
      </c>
      <c r="M837" s="25">
        <v>10</v>
      </c>
      <c r="N837" s="256">
        <f>T_PR[[#This Row],[CENA ZA POJ. SZTUKĘ PO RABACIE]]*T_PR[[#This Row],[LICZBA SZT. W OPAKOWANIU]]</f>
        <v>73.097000000000008</v>
      </c>
      <c r="O837" s="253" t="str">
        <f>IF(T_PR[[#This Row],[CENA ZA OPAKOWANIE PO RABACIE]]*D837=0,"",D837*N837)</f>
        <v/>
      </c>
      <c r="P837" s="52"/>
      <c r="Q837" s="52"/>
      <c r="R837" s="31" t="s">
        <v>22</v>
      </c>
      <c r="S837" s="31">
        <v>73181542</v>
      </c>
      <c r="T837" s="160">
        <v>1</v>
      </c>
    </row>
    <row r="838" spans="1:20">
      <c r="A838" s="333"/>
      <c r="B838" s="328"/>
      <c r="C838" s="131" t="s">
        <v>3534</v>
      </c>
      <c r="D838" s="53"/>
      <c r="E838" s="38" t="s">
        <v>2245</v>
      </c>
      <c r="F838" s="225" t="s">
        <v>2246</v>
      </c>
      <c r="G838" s="54">
        <v>100</v>
      </c>
      <c r="H838" s="28">
        <v>913.16</v>
      </c>
      <c r="I838" s="199">
        <f>T_PR[[#This Row],[CENA KATALOG NETTO ZA JEDNOSTKĘ MIARY]]/G838</f>
        <v>9.1315999999999988</v>
      </c>
      <c r="J838" s="94">
        <f>T838*(T_PR[[#This Row],[CENA KATALOG NETTO ZA JEDNOSTKĘ MIARY]]-T_PR[[#This Row],[CENA KATALOG NETTO ZA JEDNOSTKĘ MIARY]]*T_PR[[#This Row],[RABAT %]])/100</f>
        <v>9.1315999999999988</v>
      </c>
      <c r="K838" s="95">
        <f t="shared" si="29"/>
        <v>913.16</v>
      </c>
      <c r="L838" s="264">
        <f t="shared" si="30"/>
        <v>0</v>
      </c>
      <c r="M838" s="25">
        <v>10</v>
      </c>
      <c r="N838" s="256">
        <f>T_PR[[#This Row],[CENA ZA POJ. SZTUKĘ PO RABACIE]]*T_PR[[#This Row],[LICZBA SZT. W OPAKOWANIU]]</f>
        <v>91.315999999999988</v>
      </c>
      <c r="O838" s="253" t="str">
        <f>IF(T_PR[[#This Row],[CENA ZA OPAKOWANIE PO RABACIE]]*D838=0,"",D838*N838)</f>
        <v/>
      </c>
      <c r="P838" s="52">
        <v>4001990523469</v>
      </c>
      <c r="Q838" s="52">
        <v>8421814445306</v>
      </c>
      <c r="R838" s="31" t="s">
        <v>22</v>
      </c>
      <c r="S838" s="31">
        <v>73181542</v>
      </c>
      <c r="T838" s="160">
        <v>1</v>
      </c>
    </row>
    <row r="839" spans="1:20">
      <c r="A839" s="333"/>
      <c r="B839" s="328"/>
      <c r="C839" s="131" t="s">
        <v>3534</v>
      </c>
      <c r="D839" s="53"/>
      <c r="E839" s="38" t="s">
        <v>2247</v>
      </c>
      <c r="F839" s="225" t="s">
        <v>2248</v>
      </c>
      <c r="G839" s="54">
        <v>100</v>
      </c>
      <c r="H839" s="28">
        <v>489.32</v>
      </c>
      <c r="I839" s="199">
        <f>T_PR[[#This Row],[CENA KATALOG NETTO ZA JEDNOSTKĘ MIARY]]/G839</f>
        <v>4.8932000000000002</v>
      </c>
      <c r="J839" s="94">
        <f>T839*(T_PR[[#This Row],[CENA KATALOG NETTO ZA JEDNOSTKĘ MIARY]]-T_PR[[#This Row],[CENA KATALOG NETTO ZA JEDNOSTKĘ MIARY]]*T_PR[[#This Row],[RABAT %]])/100</f>
        <v>4.8932000000000002</v>
      </c>
      <c r="K839" s="95">
        <f t="shared" si="29"/>
        <v>489.32</v>
      </c>
      <c r="L839" s="264">
        <f t="shared" si="30"/>
        <v>0</v>
      </c>
      <c r="M839" s="25">
        <v>10</v>
      </c>
      <c r="N839" s="256">
        <f>T_PR[[#This Row],[CENA ZA POJ. SZTUKĘ PO RABACIE]]*T_PR[[#This Row],[LICZBA SZT. W OPAKOWANIU]]</f>
        <v>48.932000000000002</v>
      </c>
      <c r="O839" s="253" t="str">
        <f>IF(T_PR[[#This Row],[CENA ZA OPAKOWANIE PO RABACIE]]*D839=0,"",D839*N839)</f>
        <v/>
      </c>
      <c r="P839" s="52">
        <v>4001990523476</v>
      </c>
      <c r="Q839" s="52">
        <v>8421814520751</v>
      </c>
      <c r="R839" s="31" t="s">
        <v>22</v>
      </c>
      <c r="S839" s="31">
        <v>73181542</v>
      </c>
      <c r="T839" s="160">
        <v>1</v>
      </c>
    </row>
    <row r="840" spans="1:20">
      <c r="A840" s="333"/>
      <c r="B840" s="328"/>
      <c r="C840" s="131" t="s">
        <v>3534</v>
      </c>
      <c r="D840" s="53"/>
      <c r="E840" s="38" t="s">
        <v>2249</v>
      </c>
      <c r="F840" s="225" t="s">
        <v>2250</v>
      </c>
      <c r="G840" s="54">
        <v>100</v>
      </c>
      <c r="H840" s="28">
        <v>1134.81</v>
      </c>
      <c r="I840" s="199">
        <f>T_PR[[#This Row],[CENA KATALOG NETTO ZA JEDNOSTKĘ MIARY]]/G840</f>
        <v>11.348099999999999</v>
      </c>
      <c r="J840" s="94">
        <f>T840*(T_PR[[#This Row],[CENA KATALOG NETTO ZA JEDNOSTKĘ MIARY]]-T_PR[[#This Row],[CENA KATALOG NETTO ZA JEDNOSTKĘ MIARY]]*T_PR[[#This Row],[RABAT %]])/100</f>
        <v>11.348099999999999</v>
      </c>
      <c r="K840" s="95">
        <f t="shared" si="29"/>
        <v>1134.81</v>
      </c>
      <c r="L840" s="264">
        <f t="shared" si="30"/>
        <v>0</v>
      </c>
      <c r="M840" s="25">
        <v>10</v>
      </c>
      <c r="N840" s="256">
        <f>T_PR[[#This Row],[CENA ZA POJ. SZTUKĘ PO RABACIE]]*T_PR[[#This Row],[LICZBA SZT. W OPAKOWANIU]]</f>
        <v>113.48099999999999</v>
      </c>
      <c r="O840" s="253" t="str">
        <f>IF(T_PR[[#This Row],[CENA ZA OPAKOWANIE PO RABACIE]]*D840=0,"",D840*N840)</f>
        <v/>
      </c>
      <c r="P840" s="52">
        <v>4001990523483</v>
      </c>
      <c r="Q840" s="52">
        <v>4250438914073</v>
      </c>
      <c r="R840" s="31" t="s">
        <v>22</v>
      </c>
      <c r="S840" s="31">
        <v>73181542</v>
      </c>
      <c r="T840" s="160">
        <v>1</v>
      </c>
    </row>
    <row r="841" spans="1:20">
      <c r="A841" s="333"/>
      <c r="B841" s="328"/>
      <c r="C841" s="131" t="s">
        <v>3534</v>
      </c>
      <c r="D841" s="53"/>
      <c r="E841" s="38" t="s">
        <v>2251</v>
      </c>
      <c r="F841" s="225" t="s">
        <v>2252</v>
      </c>
      <c r="G841" s="54">
        <v>100</v>
      </c>
      <c r="H841" s="28">
        <v>1314.39</v>
      </c>
      <c r="I841" s="199">
        <f>T_PR[[#This Row],[CENA KATALOG NETTO ZA JEDNOSTKĘ MIARY]]/G841</f>
        <v>13.1439</v>
      </c>
      <c r="J841" s="94">
        <f>T841*(T_PR[[#This Row],[CENA KATALOG NETTO ZA JEDNOSTKĘ MIARY]]-T_PR[[#This Row],[CENA KATALOG NETTO ZA JEDNOSTKĘ MIARY]]*T_PR[[#This Row],[RABAT %]])/100</f>
        <v>13.1439</v>
      </c>
      <c r="K841" s="95">
        <f t="shared" si="29"/>
        <v>1314.39</v>
      </c>
      <c r="L841" s="264">
        <f t="shared" si="30"/>
        <v>0</v>
      </c>
      <c r="M841" s="25">
        <v>10</v>
      </c>
      <c r="N841" s="256">
        <f>T_PR[[#This Row],[CENA ZA POJ. SZTUKĘ PO RABACIE]]*T_PR[[#This Row],[LICZBA SZT. W OPAKOWANIU]]</f>
        <v>131.43899999999999</v>
      </c>
      <c r="O841" s="253" t="str">
        <f>IF(T_PR[[#This Row],[CENA ZA OPAKOWANIE PO RABACIE]]*D841=0,"",D841*N841)</f>
        <v/>
      </c>
      <c r="P841" s="52"/>
      <c r="Q841" s="52"/>
      <c r="R841" s="31" t="s">
        <v>22</v>
      </c>
      <c r="S841" s="31">
        <v>73181542</v>
      </c>
      <c r="T841" s="160">
        <v>1</v>
      </c>
    </row>
    <row r="842" spans="1:20">
      <c r="A842" s="333"/>
      <c r="B842" s="328"/>
      <c r="C842" s="131" t="s">
        <v>3534</v>
      </c>
      <c r="D842" s="53"/>
      <c r="E842" s="38" t="s">
        <v>2253</v>
      </c>
      <c r="F842" s="225" t="s">
        <v>2254</v>
      </c>
      <c r="G842" s="54">
        <v>100</v>
      </c>
      <c r="H842" s="28">
        <v>2209.9699999999998</v>
      </c>
      <c r="I842" s="199">
        <f>T_PR[[#This Row],[CENA KATALOG NETTO ZA JEDNOSTKĘ MIARY]]/G842</f>
        <v>22.099699999999999</v>
      </c>
      <c r="J842" s="94">
        <f>T842*(T_PR[[#This Row],[CENA KATALOG NETTO ZA JEDNOSTKĘ MIARY]]-T_PR[[#This Row],[CENA KATALOG NETTO ZA JEDNOSTKĘ MIARY]]*T_PR[[#This Row],[RABAT %]])/100</f>
        <v>22.099699999999999</v>
      </c>
      <c r="K842" s="95">
        <f t="shared" si="29"/>
        <v>2209.9699999999998</v>
      </c>
      <c r="L842" s="264">
        <f t="shared" si="30"/>
        <v>0</v>
      </c>
      <c r="M842" s="25">
        <v>5</v>
      </c>
      <c r="N842" s="256">
        <f>T_PR[[#This Row],[CENA ZA POJ. SZTUKĘ PO RABACIE]]*T_PR[[#This Row],[LICZBA SZT. W OPAKOWANIU]]</f>
        <v>110.49849999999999</v>
      </c>
      <c r="O842" s="253" t="str">
        <f>IF(T_PR[[#This Row],[CENA ZA OPAKOWANIE PO RABACIE]]*D842=0,"",D842*N842)</f>
        <v/>
      </c>
      <c r="P842" s="52"/>
      <c r="Q842" s="52"/>
      <c r="R842" s="31" t="s">
        <v>22</v>
      </c>
      <c r="S842" s="31">
        <v>73181542</v>
      </c>
      <c r="T842" s="160">
        <v>1</v>
      </c>
    </row>
    <row r="843" spans="1:20">
      <c r="A843" s="333"/>
      <c r="B843" s="328"/>
      <c r="C843" s="131" t="s">
        <v>3534</v>
      </c>
      <c r="D843" s="53"/>
      <c r="E843" s="38" t="s">
        <v>2255</v>
      </c>
      <c r="F843" s="225" t="s">
        <v>2256</v>
      </c>
      <c r="G843" s="54">
        <v>100</v>
      </c>
      <c r="H843" s="28">
        <v>3500.61</v>
      </c>
      <c r="I843" s="199">
        <f>T_PR[[#This Row],[CENA KATALOG NETTO ZA JEDNOSTKĘ MIARY]]/G843</f>
        <v>35.006100000000004</v>
      </c>
      <c r="J843" s="94">
        <f>T843*(T_PR[[#This Row],[CENA KATALOG NETTO ZA JEDNOSTKĘ MIARY]]-T_PR[[#This Row],[CENA KATALOG NETTO ZA JEDNOSTKĘ MIARY]]*T_PR[[#This Row],[RABAT %]])/100</f>
        <v>35.006100000000004</v>
      </c>
      <c r="K843" s="95">
        <f t="shared" si="29"/>
        <v>3500.61</v>
      </c>
      <c r="L843" s="264">
        <f t="shared" si="30"/>
        <v>0</v>
      </c>
      <c r="M843" s="25">
        <v>5</v>
      </c>
      <c r="N843" s="256">
        <f>T_PR[[#This Row],[CENA ZA POJ. SZTUKĘ PO RABACIE]]*T_PR[[#This Row],[LICZBA SZT. W OPAKOWANIU]]</f>
        <v>175.03050000000002</v>
      </c>
      <c r="O843" s="253" t="str">
        <f>IF(T_PR[[#This Row],[CENA ZA OPAKOWANIE PO RABACIE]]*D843=0,"",D843*N843)</f>
        <v/>
      </c>
      <c r="P843" s="52"/>
      <c r="Q843" s="52"/>
      <c r="R843" s="31" t="s">
        <v>22</v>
      </c>
      <c r="S843" s="31">
        <v>73181542</v>
      </c>
      <c r="T843" s="160">
        <v>1</v>
      </c>
    </row>
    <row r="844" spans="1:20">
      <c r="A844" s="333"/>
      <c r="B844" s="328"/>
      <c r="C844" s="131" t="s">
        <v>3534</v>
      </c>
      <c r="D844" s="53"/>
      <c r="E844" s="38" t="s">
        <v>2257</v>
      </c>
      <c r="F844" s="225" t="s">
        <v>2258</v>
      </c>
      <c r="G844" s="54">
        <v>100</v>
      </c>
      <c r="H844" s="28">
        <v>11896.99</v>
      </c>
      <c r="I844" s="199">
        <f>T_PR[[#This Row],[CENA KATALOG NETTO ZA JEDNOSTKĘ MIARY]]/G844</f>
        <v>118.9699</v>
      </c>
      <c r="J844" s="94">
        <f>T844*(T_PR[[#This Row],[CENA KATALOG NETTO ZA JEDNOSTKĘ MIARY]]-T_PR[[#This Row],[CENA KATALOG NETTO ZA JEDNOSTKĘ MIARY]]*T_PR[[#This Row],[RABAT %]])/100</f>
        <v>118.9699</v>
      </c>
      <c r="K844" s="95">
        <f t="shared" si="29"/>
        <v>11896.99</v>
      </c>
      <c r="L844" s="264">
        <f t="shared" si="30"/>
        <v>0</v>
      </c>
      <c r="M844" s="25">
        <v>5</v>
      </c>
      <c r="N844" s="256">
        <f>T_PR[[#This Row],[CENA ZA POJ. SZTUKĘ PO RABACIE]]*T_PR[[#This Row],[LICZBA SZT. W OPAKOWANIU]]</f>
        <v>594.84950000000003</v>
      </c>
      <c r="O844" s="253" t="str">
        <f>IF(T_PR[[#This Row],[CENA ZA OPAKOWANIE PO RABACIE]]*D844=0,"",D844*N844)</f>
        <v/>
      </c>
      <c r="P844" s="52"/>
      <c r="Q844" s="52"/>
      <c r="R844" s="31" t="s">
        <v>22</v>
      </c>
      <c r="S844" s="31">
        <v>73181542</v>
      </c>
      <c r="T844" s="160">
        <v>1</v>
      </c>
    </row>
    <row r="845" spans="1:20">
      <c r="A845" s="333"/>
      <c r="B845" s="328"/>
      <c r="C845" s="131" t="s">
        <v>3534</v>
      </c>
      <c r="D845" s="53"/>
      <c r="E845" s="38" t="s">
        <v>2259</v>
      </c>
      <c r="F845" s="225" t="s">
        <v>2260</v>
      </c>
      <c r="G845" s="54">
        <v>100</v>
      </c>
      <c r="H845" s="28">
        <v>1319.25</v>
      </c>
      <c r="I845" s="199">
        <f>T_PR[[#This Row],[CENA KATALOG NETTO ZA JEDNOSTKĘ MIARY]]/G845</f>
        <v>13.192500000000001</v>
      </c>
      <c r="J845" s="94">
        <f>T845*(T_PR[[#This Row],[CENA KATALOG NETTO ZA JEDNOSTKĘ MIARY]]-T_PR[[#This Row],[CENA KATALOG NETTO ZA JEDNOSTKĘ MIARY]]*T_PR[[#This Row],[RABAT %]])/100</f>
        <v>13.192500000000001</v>
      </c>
      <c r="K845" s="95">
        <f t="shared" si="29"/>
        <v>1319.25</v>
      </c>
      <c r="L845" s="264">
        <f t="shared" si="30"/>
        <v>0</v>
      </c>
      <c r="M845" s="25">
        <v>10</v>
      </c>
      <c r="N845" s="256">
        <f>T_PR[[#This Row],[CENA ZA POJ. SZTUKĘ PO RABACIE]]*T_PR[[#This Row],[LICZBA SZT. W OPAKOWANIU]]</f>
        <v>131.92500000000001</v>
      </c>
      <c r="O845" s="253" t="str">
        <f>IF(T_PR[[#This Row],[CENA ZA OPAKOWANIE PO RABACIE]]*D845=0,"",D845*N845)</f>
        <v/>
      </c>
      <c r="P845" s="52"/>
      <c r="Q845" s="52"/>
      <c r="R845" s="31" t="s">
        <v>22</v>
      </c>
      <c r="S845" s="31">
        <v>73181542</v>
      </c>
      <c r="T845" s="160">
        <v>1</v>
      </c>
    </row>
    <row r="846" spans="1:20">
      <c r="A846" s="333"/>
      <c r="B846" s="328"/>
      <c r="C846" s="131" t="s">
        <v>3534</v>
      </c>
      <c r="D846" s="53"/>
      <c r="E846" s="38" t="s">
        <v>2261</v>
      </c>
      <c r="F846" s="225" t="s">
        <v>2262</v>
      </c>
      <c r="G846" s="54">
        <v>100</v>
      </c>
      <c r="H846" s="28">
        <v>1748.33</v>
      </c>
      <c r="I846" s="199">
        <f>T_PR[[#This Row],[CENA KATALOG NETTO ZA JEDNOSTKĘ MIARY]]/G846</f>
        <v>17.4833</v>
      </c>
      <c r="J846" s="94">
        <f>T846*(T_PR[[#This Row],[CENA KATALOG NETTO ZA JEDNOSTKĘ MIARY]]-T_PR[[#This Row],[CENA KATALOG NETTO ZA JEDNOSTKĘ MIARY]]*T_PR[[#This Row],[RABAT %]])/100</f>
        <v>17.4833</v>
      </c>
      <c r="K846" s="95">
        <f t="shared" si="29"/>
        <v>1748.33</v>
      </c>
      <c r="L846" s="264">
        <f t="shared" si="30"/>
        <v>0</v>
      </c>
      <c r="M846" s="25">
        <v>10</v>
      </c>
      <c r="N846" s="256">
        <f>T_PR[[#This Row],[CENA ZA POJ. SZTUKĘ PO RABACIE]]*T_PR[[#This Row],[LICZBA SZT. W OPAKOWANIU]]</f>
        <v>174.833</v>
      </c>
      <c r="O846" s="253" t="str">
        <f>IF(T_PR[[#This Row],[CENA ZA OPAKOWANIE PO RABACIE]]*D846=0,"",D846*N846)</f>
        <v/>
      </c>
      <c r="P846" s="52"/>
      <c r="Q846" s="52"/>
      <c r="R846" s="31" t="s">
        <v>22</v>
      </c>
      <c r="S846" s="31">
        <v>73181535</v>
      </c>
      <c r="T846" s="160">
        <v>1</v>
      </c>
    </row>
    <row r="847" spans="1:20">
      <c r="A847" s="333"/>
      <c r="B847" s="328"/>
      <c r="C847" s="131" t="s">
        <v>3534</v>
      </c>
      <c r="D847" s="53"/>
      <c r="E847" s="38" t="s">
        <v>2263</v>
      </c>
      <c r="F847" s="225" t="s">
        <v>2264</v>
      </c>
      <c r="G847" s="54">
        <v>100</v>
      </c>
      <c r="H847" s="28">
        <v>3386.88</v>
      </c>
      <c r="I847" s="199">
        <f>T_PR[[#This Row],[CENA KATALOG NETTO ZA JEDNOSTKĘ MIARY]]/G847</f>
        <v>33.8688</v>
      </c>
      <c r="J847" s="94">
        <f>T847*(T_PR[[#This Row],[CENA KATALOG NETTO ZA JEDNOSTKĘ MIARY]]-T_PR[[#This Row],[CENA KATALOG NETTO ZA JEDNOSTKĘ MIARY]]*T_PR[[#This Row],[RABAT %]])/100</f>
        <v>33.8688</v>
      </c>
      <c r="K847" s="95">
        <f t="shared" si="29"/>
        <v>3386.88</v>
      </c>
      <c r="L847" s="264">
        <f t="shared" si="30"/>
        <v>0</v>
      </c>
      <c r="M847" s="25">
        <v>10</v>
      </c>
      <c r="N847" s="256">
        <f>T_PR[[#This Row],[CENA ZA POJ. SZTUKĘ PO RABACIE]]*T_PR[[#This Row],[LICZBA SZT. W OPAKOWANIU]]</f>
        <v>338.68799999999999</v>
      </c>
      <c r="O847" s="253" t="str">
        <f>IF(T_PR[[#This Row],[CENA ZA OPAKOWANIE PO RABACIE]]*D847=0,"",D847*N847)</f>
        <v/>
      </c>
      <c r="P847" s="52"/>
      <c r="Q847" s="52"/>
      <c r="R847" s="31" t="s">
        <v>22</v>
      </c>
      <c r="S847" s="31">
        <v>73181535</v>
      </c>
      <c r="T847" s="160">
        <v>1</v>
      </c>
    </row>
    <row r="848" spans="1:20" ht="19.2" customHeight="1">
      <c r="A848" s="334"/>
      <c r="B848" s="329"/>
      <c r="C848" s="131" t="s">
        <v>3534</v>
      </c>
      <c r="D848" s="53"/>
      <c r="E848" s="38" t="s">
        <v>2265</v>
      </c>
      <c r="F848" s="225" t="s">
        <v>2266</v>
      </c>
      <c r="G848" s="54">
        <v>100</v>
      </c>
      <c r="H848" s="28">
        <v>5715.8</v>
      </c>
      <c r="I848" s="199">
        <f>T_PR[[#This Row],[CENA KATALOG NETTO ZA JEDNOSTKĘ MIARY]]/G848</f>
        <v>57.158000000000001</v>
      </c>
      <c r="J848" s="94">
        <f>T848*(T_PR[[#This Row],[CENA KATALOG NETTO ZA JEDNOSTKĘ MIARY]]-T_PR[[#This Row],[CENA KATALOG NETTO ZA JEDNOSTKĘ MIARY]]*T_PR[[#This Row],[RABAT %]])/100</f>
        <v>57.158000000000001</v>
      </c>
      <c r="K848" s="95">
        <f t="shared" si="29"/>
        <v>5715.8</v>
      </c>
      <c r="L848" s="264">
        <f t="shared" si="30"/>
        <v>0</v>
      </c>
      <c r="M848" s="25">
        <v>10</v>
      </c>
      <c r="N848" s="256">
        <f>T_PR[[#This Row],[CENA ZA POJ. SZTUKĘ PO RABACIE]]*T_PR[[#This Row],[LICZBA SZT. W OPAKOWANIU]]</f>
        <v>571.58000000000004</v>
      </c>
      <c r="O848" s="253" t="str">
        <f>IF(T_PR[[#This Row],[CENA ZA OPAKOWANIE PO RABACIE]]*D848=0,"",D848*N848)</f>
        <v/>
      </c>
      <c r="P848" s="52"/>
      <c r="Q848" s="52"/>
      <c r="R848" s="31" t="s">
        <v>22</v>
      </c>
      <c r="S848" s="31">
        <v>73181535</v>
      </c>
      <c r="T848" s="160">
        <v>1</v>
      </c>
    </row>
    <row r="849" spans="1:20">
      <c r="A849" s="332"/>
      <c r="B849" s="327"/>
      <c r="C849" s="130" t="s">
        <v>3550</v>
      </c>
      <c r="D849" s="53"/>
      <c r="E849" s="38" t="s">
        <v>2267</v>
      </c>
      <c r="F849" s="225" t="s">
        <v>2268</v>
      </c>
      <c r="G849" s="54">
        <v>100</v>
      </c>
      <c r="H849" s="28">
        <v>665.51</v>
      </c>
      <c r="I849" s="199">
        <f>T_PR[[#This Row],[CENA KATALOG NETTO ZA JEDNOSTKĘ MIARY]]/G849</f>
        <v>6.6551</v>
      </c>
      <c r="J849" s="94">
        <f>T849*(T_PR[[#This Row],[CENA KATALOG NETTO ZA JEDNOSTKĘ MIARY]]-T_PR[[#This Row],[CENA KATALOG NETTO ZA JEDNOSTKĘ MIARY]]*T_PR[[#This Row],[RABAT %]])/100</f>
        <v>6.6551</v>
      </c>
      <c r="K849" s="95">
        <f t="shared" si="29"/>
        <v>665.51</v>
      </c>
      <c r="L849" s="264">
        <f t="shared" si="30"/>
        <v>0</v>
      </c>
      <c r="M849" s="25">
        <v>10</v>
      </c>
      <c r="N849" s="256">
        <f>T_PR[[#This Row],[CENA ZA POJ. SZTUKĘ PO RABACIE]]*T_PR[[#This Row],[LICZBA SZT. W OPAKOWANIU]]</f>
        <v>66.551000000000002</v>
      </c>
      <c r="O849" s="253" t="str">
        <f>IF(T_PR[[#This Row],[CENA ZA OPAKOWANIE PO RABACIE]]*D849=0,"",D849*N849)</f>
        <v/>
      </c>
      <c r="P849" s="52">
        <v>4001990517918</v>
      </c>
      <c r="Q849" s="52">
        <v>8421814440127</v>
      </c>
      <c r="R849" s="31" t="s">
        <v>2120</v>
      </c>
      <c r="S849" s="31" t="s">
        <v>2134</v>
      </c>
      <c r="T849" s="160">
        <v>1</v>
      </c>
    </row>
    <row r="850" spans="1:20">
      <c r="A850" s="333"/>
      <c r="B850" s="328"/>
      <c r="C850" s="130" t="s">
        <v>3550</v>
      </c>
      <c r="D850" s="53"/>
      <c r="E850" s="38" t="s">
        <v>2269</v>
      </c>
      <c r="F850" s="225" t="s">
        <v>2270</v>
      </c>
      <c r="G850" s="54">
        <v>100</v>
      </c>
      <c r="H850" s="28">
        <v>734.72</v>
      </c>
      <c r="I850" s="199">
        <f>T_PR[[#This Row],[CENA KATALOG NETTO ZA JEDNOSTKĘ MIARY]]/G850</f>
        <v>7.3472</v>
      </c>
      <c r="J850" s="94">
        <f>T850*(T_PR[[#This Row],[CENA KATALOG NETTO ZA JEDNOSTKĘ MIARY]]-T_PR[[#This Row],[CENA KATALOG NETTO ZA JEDNOSTKĘ MIARY]]*T_PR[[#This Row],[RABAT %]])/100</f>
        <v>7.3472</v>
      </c>
      <c r="K850" s="95">
        <f t="shared" si="29"/>
        <v>734.72</v>
      </c>
      <c r="L850" s="264">
        <f t="shared" si="30"/>
        <v>0</v>
      </c>
      <c r="M850" s="25">
        <v>10</v>
      </c>
      <c r="N850" s="256">
        <f>T_PR[[#This Row],[CENA ZA POJ. SZTUKĘ PO RABACIE]]*T_PR[[#This Row],[LICZBA SZT. W OPAKOWANIU]]</f>
        <v>73.471999999999994</v>
      </c>
      <c r="O850" s="253" t="str">
        <f>IF(T_PR[[#This Row],[CENA ZA OPAKOWANIE PO RABACIE]]*D850=0,"",D850*N850)</f>
        <v/>
      </c>
      <c r="P850" s="52">
        <v>4001990517925</v>
      </c>
      <c r="Q850" s="52">
        <v>8421814440141</v>
      </c>
      <c r="R850" s="31" t="s">
        <v>2120</v>
      </c>
      <c r="S850" s="31" t="s">
        <v>2134</v>
      </c>
      <c r="T850" s="160">
        <v>1</v>
      </c>
    </row>
    <row r="851" spans="1:20">
      <c r="A851" s="333"/>
      <c r="B851" s="328"/>
      <c r="C851" s="131" t="s">
        <v>3550</v>
      </c>
      <c r="D851" s="53"/>
      <c r="E851" s="38" t="s">
        <v>2271</v>
      </c>
      <c r="F851" s="225" t="s">
        <v>2272</v>
      </c>
      <c r="G851" s="54">
        <v>100</v>
      </c>
      <c r="H851" s="28">
        <v>757.91</v>
      </c>
      <c r="I851" s="199">
        <f>T_PR[[#This Row],[CENA KATALOG NETTO ZA JEDNOSTKĘ MIARY]]/G851</f>
        <v>7.5790999999999995</v>
      </c>
      <c r="J851" s="94">
        <f>T851*(T_PR[[#This Row],[CENA KATALOG NETTO ZA JEDNOSTKĘ MIARY]]-T_PR[[#This Row],[CENA KATALOG NETTO ZA JEDNOSTKĘ MIARY]]*T_PR[[#This Row],[RABAT %]])/100</f>
        <v>7.5790999999999995</v>
      </c>
      <c r="K851" s="95">
        <f t="shared" si="29"/>
        <v>757.91</v>
      </c>
      <c r="L851" s="264">
        <f t="shared" si="30"/>
        <v>0</v>
      </c>
      <c r="M851" s="25">
        <v>10</v>
      </c>
      <c r="N851" s="256">
        <f>T_PR[[#This Row],[CENA ZA POJ. SZTUKĘ PO RABACIE]]*T_PR[[#This Row],[LICZBA SZT. W OPAKOWANIU]]</f>
        <v>75.790999999999997</v>
      </c>
      <c r="O851" s="253" t="str">
        <f>IF(T_PR[[#This Row],[CENA ZA OPAKOWANIE PO RABACIE]]*D851=0,"",D851*N851)</f>
        <v/>
      </c>
      <c r="P851" s="52">
        <v>4001990517932</v>
      </c>
      <c r="Q851" s="52">
        <v>8421814528511</v>
      </c>
      <c r="R851" s="31" t="s">
        <v>2120</v>
      </c>
      <c r="S851" s="31" t="s">
        <v>2134</v>
      </c>
      <c r="T851" s="160">
        <v>1</v>
      </c>
    </row>
    <row r="852" spans="1:20">
      <c r="A852" s="333"/>
      <c r="B852" s="328"/>
      <c r="C852" s="131" t="s">
        <v>3550</v>
      </c>
      <c r="D852" s="53"/>
      <c r="E852" s="38" t="s">
        <v>2273</v>
      </c>
      <c r="F852" s="225" t="s">
        <v>2274</v>
      </c>
      <c r="G852" s="54">
        <v>100</v>
      </c>
      <c r="H852" s="28">
        <v>858.17</v>
      </c>
      <c r="I852" s="199">
        <f>T_PR[[#This Row],[CENA KATALOG NETTO ZA JEDNOSTKĘ MIARY]]/G852</f>
        <v>8.5816999999999997</v>
      </c>
      <c r="J852" s="94">
        <f>T852*(T_PR[[#This Row],[CENA KATALOG NETTO ZA JEDNOSTKĘ MIARY]]-T_PR[[#This Row],[CENA KATALOG NETTO ZA JEDNOSTKĘ MIARY]]*T_PR[[#This Row],[RABAT %]])/100</f>
        <v>8.5816999999999997</v>
      </c>
      <c r="K852" s="95">
        <f t="shared" si="29"/>
        <v>858.17</v>
      </c>
      <c r="L852" s="264">
        <f t="shared" si="30"/>
        <v>0</v>
      </c>
      <c r="M852" s="25">
        <v>10</v>
      </c>
      <c r="N852" s="256">
        <f>T_PR[[#This Row],[CENA ZA POJ. SZTUKĘ PO RABACIE]]*T_PR[[#This Row],[LICZBA SZT. W OPAKOWANIU]]</f>
        <v>85.816999999999993</v>
      </c>
      <c r="O852" s="253" t="str">
        <f>IF(T_PR[[#This Row],[CENA ZA OPAKOWANIE PO RABACIE]]*D852=0,"",D852*N852)</f>
        <v/>
      </c>
      <c r="P852" s="52">
        <v>4001990517949</v>
      </c>
      <c r="Q852" s="52">
        <v>8421814528528</v>
      </c>
      <c r="R852" s="31" t="s">
        <v>2120</v>
      </c>
      <c r="S852" s="31" t="s">
        <v>2134</v>
      </c>
      <c r="T852" s="160">
        <v>1</v>
      </c>
    </row>
    <row r="853" spans="1:20">
      <c r="A853" s="333"/>
      <c r="B853" s="328"/>
      <c r="C853" s="131" t="s">
        <v>3550</v>
      </c>
      <c r="D853" s="53"/>
      <c r="E853" s="38" t="s">
        <v>2275</v>
      </c>
      <c r="F853" s="225" t="s">
        <v>2276</v>
      </c>
      <c r="G853" s="54">
        <v>100</v>
      </c>
      <c r="H853" s="28">
        <v>1562.4</v>
      </c>
      <c r="I853" s="199">
        <f>T_PR[[#This Row],[CENA KATALOG NETTO ZA JEDNOSTKĘ MIARY]]/G853</f>
        <v>15.624000000000001</v>
      </c>
      <c r="J853" s="94">
        <f>T853*(T_PR[[#This Row],[CENA KATALOG NETTO ZA JEDNOSTKĘ MIARY]]-T_PR[[#This Row],[CENA KATALOG NETTO ZA JEDNOSTKĘ MIARY]]*T_PR[[#This Row],[RABAT %]])/100</f>
        <v>15.624000000000001</v>
      </c>
      <c r="K853" s="95">
        <f t="shared" si="29"/>
        <v>1562.4</v>
      </c>
      <c r="L853" s="264">
        <f t="shared" si="30"/>
        <v>0</v>
      </c>
      <c r="M853" s="25">
        <v>5</v>
      </c>
      <c r="N853" s="256">
        <f>T_PR[[#This Row],[CENA ZA POJ. SZTUKĘ PO RABACIE]]*T_PR[[#This Row],[LICZBA SZT. W OPAKOWANIU]]</f>
        <v>78.12</v>
      </c>
      <c r="O853" s="253" t="str">
        <f>IF(T_PR[[#This Row],[CENA ZA OPAKOWANIE PO RABACIE]]*D853=0,"",D853*N853)</f>
        <v/>
      </c>
      <c r="P853" s="52">
        <v>4001990517956</v>
      </c>
      <c r="Q853" s="52">
        <v>8421814521130</v>
      </c>
      <c r="R853" s="31" t="s">
        <v>2120</v>
      </c>
      <c r="S853" s="31" t="s">
        <v>2134</v>
      </c>
      <c r="T853" s="160">
        <v>1</v>
      </c>
    </row>
    <row r="854" spans="1:20">
      <c r="A854" s="334"/>
      <c r="B854" s="329"/>
      <c r="C854" s="131" t="s">
        <v>3550</v>
      </c>
      <c r="D854" s="53"/>
      <c r="E854" s="38" t="s">
        <v>2277</v>
      </c>
      <c r="F854" s="225" t="s">
        <v>2278</v>
      </c>
      <c r="G854" s="54">
        <v>100</v>
      </c>
      <c r="H854" s="28">
        <v>1841.68</v>
      </c>
      <c r="I854" s="199">
        <f>T_PR[[#This Row],[CENA KATALOG NETTO ZA JEDNOSTKĘ MIARY]]/G854</f>
        <v>18.416800000000002</v>
      </c>
      <c r="J854" s="94">
        <f>T854*(T_PR[[#This Row],[CENA KATALOG NETTO ZA JEDNOSTKĘ MIARY]]-T_PR[[#This Row],[CENA KATALOG NETTO ZA JEDNOSTKĘ MIARY]]*T_PR[[#This Row],[RABAT %]])/100</f>
        <v>18.416800000000002</v>
      </c>
      <c r="K854" s="95">
        <f t="shared" si="29"/>
        <v>1841.68</v>
      </c>
      <c r="L854" s="264">
        <f t="shared" si="30"/>
        <v>0</v>
      </c>
      <c r="M854" s="25">
        <v>5</v>
      </c>
      <c r="N854" s="256">
        <f>T_PR[[#This Row],[CENA ZA POJ. SZTUKĘ PO RABACIE]]*T_PR[[#This Row],[LICZBA SZT. W OPAKOWANIU]]</f>
        <v>92.084000000000003</v>
      </c>
      <c r="O854" s="253" t="str">
        <f>IF(T_PR[[#This Row],[CENA ZA OPAKOWANIE PO RABACIE]]*D854=0,"",D854*N854)</f>
        <v/>
      </c>
      <c r="P854" s="52">
        <v>4001990517970</v>
      </c>
      <c r="Q854" s="52">
        <v>8421814440134</v>
      </c>
      <c r="R854" s="31" t="s">
        <v>2120</v>
      </c>
      <c r="S854" s="31" t="s">
        <v>2134</v>
      </c>
      <c r="T854" s="160">
        <v>1</v>
      </c>
    </row>
    <row r="855" spans="1:20" ht="29.4" customHeight="1">
      <c r="A855" s="332"/>
      <c r="B855" s="341"/>
      <c r="C855" s="131" t="s">
        <v>3550</v>
      </c>
      <c r="D855" s="53"/>
      <c r="E855" s="38" t="s">
        <v>2279</v>
      </c>
      <c r="F855" s="225" t="s">
        <v>2280</v>
      </c>
      <c r="G855" s="54">
        <v>1</v>
      </c>
      <c r="H855" s="28">
        <v>2160.16</v>
      </c>
      <c r="I855" s="199">
        <f>T_PR[[#This Row],[CENA KATALOG NETTO ZA JEDNOSTKĘ MIARY]]/G855</f>
        <v>2160.16</v>
      </c>
      <c r="J855" s="94">
        <f>T855*(T_PR[[#This Row],[CENA KATALOG NETTO ZA JEDNOSTKĘ MIARY]]-T_PR[[#This Row],[CENA KATALOG NETTO ZA JEDNOSTKĘ MIARY]]*T_PR[[#This Row],[RABAT %]])</f>
        <v>2160.16</v>
      </c>
      <c r="K855" s="95">
        <f t="shared" si="29"/>
        <v>2160.16</v>
      </c>
      <c r="L855" s="264">
        <f t="shared" si="30"/>
        <v>0</v>
      </c>
      <c r="M855" s="25">
        <v>1</v>
      </c>
      <c r="N855" s="256">
        <f>T_PR[[#This Row],[CENA ZA POJ. SZTUKĘ PO RABACIE]]*T_PR[[#This Row],[LICZBA SZT. W OPAKOWANIU]]</f>
        <v>2160.16</v>
      </c>
      <c r="O855" s="253" t="str">
        <f>IF(T_PR[[#This Row],[CENA ZA OPAKOWANIE PO RABACIE]]*D855=0,"",D855*N855)</f>
        <v/>
      </c>
      <c r="P855" s="52" t="s">
        <v>2281</v>
      </c>
      <c r="Q855" s="52"/>
      <c r="R855" s="31" t="s">
        <v>22</v>
      </c>
      <c r="S855" s="31" t="s">
        <v>190</v>
      </c>
      <c r="T855" s="160">
        <v>1</v>
      </c>
    </row>
    <row r="856" spans="1:20" ht="33" customHeight="1">
      <c r="A856" s="333"/>
      <c r="B856" s="346"/>
      <c r="C856" s="131" t="s">
        <v>3550</v>
      </c>
      <c r="D856" s="53"/>
      <c r="E856" s="38" t="s">
        <v>2282</v>
      </c>
      <c r="F856" s="225" t="s">
        <v>2283</v>
      </c>
      <c r="G856" s="54">
        <v>1</v>
      </c>
      <c r="H856" s="28">
        <v>2168.83</v>
      </c>
      <c r="I856" s="199">
        <f>T_PR[[#This Row],[CENA KATALOG NETTO ZA JEDNOSTKĘ MIARY]]/G856</f>
        <v>2168.83</v>
      </c>
      <c r="J856" s="94">
        <f>T856*(T_PR[[#This Row],[CENA KATALOG NETTO ZA JEDNOSTKĘ MIARY]]-T_PR[[#This Row],[CENA KATALOG NETTO ZA JEDNOSTKĘ MIARY]]*T_PR[[#This Row],[RABAT %]])</f>
        <v>2168.83</v>
      </c>
      <c r="K856" s="95">
        <f t="shared" si="29"/>
        <v>2168.83</v>
      </c>
      <c r="L856" s="264">
        <f t="shared" si="30"/>
        <v>0</v>
      </c>
      <c r="M856" s="25">
        <v>1</v>
      </c>
      <c r="N856" s="256">
        <f>T_PR[[#This Row],[CENA ZA POJ. SZTUKĘ PO RABACIE]]*T_PR[[#This Row],[LICZBA SZT. W OPAKOWANIU]]</f>
        <v>2168.83</v>
      </c>
      <c r="O856" s="253" t="str">
        <f>IF(T_PR[[#This Row],[CENA ZA OPAKOWANIE PO RABACIE]]*D856=0,"",D856*N856)</f>
        <v/>
      </c>
      <c r="P856" s="52" t="s">
        <v>2284</v>
      </c>
      <c r="Q856" s="52"/>
      <c r="R856" s="31" t="s">
        <v>22</v>
      </c>
      <c r="S856" s="31" t="s">
        <v>190</v>
      </c>
      <c r="T856" s="160">
        <v>1</v>
      </c>
    </row>
    <row r="857" spans="1:20" ht="33.65" customHeight="1">
      <c r="A857" s="334"/>
      <c r="B857" s="342"/>
      <c r="C857" s="131" t="s">
        <v>3550</v>
      </c>
      <c r="D857" s="53"/>
      <c r="E857" s="38" t="s">
        <v>2285</v>
      </c>
      <c r="F857" s="225" t="s">
        <v>2286</v>
      </c>
      <c r="G857" s="54">
        <v>1</v>
      </c>
      <c r="H857" s="28">
        <v>2188.89</v>
      </c>
      <c r="I857" s="199">
        <f>T_PR[[#This Row],[CENA KATALOG NETTO ZA JEDNOSTKĘ MIARY]]/G857</f>
        <v>2188.89</v>
      </c>
      <c r="J857" s="94">
        <f>T857*(T_PR[[#This Row],[CENA KATALOG NETTO ZA JEDNOSTKĘ MIARY]]-T_PR[[#This Row],[CENA KATALOG NETTO ZA JEDNOSTKĘ MIARY]]*T_PR[[#This Row],[RABAT %]])</f>
        <v>2188.89</v>
      </c>
      <c r="K857" s="95">
        <f t="shared" si="29"/>
        <v>2188.89</v>
      </c>
      <c r="L857" s="264">
        <f t="shared" si="30"/>
        <v>0</v>
      </c>
      <c r="M857" s="25">
        <v>1</v>
      </c>
      <c r="N857" s="256">
        <f>T_PR[[#This Row],[CENA ZA POJ. SZTUKĘ PO RABACIE]]*T_PR[[#This Row],[LICZBA SZT. W OPAKOWANIU]]</f>
        <v>2188.89</v>
      </c>
      <c r="O857" s="253" t="str">
        <f>IF(T_PR[[#This Row],[CENA ZA OPAKOWANIE PO RABACIE]]*D857=0,"",D857*N857)</f>
        <v/>
      </c>
      <c r="P857" s="52" t="s">
        <v>2287</v>
      </c>
      <c r="Q857" s="52"/>
      <c r="R857" s="31" t="s">
        <v>22</v>
      </c>
      <c r="S857" s="31" t="s">
        <v>190</v>
      </c>
      <c r="T857" s="160">
        <v>1</v>
      </c>
    </row>
    <row r="858" spans="1:20">
      <c r="A858" s="332"/>
      <c r="B858" s="341"/>
      <c r="C858" s="131" t="s">
        <v>3550</v>
      </c>
      <c r="D858" s="53"/>
      <c r="E858" s="41" t="s">
        <v>2288</v>
      </c>
      <c r="F858" s="225" t="s">
        <v>2289</v>
      </c>
      <c r="G858" s="54">
        <v>1</v>
      </c>
      <c r="H858" s="28">
        <v>205.51</v>
      </c>
      <c r="I858" s="199">
        <f>T_PR[[#This Row],[CENA KATALOG NETTO ZA JEDNOSTKĘ MIARY]]/G858</f>
        <v>205.51</v>
      </c>
      <c r="J858" s="94">
        <f>T858*(T_PR[[#This Row],[CENA KATALOG NETTO ZA JEDNOSTKĘ MIARY]]-T_PR[[#This Row],[CENA KATALOG NETTO ZA JEDNOSTKĘ MIARY]]*T_PR[[#This Row],[RABAT %]])</f>
        <v>205.51</v>
      </c>
      <c r="K858" s="95">
        <f t="shared" si="29"/>
        <v>205.51</v>
      </c>
      <c r="L858" s="264">
        <f t="shared" si="30"/>
        <v>0</v>
      </c>
      <c r="M858" s="25">
        <v>1</v>
      </c>
      <c r="N858" s="256">
        <f>T_PR[[#This Row],[CENA ZA POJ. SZTUKĘ PO RABACIE]]*T_PR[[#This Row],[LICZBA SZT. W OPAKOWANIU]]</f>
        <v>205.51</v>
      </c>
      <c r="O858" s="253" t="str">
        <f>IF(T_PR[[#This Row],[CENA ZA OPAKOWANIE PO RABACIE]]*D858=0,"",D858*N858)</f>
        <v/>
      </c>
      <c r="P858" s="52" t="s">
        <v>2290</v>
      </c>
      <c r="Q858" s="52" t="s">
        <v>2291</v>
      </c>
      <c r="R858" s="31" t="s">
        <v>22</v>
      </c>
      <c r="S858" s="31" t="s">
        <v>190</v>
      </c>
      <c r="T858" s="160">
        <v>1</v>
      </c>
    </row>
    <row r="859" spans="1:20">
      <c r="A859" s="333"/>
      <c r="B859" s="346"/>
      <c r="C859" s="131" t="s">
        <v>3550</v>
      </c>
      <c r="D859" s="53"/>
      <c r="E859" s="38" t="s">
        <v>2292</v>
      </c>
      <c r="F859" s="225" t="s">
        <v>2293</v>
      </c>
      <c r="G859" s="54">
        <v>1</v>
      </c>
      <c r="H859" s="28">
        <v>272.94</v>
      </c>
      <c r="I859" s="199">
        <f>T_PR[[#This Row],[CENA KATALOG NETTO ZA JEDNOSTKĘ MIARY]]/G859</f>
        <v>272.94</v>
      </c>
      <c r="J859" s="94">
        <f>T859*(T_PR[[#This Row],[CENA KATALOG NETTO ZA JEDNOSTKĘ MIARY]]-T_PR[[#This Row],[CENA KATALOG NETTO ZA JEDNOSTKĘ MIARY]]*T_PR[[#This Row],[RABAT %]])</f>
        <v>272.94</v>
      </c>
      <c r="K859" s="95">
        <f t="shared" si="29"/>
        <v>272.94</v>
      </c>
      <c r="L859" s="264">
        <f t="shared" si="30"/>
        <v>0</v>
      </c>
      <c r="M859" s="25">
        <v>1</v>
      </c>
      <c r="N859" s="256">
        <f>T_PR[[#This Row],[CENA ZA POJ. SZTUKĘ PO RABACIE]]*T_PR[[#This Row],[LICZBA SZT. W OPAKOWANIU]]</f>
        <v>272.94</v>
      </c>
      <c r="O859" s="253" t="str">
        <f>IF(T_PR[[#This Row],[CENA ZA OPAKOWANIE PO RABACIE]]*D859=0,"",D859*N859)</f>
        <v/>
      </c>
      <c r="P859" s="52" t="s">
        <v>2294</v>
      </c>
      <c r="Q859" s="52" t="s">
        <v>2295</v>
      </c>
      <c r="R859" s="31" t="s">
        <v>22</v>
      </c>
      <c r="S859" s="31" t="s">
        <v>190</v>
      </c>
      <c r="T859" s="160">
        <v>1</v>
      </c>
    </row>
    <row r="860" spans="1:20">
      <c r="A860" s="333"/>
      <c r="B860" s="346"/>
      <c r="C860" s="131" t="s">
        <v>3550</v>
      </c>
      <c r="D860" s="53"/>
      <c r="E860" s="38" t="s">
        <v>2296</v>
      </c>
      <c r="F860" s="225" t="s">
        <v>2297</v>
      </c>
      <c r="G860" s="54">
        <v>1</v>
      </c>
      <c r="H860" s="28">
        <v>266.94</v>
      </c>
      <c r="I860" s="199">
        <f>T_PR[[#This Row],[CENA KATALOG NETTO ZA JEDNOSTKĘ MIARY]]/G860</f>
        <v>266.94</v>
      </c>
      <c r="J860" s="94">
        <f>T860*(T_PR[[#This Row],[CENA KATALOG NETTO ZA JEDNOSTKĘ MIARY]]-T_PR[[#This Row],[CENA KATALOG NETTO ZA JEDNOSTKĘ MIARY]]*T_PR[[#This Row],[RABAT %]])</f>
        <v>266.94</v>
      </c>
      <c r="K860" s="95">
        <f t="shared" si="29"/>
        <v>266.94</v>
      </c>
      <c r="L860" s="264">
        <f t="shared" si="30"/>
        <v>0</v>
      </c>
      <c r="M860" s="25">
        <v>1</v>
      </c>
      <c r="N860" s="256">
        <f>T_PR[[#This Row],[CENA ZA POJ. SZTUKĘ PO RABACIE]]*T_PR[[#This Row],[LICZBA SZT. W OPAKOWANIU]]</f>
        <v>266.94</v>
      </c>
      <c r="O860" s="253" t="str">
        <f>IF(T_PR[[#This Row],[CENA ZA OPAKOWANIE PO RABACIE]]*D860=0,"",D860*N860)</f>
        <v/>
      </c>
      <c r="P860" s="52" t="s">
        <v>2298</v>
      </c>
      <c r="Q860" s="52" t="s">
        <v>2299</v>
      </c>
      <c r="R860" s="31" t="s">
        <v>22</v>
      </c>
      <c r="S860" s="31" t="s">
        <v>190</v>
      </c>
      <c r="T860" s="160">
        <v>1</v>
      </c>
    </row>
    <row r="861" spans="1:20">
      <c r="A861" s="334"/>
      <c r="B861" s="342"/>
      <c r="C861" s="131" t="s">
        <v>3550</v>
      </c>
      <c r="D861" s="53"/>
      <c r="E861" s="38" t="s">
        <v>2300</v>
      </c>
      <c r="F861" s="225" t="s">
        <v>2301</v>
      </c>
      <c r="G861" s="54">
        <v>1</v>
      </c>
      <c r="H861" s="28">
        <v>263.94</v>
      </c>
      <c r="I861" s="199">
        <f>T_PR[[#This Row],[CENA KATALOG NETTO ZA JEDNOSTKĘ MIARY]]/G861</f>
        <v>263.94</v>
      </c>
      <c r="J861" s="94">
        <f>T861*(T_PR[[#This Row],[CENA KATALOG NETTO ZA JEDNOSTKĘ MIARY]]-T_PR[[#This Row],[CENA KATALOG NETTO ZA JEDNOSTKĘ MIARY]]*T_PR[[#This Row],[RABAT %]])</f>
        <v>263.94</v>
      </c>
      <c r="K861" s="95">
        <f t="shared" si="29"/>
        <v>263.94</v>
      </c>
      <c r="L861" s="264">
        <f t="shared" si="30"/>
        <v>0</v>
      </c>
      <c r="M861" s="25">
        <v>1</v>
      </c>
      <c r="N861" s="256">
        <f>T_PR[[#This Row],[CENA ZA POJ. SZTUKĘ PO RABACIE]]*T_PR[[#This Row],[LICZBA SZT. W OPAKOWANIU]]</f>
        <v>263.94</v>
      </c>
      <c r="O861" s="253" t="str">
        <f>IF(T_PR[[#This Row],[CENA ZA OPAKOWANIE PO RABACIE]]*D861=0,"",D861*N861)</f>
        <v/>
      </c>
      <c r="P861" s="52" t="s">
        <v>2302</v>
      </c>
      <c r="Q861" s="52" t="s">
        <v>2303</v>
      </c>
      <c r="R861" s="31" t="s">
        <v>22</v>
      </c>
      <c r="S861" s="31" t="s">
        <v>190</v>
      </c>
      <c r="T861" s="160">
        <v>1</v>
      </c>
    </row>
    <row r="862" spans="1:20" ht="29.15">
      <c r="A862" s="332"/>
      <c r="B862" s="341"/>
      <c r="C862" s="130" t="s">
        <v>3550</v>
      </c>
      <c r="D862" s="53"/>
      <c r="E862" s="38" t="s">
        <v>2304</v>
      </c>
      <c r="F862" s="225" t="s">
        <v>2305</v>
      </c>
      <c r="G862" s="54">
        <v>1</v>
      </c>
      <c r="H862" s="28">
        <v>305.85000000000002</v>
      </c>
      <c r="I862" s="199">
        <f>T_PR[[#This Row],[CENA KATALOG NETTO ZA JEDNOSTKĘ MIARY]]/G862</f>
        <v>305.85000000000002</v>
      </c>
      <c r="J862" s="94">
        <f>T862*(T_PR[[#This Row],[CENA KATALOG NETTO ZA JEDNOSTKĘ MIARY]]-T_PR[[#This Row],[CENA KATALOG NETTO ZA JEDNOSTKĘ MIARY]]*T_PR[[#This Row],[RABAT %]])</f>
        <v>305.85000000000002</v>
      </c>
      <c r="K862" s="95">
        <f t="shared" si="29"/>
        <v>305.85000000000002</v>
      </c>
      <c r="L862" s="264">
        <f t="shared" si="30"/>
        <v>0</v>
      </c>
      <c r="M862" s="25">
        <v>1</v>
      </c>
      <c r="N862" s="256">
        <f>T_PR[[#This Row],[CENA ZA POJ. SZTUKĘ PO RABACIE]]*T_PR[[#This Row],[LICZBA SZT. W OPAKOWANIU]]</f>
        <v>305.85000000000002</v>
      </c>
      <c r="O862" s="253" t="str">
        <f>IF(T_PR[[#This Row],[CENA ZA OPAKOWANIE PO RABACIE]]*D862=0,"",D862*N862)</f>
        <v/>
      </c>
      <c r="P862" s="52">
        <v>4250438935887</v>
      </c>
      <c r="Q862" s="52">
        <v>4250438935894</v>
      </c>
      <c r="R862" s="31" t="s">
        <v>22</v>
      </c>
      <c r="S862" s="31"/>
      <c r="T862" s="160">
        <v>1</v>
      </c>
    </row>
    <row r="863" spans="1:20" ht="29.15">
      <c r="A863" s="333"/>
      <c r="B863" s="346"/>
      <c r="C863" s="130" t="s">
        <v>3550</v>
      </c>
      <c r="D863" s="53"/>
      <c r="E863" s="38" t="s">
        <v>2306</v>
      </c>
      <c r="F863" s="225" t="s">
        <v>2307</v>
      </c>
      <c r="G863" s="54">
        <v>1</v>
      </c>
      <c r="H863" s="28">
        <v>2539.6799999999998</v>
      </c>
      <c r="I863" s="199">
        <f>T_PR[[#This Row],[CENA KATALOG NETTO ZA JEDNOSTKĘ MIARY]]/G863</f>
        <v>2539.6799999999998</v>
      </c>
      <c r="J863" s="94">
        <f>T863*(T_PR[[#This Row],[CENA KATALOG NETTO ZA JEDNOSTKĘ MIARY]]-T_PR[[#This Row],[CENA KATALOG NETTO ZA JEDNOSTKĘ MIARY]]*T_PR[[#This Row],[RABAT %]])</f>
        <v>2539.6799999999998</v>
      </c>
      <c r="K863" s="95">
        <f t="shared" si="29"/>
        <v>2539.6799999999998</v>
      </c>
      <c r="L863" s="264">
        <f t="shared" si="30"/>
        <v>0</v>
      </c>
      <c r="M863" s="25">
        <v>1</v>
      </c>
      <c r="N863" s="256">
        <f>T_PR[[#This Row],[CENA ZA POJ. SZTUKĘ PO RABACIE]]*T_PR[[#This Row],[LICZBA SZT. W OPAKOWANIU]]</f>
        <v>2539.6799999999998</v>
      </c>
      <c r="O863" s="253" t="str">
        <f>IF(T_PR[[#This Row],[CENA ZA OPAKOWANIE PO RABACIE]]*D863=0,"",D863*N863)</f>
        <v/>
      </c>
      <c r="P863" s="52">
        <v>4250438937089</v>
      </c>
      <c r="Q863" s="52"/>
      <c r="R863" s="31" t="s">
        <v>22</v>
      </c>
      <c r="S863" s="31"/>
      <c r="T863" s="160">
        <v>1</v>
      </c>
    </row>
    <row r="864" spans="1:20">
      <c r="A864" s="333"/>
      <c r="B864" s="346"/>
      <c r="C864" s="131" t="s">
        <v>3550</v>
      </c>
      <c r="D864" s="53"/>
      <c r="E864" s="38" t="s">
        <v>2308</v>
      </c>
      <c r="F864" s="225" t="s">
        <v>2309</v>
      </c>
      <c r="G864" s="54">
        <v>1</v>
      </c>
      <c r="H864" s="28">
        <v>432.15</v>
      </c>
      <c r="I864" s="199">
        <f>T_PR[[#This Row],[CENA KATALOG NETTO ZA JEDNOSTKĘ MIARY]]/G864</f>
        <v>432.15</v>
      </c>
      <c r="J864" s="94">
        <f>T864*(T_PR[[#This Row],[CENA KATALOG NETTO ZA JEDNOSTKĘ MIARY]]-T_PR[[#This Row],[CENA KATALOG NETTO ZA JEDNOSTKĘ MIARY]]*T_PR[[#This Row],[RABAT %]])</f>
        <v>432.15</v>
      </c>
      <c r="K864" s="95">
        <f t="shared" si="29"/>
        <v>432.15</v>
      </c>
      <c r="L864" s="264">
        <f t="shared" si="30"/>
        <v>0</v>
      </c>
      <c r="M864" s="25">
        <v>1</v>
      </c>
      <c r="N864" s="256">
        <f>T_PR[[#This Row],[CENA ZA POJ. SZTUKĘ PO RABACIE]]*T_PR[[#This Row],[LICZBA SZT. W OPAKOWANIU]]</f>
        <v>432.15</v>
      </c>
      <c r="O864" s="253" t="str">
        <f>IF(T_PR[[#This Row],[CENA ZA OPAKOWANIE PO RABACIE]]*D864=0,"",D864*N864)</f>
        <v/>
      </c>
      <c r="P864" s="52">
        <v>4250438935900</v>
      </c>
      <c r="Q864" s="52">
        <v>4250438935917</v>
      </c>
      <c r="R864" s="31" t="s">
        <v>22</v>
      </c>
      <c r="S864" s="31"/>
      <c r="T864" s="160">
        <v>1</v>
      </c>
    </row>
    <row r="865" spans="1:20">
      <c r="A865" s="333"/>
      <c r="B865" s="346"/>
      <c r="C865" s="131" t="s">
        <v>3550</v>
      </c>
      <c r="D865" s="53"/>
      <c r="E865" s="38" t="s">
        <v>2310</v>
      </c>
      <c r="F865" s="225" t="s">
        <v>2311</v>
      </c>
      <c r="G865" s="54">
        <v>1</v>
      </c>
      <c r="H865" s="28">
        <v>3672.78</v>
      </c>
      <c r="I865" s="199">
        <f>T_PR[[#This Row],[CENA KATALOG NETTO ZA JEDNOSTKĘ MIARY]]/G865</f>
        <v>3672.78</v>
      </c>
      <c r="J865" s="94">
        <f>T865*(T_PR[[#This Row],[CENA KATALOG NETTO ZA JEDNOSTKĘ MIARY]]-T_PR[[#This Row],[CENA KATALOG NETTO ZA JEDNOSTKĘ MIARY]]*T_PR[[#This Row],[RABAT %]])</f>
        <v>3672.78</v>
      </c>
      <c r="K865" s="95">
        <f t="shared" si="29"/>
        <v>3672.78</v>
      </c>
      <c r="L865" s="264">
        <f t="shared" si="30"/>
        <v>0</v>
      </c>
      <c r="M865" s="25">
        <v>1</v>
      </c>
      <c r="N865" s="256">
        <f>T_PR[[#This Row],[CENA ZA POJ. SZTUKĘ PO RABACIE]]*T_PR[[#This Row],[LICZBA SZT. W OPAKOWANIU]]</f>
        <v>3672.78</v>
      </c>
      <c r="O865" s="253" t="str">
        <f>IF(T_PR[[#This Row],[CENA ZA OPAKOWANIE PO RABACIE]]*D865=0,"",D865*N865)</f>
        <v/>
      </c>
      <c r="P865" s="52">
        <v>4250438937096</v>
      </c>
      <c r="Q865" s="52"/>
      <c r="R865" s="31" t="s">
        <v>22</v>
      </c>
      <c r="S865" s="31"/>
      <c r="T865" s="160">
        <v>1</v>
      </c>
    </row>
    <row r="866" spans="1:20" ht="29.15">
      <c r="A866" s="333"/>
      <c r="B866" s="346"/>
      <c r="C866" s="130" t="s">
        <v>3550</v>
      </c>
      <c r="D866" s="53"/>
      <c r="E866" s="38" t="s">
        <v>2312</v>
      </c>
      <c r="F866" s="225" t="s">
        <v>2313</v>
      </c>
      <c r="G866" s="54">
        <v>1</v>
      </c>
      <c r="H866" s="28">
        <v>339.83</v>
      </c>
      <c r="I866" s="199">
        <f>T_PR[[#This Row],[CENA KATALOG NETTO ZA JEDNOSTKĘ MIARY]]/G866</f>
        <v>339.83</v>
      </c>
      <c r="J866" s="94">
        <f>T866*(T_PR[[#This Row],[CENA KATALOG NETTO ZA JEDNOSTKĘ MIARY]]-T_PR[[#This Row],[CENA KATALOG NETTO ZA JEDNOSTKĘ MIARY]]*T_PR[[#This Row],[RABAT %]])</f>
        <v>339.83</v>
      </c>
      <c r="K866" s="95">
        <f t="shared" si="29"/>
        <v>339.83</v>
      </c>
      <c r="L866" s="264">
        <f t="shared" si="30"/>
        <v>0</v>
      </c>
      <c r="M866" s="25">
        <v>1</v>
      </c>
      <c r="N866" s="256">
        <f>T_PR[[#This Row],[CENA ZA POJ. SZTUKĘ PO RABACIE]]*T_PR[[#This Row],[LICZBA SZT. W OPAKOWANIU]]</f>
        <v>339.83</v>
      </c>
      <c r="O866" s="253" t="str">
        <f>IF(T_PR[[#This Row],[CENA ZA OPAKOWANIE PO RABACIE]]*D866=0,"",D866*N866)</f>
        <v/>
      </c>
      <c r="P866" s="52">
        <v>4250438935818</v>
      </c>
      <c r="Q866" s="52">
        <v>4250438935825</v>
      </c>
      <c r="R866" s="31" t="s">
        <v>22</v>
      </c>
      <c r="S866" s="92" t="s">
        <v>633</v>
      </c>
      <c r="T866" s="160">
        <v>1</v>
      </c>
    </row>
    <row r="867" spans="1:20" ht="29.15">
      <c r="A867" s="333"/>
      <c r="B867" s="346"/>
      <c r="C867" s="130" t="s">
        <v>3550</v>
      </c>
      <c r="D867" s="53"/>
      <c r="E867" s="38" t="s">
        <v>2314</v>
      </c>
      <c r="F867" s="225" t="s">
        <v>2315</v>
      </c>
      <c r="G867" s="54">
        <v>1</v>
      </c>
      <c r="H867" s="28">
        <v>2821.86</v>
      </c>
      <c r="I867" s="199">
        <f>T_PR[[#This Row],[CENA KATALOG NETTO ZA JEDNOSTKĘ MIARY]]/G867</f>
        <v>2821.86</v>
      </c>
      <c r="J867" s="94">
        <f>T867*(T_PR[[#This Row],[CENA KATALOG NETTO ZA JEDNOSTKĘ MIARY]]-T_PR[[#This Row],[CENA KATALOG NETTO ZA JEDNOSTKĘ MIARY]]*T_PR[[#This Row],[RABAT %]])</f>
        <v>2821.86</v>
      </c>
      <c r="K867" s="95">
        <f t="shared" ref="K867:K927" si="31">SUM(H867)*(1-L867)</f>
        <v>2821.86</v>
      </c>
      <c r="L867" s="264">
        <f t="shared" si="30"/>
        <v>0</v>
      </c>
      <c r="M867" s="25">
        <v>1</v>
      </c>
      <c r="N867" s="256">
        <f>T_PR[[#This Row],[CENA ZA POJ. SZTUKĘ PO RABACIE]]*T_PR[[#This Row],[LICZBA SZT. W OPAKOWANIU]]</f>
        <v>2821.86</v>
      </c>
      <c r="O867" s="253" t="str">
        <f>IF(T_PR[[#This Row],[CENA ZA OPAKOWANIE PO RABACIE]]*D867=0,"",D867*N867)</f>
        <v/>
      </c>
      <c r="P867" s="52">
        <v>4250438935832</v>
      </c>
      <c r="Q867" s="52">
        <v>8421814597432</v>
      </c>
      <c r="R867" s="31" t="s">
        <v>22</v>
      </c>
      <c r="S867" s="92" t="s">
        <v>633</v>
      </c>
      <c r="T867" s="160">
        <v>1</v>
      </c>
    </row>
    <row r="868" spans="1:20">
      <c r="A868" s="333"/>
      <c r="B868" s="346"/>
      <c r="C868" s="131" t="s">
        <v>3550</v>
      </c>
      <c r="D868" s="53"/>
      <c r="E868" s="38" t="s">
        <v>2316</v>
      </c>
      <c r="F868" s="225" t="s">
        <v>2317</v>
      </c>
      <c r="G868" s="54">
        <v>1</v>
      </c>
      <c r="H868" s="28">
        <v>480.17</v>
      </c>
      <c r="I868" s="199">
        <f>T_PR[[#This Row],[CENA KATALOG NETTO ZA JEDNOSTKĘ MIARY]]/G868</f>
        <v>480.17</v>
      </c>
      <c r="J868" s="94">
        <f>T868*(T_PR[[#This Row],[CENA KATALOG NETTO ZA JEDNOSTKĘ MIARY]]-T_PR[[#This Row],[CENA KATALOG NETTO ZA JEDNOSTKĘ MIARY]]*T_PR[[#This Row],[RABAT %]])</f>
        <v>480.17</v>
      </c>
      <c r="K868" s="95">
        <f t="shared" si="31"/>
        <v>480.17</v>
      </c>
      <c r="L868" s="264">
        <f t="shared" si="30"/>
        <v>0</v>
      </c>
      <c r="M868" s="25">
        <v>1</v>
      </c>
      <c r="N868" s="256">
        <f>T_PR[[#This Row],[CENA ZA POJ. SZTUKĘ PO RABACIE]]*T_PR[[#This Row],[LICZBA SZT. W OPAKOWANIU]]</f>
        <v>480.17</v>
      </c>
      <c r="O868" s="253" t="str">
        <f>IF(T_PR[[#This Row],[CENA ZA OPAKOWANIE PO RABACIE]]*D868=0,"",D868*N868)</f>
        <v/>
      </c>
      <c r="P868" s="52">
        <v>4250438935849</v>
      </c>
      <c r="Q868" s="52">
        <v>4250438935856</v>
      </c>
      <c r="R868" s="31" t="s">
        <v>22</v>
      </c>
      <c r="S868" s="92" t="s">
        <v>1533</v>
      </c>
      <c r="T868" s="160">
        <v>1</v>
      </c>
    </row>
    <row r="869" spans="1:20">
      <c r="A869" s="334"/>
      <c r="B869" s="342"/>
      <c r="C869" s="131" t="s">
        <v>3550</v>
      </c>
      <c r="D869" s="53"/>
      <c r="E869" s="38" t="s">
        <v>2318</v>
      </c>
      <c r="F869" s="225" t="s">
        <v>2319</v>
      </c>
      <c r="G869" s="54">
        <v>1</v>
      </c>
      <c r="H869" s="28">
        <v>4080.87</v>
      </c>
      <c r="I869" s="199">
        <f>T_PR[[#This Row],[CENA KATALOG NETTO ZA JEDNOSTKĘ MIARY]]/G869</f>
        <v>4080.87</v>
      </c>
      <c r="J869" s="94">
        <f>T869*(T_PR[[#This Row],[CENA KATALOG NETTO ZA JEDNOSTKĘ MIARY]]-T_PR[[#This Row],[CENA KATALOG NETTO ZA JEDNOSTKĘ MIARY]]*T_PR[[#This Row],[RABAT %]])</f>
        <v>4080.87</v>
      </c>
      <c r="K869" s="95">
        <f t="shared" si="31"/>
        <v>4080.87</v>
      </c>
      <c r="L869" s="264">
        <f t="shared" si="30"/>
        <v>0</v>
      </c>
      <c r="M869" s="25">
        <v>1</v>
      </c>
      <c r="N869" s="256">
        <f>T_PR[[#This Row],[CENA ZA POJ. SZTUKĘ PO RABACIE]]*T_PR[[#This Row],[LICZBA SZT. W OPAKOWANIU]]</f>
        <v>4080.87</v>
      </c>
      <c r="O869" s="253" t="str">
        <f>IF(T_PR[[#This Row],[CENA ZA OPAKOWANIE PO RABACIE]]*D869=0,"",D869*N869)</f>
        <v/>
      </c>
      <c r="P869" s="52">
        <v>4250438935863</v>
      </c>
      <c r="Q869" s="52">
        <v>8421814597449</v>
      </c>
      <c r="R869" s="31" t="s">
        <v>22</v>
      </c>
      <c r="S869" s="92" t="s">
        <v>1533</v>
      </c>
      <c r="T869" s="160">
        <v>1</v>
      </c>
    </row>
    <row r="870" spans="1:20">
      <c r="A870" s="332"/>
      <c r="B870" s="327"/>
      <c r="C870" s="129" t="s">
        <v>3533</v>
      </c>
      <c r="D870" s="53"/>
      <c r="E870" s="38" t="s">
        <v>3642</v>
      </c>
      <c r="F870" s="225" t="s">
        <v>3591</v>
      </c>
      <c r="G870" s="54">
        <v>100</v>
      </c>
      <c r="H870" s="28">
        <v>341.11</v>
      </c>
      <c r="I870" s="199">
        <f>T_PR[[#This Row],[CENA KATALOG NETTO ZA JEDNOSTKĘ MIARY]]/G870</f>
        <v>3.4111000000000002</v>
      </c>
      <c r="J870" s="94">
        <f>T870*(T_PR[[#This Row],[CENA KATALOG NETTO ZA JEDNOSTKĘ MIARY]]-T_PR[[#This Row],[CENA KATALOG NETTO ZA JEDNOSTKĘ MIARY]]*T_PR[[#This Row],[RABAT %]])/100</f>
        <v>3.4111000000000002</v>
      </c>
      <c r="K870" s="95">
        <f t="shared" si="31"/>
        <v>341.11</v>
      </c>
      <c r="L870" s="264">
        <f t="shared" si="30"/>
        <v>0</v>
      </c>
      <c r="M870" s="25">
        <v>50</v>
      </c>
      <c r="N870" s="256">
        <f>T_PR[[#This Row],[CENA ZA POJ. SZTUKĘ PO RABACIE]]*T_PR[[#This Row],[LICZBA SZT. W OPAKOWANIU]]</f>
        <v>170.55500000000001</v>
      </c>
      <c r="O870" s="253" t="str">
        <f>IF(T_PR[[#This Row],[CENA ZA OPAKOWANIE PO RABACIE]]*D870=0,"",D870*N870)</f>
        <v/>
      </c>
      <c r="P870" s="52">
        <v>4001990518809</v>
      </c>
      <c r="Q870" s="52">
        <v>4001990519202</v>
      </c>
      <c r="R870" s="31" t="s">
        <v>189</v>
      </c>
      <c r="S870" s="31" t="s">
        <v>248</v>
      </c>
      <c r="T870" s="160">
        <v>1</v>
      </c>
    </row>
    <row r="871" spans="1:20">
      <c r="A871" s="333"/>
      <c r="B871" s="328"/>
      <c r="C871" s="129" t="s">
        <v>3533</v>
      </c>
      <c r="D871" s="53"/>
      <c r="E871" s="38" t="s">
        <v>3643</v>
      </c>
      <c r="F871" s="225" t="s">
        <v>3592</v>
      </c>
      <c r="G871" s="54">
        <v>100</v>
      </c>
      <c r="H871" s="28">
        <v>350.2</v>
      </c>
      <c r="I871" s="199">
        <f>T_PR[[#This Row],[CENA KATALOG NETTO ZA JEDNOSTKĘ MIARY]]/G871</f>
        <v>3.5019999999999998</v>
      </c>
      <c r="J871" s="94">
        <f>T871*(T_PR[[#This Row],[CENA KATALOG NETTO ZA JEDNOSTKĘ MIARY]]-T_PR[[#This Row],[CENA KATALOG NETTO ZA JEDNOSTKĘ MIARY]]*T_PR[[#This Row],[RABAT %]])/100</f>
        <v>3.5019999999999998</v>
      </c>
      <c r="K871" s="95">
        <f t="shared" si="31"/>
        <v>350.2</v>
      </c>
      <c r="L871" s="264">
        <f t="shared" si="30"/>
        <v>0</v>
      </c>
      <c r="M871" s="25">
        <v>50</v>
      </c>
      <c r="N871" s="256">
        <f>T_PR[[#This Row],[CENA ZA POJ. SZTUKĘ PO RABACIE]]*T_PR[[#This Row],[LICZBA SZT. W OPAKOWANIU]]</f>
        <v>175.1</v>
      </c>
      <c r="O871" s="253" t="str">
        <f>IF(T_PR[[#This Row],[CENA ZA OPAKOWANIE PO RABACIE]]*D871=0,"",D871*N871)</f>
        <v/>
      </c>
      <c r="P871" s="52">
        <v>4001990518823</v>
      </c>
      <c r="Q871" s="52">
        <v>4001990519226</v>
      </c>
      <c r="R871" s="31" t="s">
        <v>189</v>
      </c>
      <c r="S871" s="31" t="s">
        <v>248</v>
      </c>
      <c r="T871" s="160">
        <v>1</v>
      </c>
    </row>
    <row r="872" spans="1:20">
      <c r="A872" s="333"/>
      <c r="B872" s="328"/>
      <c r="C872" s="129" t="s">
        <v>3533</v>
      </c>
      <c r="D872" s="53"/>
      <c r="E872" s="38" t="s">
        <v>3644</v>
      </c>
      <c r="F872" s="225" t="s">
        <v>3593</v>
      </c>
      <c r="G872" s="54">
        <v>100</v>
      </c>
      <c r="H872" s="28">
        <v>314.8</v>
      </c>
      <c r="I872" s="199">
        <f>T_PR[[#This Row],[CENA KATALOG NETTO ZA JEDNOSTKĘ MIARY]]/G872</f>
        <v>3.1480000000000001</v>
      </c>
      <c r="J872" s="94">
        <f>T872*(T_PR[[#This Row],[CENA KATALOG NETTO ZA JEDNOSTKĘ MIARY]]-T_PR[[#This Row],[CENA KATALOG NETTO ZA JEDNOSTKĘ MIARY]]*T_PR[[#This Row],[RABAT %]])/100</f>
        <v>3.1480000000000001</v>
      </c>
      <c r="K872" s="95">
        <f t="shared" si="31"/>
        <v>314.8</v>
      </c>
      <c r="L872" s="264">
        <f t="shared" si="30"/>
        <v>0</v>
      </c>
      <c r="M872" s="25">
        <v>50</v>
      </c>
      <c r="N872" s="256">
        <f>T_PR[[#This Row],[CENA ZA POJ. SZTUKĘ PO RABACIE]]*T_PR[[#This Row],[LICZBA SZT. W OPAKOWANIU]]</f>
        <v>157.4</v>
      </c>
      <c r="O872" s="253" t="str">
        <f>IF(T_PR[[#This Row],[CENA ZA OPAKOWANIE PO RABACIE]]*D872=0,"",D872*N872)</f>
        <v/>
      </c>
      <c r="P872" s="52">
        <v>4001990518892</v>
      </c>
      <c r="Q872" s="52">
        <v>4001990519295</v>
      </c>
      <c r="R872" s="31" t="s">
        <v>189</v>
      </c>
      <c r="S872" s="31" t="s">
        <v>248</v>
      </c>
      <c r="T872" s="160">
        <v>1</v>
      </c>
    </row>
    <row r="873" spans="1:20">
      <c r="A873" s="333"/>
      <c r="B873" s="328"/>
      <c r="C873" s="129" t="s">
        <v>3533</v>
      </c>
      <c r="D873" s="53"/>
      <c r="E873" s="38" t="s">
        <v>3645</v>
      </c>
      <c r="F873" s="225" t="s">
        <v>3734</v>
      </c>
      <c r="G873" s="54">
        <v>100</v>
      </c>
      <c r="H873" s="28">
        <v>420.5</v>
      </c>
      <c r="I873" s="199">
        <f>T_PR[[#This Row],[CENA KATALOG NETTO ZA JEDNOSTKĘ MIARY]]/G873</f>
        <v>4.2050000000000001</v>
      </c>
      <c r="J873" s="94">
        <f>T873*(T_PR[[#This Row],[CENA KATALOG NETTO ZA JEDNOSTKĘ MIARY]]-T_PR[[#This Row],[CENA KATALOG NETTO ZA JEDNOSTKĘ MIARY]]*T_PR[[#This Row],[RABAT %]])/100</f>
        <v>4.2050000000000001</v>
      </c>
      <c r="K873" s="95">
        <f t="shared" si="31"/>
        <v>420.5</v>
      </c>
      <c r="L873" s="261">
        <f t="shared" si="30"/>
        <v>0</v>
      </c>
      <c r="M873" s="25">
        <v>50</v>
      </c>
      <c r="N873" s="256">
        <f>T_PR[[#This Row],[CENA ZA POJ. SZTUKĘ PO RABACIE]]*T_PR[[#This Row],[LICZBA SZT. W OPAKOWANIU]]</f>
        <v>210.25</v>
      </c>
      <c r="O873" s="253" t="str">
        <f>IF(T_PR[[#This Row],[CENA ZA OPAKOWANIE PO RABACIE]]*D873=0,"",D873*N873)</f>
        <v/>
      </c>
      <c r="P873" s="52">
        <v>4250438936730</v>
      </c>
      <c r="Q873" s="52">
        <v>4250438936815</v>
      </c>
      <c r="R873" s="31" t="s">
        <v>189</v>
      </c>
      <c r="S873" s="31" t="s">
        <v>248</v>
      </c>
      <c r="T873" s="160">
        <v>1</v>
      </c>
    </row>
    <row r="874" spans="1:20">
      <c r="A874" s="333"/>
      <c r="B874" s="328"/>
      <c r="C874" s="129" t="s">
        <v>3533</v>
      </c>
      <c r="D874" s="53"/>
      <c r="E874" s="38" t="s">
        <v>3646</v>
      </c>
      <c r="F874" s="225" t="s">
        <v>3720</v>
      </c>
      <c r="G874" s="54">
        <v>100</v>
      </c>
      <c r="H874" s="28">
        <v>420.1</v>
      </c>
      <c r="I874" s="199">
        <f>T_PR[[#This Row],[CENA KATALOG NETTO ZA JEDNOSTKĘ MIARY]]/G874</f>
        <v>4.2010000000000005</v>
      </c>
      <c r="J874" s="94">
        <f>T874*(T_PR[[#This Row],[CENA KATALOG NETTO ZA JEDNOSTKĘ MIARY]]-T_PR[[#This Row],[CENA KATALOG NETTO ZA JEDNOSTKĘ MIARY]]*T_PR[[#This Row],[RABAT %]])/100</f>
        <v>4.2010000000000005</v>
      </c>
      <c r="K874" s="95">
        <f t="shared" si="31"/>
        <v>420.1</v>
      </c>
      <c r="L874" s="261">
        <f t="shared" si="30"/>
        <v>0</v>
      </c>
      <c r="M874" s="25">
        <v>50</v>
      </c>
      <c r="N874" s="256">
        <f>T_PR[[#This Row],[CENA ZA POJ. SZTUKĘ PO RABACIE]]*T_PR[[#This Row],[LICZBA SZT. W OPAKOWANIU]]</f>
        <v>210.05</v>
      </c>
      <c r="O874" s="253" t="str">
        <f>IF(T_PR[[#This Row],[CENA ZA OPAKOWANIE PO RABACIE]]*D874=0,"",D874*N874)</f>
        <v/>
      </c>
      <c r="P874" s="52">
        <v>4001990518830</v>
      </c>
      <c r="Q874" s="52">
        <v>4001990519233</v>
      </c>
      <c r="R874" s="31" t="s">
        <v>189</v>
      </c>
      <c r="S874" s="31" t="s">
        <v>248</v>
      </c>
      <c r="T874" s="160">
        <v>1</v>
      </c>
    </row>
    <row r="875" spans="1:20">
      <c r="A875" s="333"/>
      <c r="B875" s="328"/>
      <c r="C875" s="129" t="s">
        <v>3533</v>
      </c>
      <c r="D875" s="53"/>
      <c r="E875" s="38" t="s">
        <v>3647</v>
      </c>
      <c r="F875" s="225" t="s">
        <v>3594</v>
      </c>
      <c r="G875" s="54">
        <v>100</v>
      </c>
      <c r="H875" s="28">
        <v>360.54</v>
      </c>
      <c r="I875" s="199">
        <f>T_PR[[#This Row],[CENA KATALOG NETTO ZA JEDNOSTKĘ MIARY]]/G875</f>
        <v>3.6054000000000004</v>
      </c>
      <c r="J875" s="94">
        <f>T875*(T_PR[[#This Row],[CENA KATALOG NETTO ZA JEDNOSTKĘ MIARY]]-T_PR[[#This Row],[CENA KATALOG NETTO ZA JEDNOSTKĘ MIARY]]*T_PR[[#This Row],[RABAT %]])/100</f>
        <v>3.6054000000000004</v>
      </c>
      <c r="K875" s="95">
        <f t="shared" si="31"/>
        <v>360.54</v>
      </c>
      <c r="L875" s="264">
        <f t="shared" si="30"/>
        <v>0</v>
      </c>
      <c r="M875" s="25">
        <v>50</v>
      </c>
      <c r="N875" s="256">
        <f>T_PR[[#This Row],[CENA ZA POJ. SZTUKĘ PO RABACIE]]*T_PR[[#This Row],[LICZBA SZT. W OPAKOWANIU]]</f>
        <v>180.27</v>
      </c>
      <c r="O875" s="253" t="str">
        <f>IF(T_PR[[#This Row],[CENA ZA OPAKOWANIE PO RABACIE]]*D875=0,"",D875*N875)</f>
        <v/>
      </c>
      <c r="P875" s="52">
        <v>4001990519509</v>
      </c>
      <c r="Q875" s="52">
        <v>4001990519905</v>
      </c>
      <c r="R875" s="31" t="s">
        <v>189</v>
      </c>
      <c r="S875" s="31" t="s">
        <v>248</v>
      </c>
      <c r="T875" s="160">
        <v>1</v>
      </c>
    </row>
    <row r="876" spans="1:20">
      <c r="A876" s="333"/>
      <c r="B876" s="328"/>
      <c r="C876" s="129" t="s">
        <v>3533</v>
      </c>
      <c r="D876" s="53"/>
      <c r="E876" s="38" t="s">
        <v>3648</v>
      </c>
      <c r="F876" s="225" t="s">
        <v>3595</v>
      </c>
      <c r="G876" s="54">
        <v>100</v>
      </c>
      <c r="H876" s="28">
        <v>410.1</v>
      </c>
      <c r="I876" s="199">
        <f>T_PR[[#This Row],[CENA KATALOG NETTO ZA JEDNOSTKĘ MIARY]]/G876</f>
        <v>4.101</v>
      </c>
      <c r="J876" s="94">
        <f>T876*(T_PR[[#This Row],[CENA KATALOG NETTO ZA JEDNOSTKĘ MIARY]]-T_PR[[#This Row],[CENA KATALOG NETTO ZA JEDNOSTKĘ MIARY]]*T_PR[[#This Row],[RABAT %]])/100</f>
        <v>4.101</v>
      </c>
      <c r="K876" s="95">
        <f t="shared" si="31"/>
        <v>410.1</v>
      </c>
      <c r="L876" s="264">
        <f t="shared" si="30"/>
        <v>0</v>
      </c>
      <c r="M876" s="25">
        <v>50</v>
      </c>
      <c r="N876" s="256">
        <f>T_PR[[#This Row],[CENA ZA POJ. SZTUKĘ PO RABACIE]]*T_PR[[#This Row],[LICZBA SZT. W OPAKOWANIU]]</f>
        <v>205.05</v>
      </c>
      <c r="O876" s="253" t="str">
        <f>IF(T_PR[[#This Row],[CENA ZA OPAKOWANIE PO RABACIE]]*D876=0,"",D876*N876)</f>
        <v/>
      </c>
      <c r="P876" s="52">
        <v>4001990518847</v>
      </c>
      <c r="Q876" s="52">
        <v>4001990519240</v>
      </c>
      <c r="R876" s="31" t="s">
        <v>189</v>
      </c>
      <c r="S876" s="31" t="s">
        <v>248</v>
      </c>
      <c r="T876" s="160">
        <v>1</v>
      </c>
    </row>
    <row r="877" spans="1:20">
      <c r="A877" s="333"/>
      <c r="B877" s="328"/>
      <c r="C877" s="129" t="s">
        <v>3533</v>
      </c>
      <c r="D877" s="53"/>
      <c r="E877" s="38" t="s">
        <v>3649</v>
      </c>
      <c r="F877" s="225" t="s">
        <v>3721</v>
      </c>
      <c r="G877" s="54">
        <v>100</v>
      </c>
      <c r="H877" s="28">
        <v>400.1</v>
      </c>
      <c r="I877" s="199">
        <f>T_PR[[#This Row],[CENA KATALOG NETTO ZA JEDNOSTKĘ MIARY]]/G877</f>
        <v>4.0010000000000003</v>
      </c>
      <c r="J877" s="94">
        <f>T877*(T_PR[[#This Row],[CENA KATALOG NETTO ZA JEDNOSTKĘ MIARY]]-T_PR[[#This Row],[CENA KATALOG NETTO ZA JEDNOSTKĘ MIARY]]*T_PR[[#This Row],[RABAT %]])/100</f>
        <v>4.0010000000000003</v>
      </c>
      <c r="K877" s="95">
        <f t="shared" si="31"/>
        <v>400.1</v>
      </c>
      <c r="L877" s="264">
        <f t="shared" si="30"/>
        <v>0</v>
      </c>
      <c r="M877" s="25">
        <v>50</v>
      </c>
      <c r="N877" s="256">
        <f>T_PR[[#This Row],[CENA ZA POJ. SZTUKĘ PO RABACIE]]*T_PR[[#This Row],[LICZBA SZT. W OPAKOWANIU]]</f>
        <v>200.05</v>
      </c>
      <c r="O877" s="253" t="str">
        <f>IF(T_PR[[#This Row],[CENA ZA OPAKOWANIE PO RABACIE]]*D877=0,"",D877*N877)</f>
        <v/>
      </c>
      <c r="P877" s="52">
        <v>4001990519516</v>
      </c>
      <c r="Q877" s="52">
        <v>4001990519912</v>
      </c>
      <c r="R877" s="31" t="s">
        <v>189</v>
      </c>
      <c r="S877" s="31" t="s">
        <v>248</v>
      </c>
      <c r="T877" s="160">
        <v>1</v>
      </c>
    </row>
    <row r="878" spans="1:20">
      <c r="A878" s="333"/>
      <c r="B878" s="328"/>
      <c r="C878" s="129" t="s">
        <v>3533</v>
      </c>
      <c r="D878" s="53"/>
      <c r="E878" s="38" t="s">
        <v>3650</v>
      </c>
      <c r="F878" s="225" t="s">
        <v>3733</v>
      </c>
      <c r="G878" s="54">
        <v>100</v>
      </c>
      <c r="H878" s="28">
        <v>596.23</v>
      </c>
      <c r="I878" s="199">
        <f>T_PR[[#This Row],[CENA KATALOG NETTO ZA JEDNOSTKĘ MIARY]]/G878</f>
        <v>5.9622999999999999</v>
      </c>
      <c r="J878" s="94">
        <f>T878*(T_PR[[#This Row],[CENA KATALOG NETTO ZA JEDNOSTKĘ MIARY]]-T_PR[[#This Row],[CENA KATALOG NETTO ZA JEDNOSTKĘ MIARY]]*T_PR[[#This Row],[RABAT %]])/100</f>
        <v>5.9622999999999999</v>
      </c>
      <c r="K878" s="95">
        <f t="shared" si="31"/>
        <v>596.23</v>
      </c>
      <c r="L878" s="264">
        <f t="shared" si="30"/>
        <v>0</v>
      </c>
      <c r="M878" s="25">
        <v>50</v>
      </c>
      <c r="N878" s="256">
        <f>T_PR[[#This Row],[CENA ZA POJ. SZTUKĘ PO RABACIE]]*T_PR[[#This Row],[LICZBA SZT. W OPAKOWANIU]]</f>
        <v>298.11500000000001</v>
      </c>
      <c r="O878" s="253" t="str">
        <f>IF(T_PR[[#This Row],[CENA ZA OPAKOWANIE PO RABACIE]]*D878=0,"",D878*N878)</f>
        <v/>
      </c>
      <c r="P878" s="52">
        <v>4001990518854</v>
      </c>
      <c r="Q878" s="52">
        <v>4001990519257</v>
      </c>
      <c r="R878" s="31" t="s">
        <v>189</v>
      </c>
      <c r="S878" s="31" t="s">
        <v>248</v>
      </c>
      <c r="T878" s="160">
        <v>1</v>
      </c>
    </row>
    <row r="879" spans="1:20">
      <c r="A879" s="333"/>
      <c r="B879" s="328"/>
      <c r="C879" s="129" t="s">
        <v>3533</v>
      </c>
      <c r="D879" s="53"/>
      <c r="E879" s="38" t="s">
        <v>3651</v>
      </c>
      <c r="F879" s="225" t="s">
        <v>3732</v>
      </c>
      <c r="G879" s="54">
        <v>100</v>
      </c>
      <c r="H879" s="28">
        <v>595.5</v>
      </c>
      <c r="I879" s="199">
        <f>T_PR[[#This Row],[CENA KATALOG NETTO ZA JEDNOSTKĘ MIARY]]/G879</f>
        <v>5.9550000000000001</v>
      </c>
      <c r="J879" s="94">
        <f>T879*(T_PR[[#This Row],[CENA KATALOG NETTO ZA JEDNOSTKĘ MIARY]]-T_PR[[#This Row],[CENA KATALOG NETTO ZA JEDNOSTKĘ MIARY]]*T_PR[[#This Row],[RABAT %]])/100</f>
        <v>5.9550000000000001</v>
      </c>
      <c r="K879" s="95">
        <f t="shared" si="31"/>
        <v>595.5</v>
      </c>
      <c r="L879" s="264">
        <f t="shared" si="30"/>
        <v>0</v>
      </c>
      <c r="M879" s="25">
        <v>50</v>
      </c>
      <c r="N879" s="256">
        <f>T_PR[[#This Row],[CENA ZA POJ. SZTUKĘ PO RABACIE]]*T_PR[[#This Row],[LICZBA SZT. W OPAKOWANIU]]</f>
        <v>297.75</v>
      </c>
      <c r="O879" s="253" t="str">
        <f>IF(T_PR[[#This Row],[CENA ZA OPAKOWANIE PO RABACIE]]*D879=0,"",D879*N879)</f>
        <v/>
      </c>
      <c r="P879" s="52">
        <v>4001990519523</v>
      </c>
      <c r="Q879" s="52">
        <v>4001990519929</v>
      </c>
      <c r="R879" s="31" t="s">
        <v>189</v>
      </c>
      <c r="S879" s="31" t="s">
        <v>248</v>
      </c>
      <c r="T879" s="160">
        <v>1</v>
      </c>
    </row>
    <row r="880" spans="1:20">
      <c r="A880" s="333"/>
      <c r="B880" s="328"/>
      <c r="C880" s="129" t="s">
        <v>3533</v>
      </c>
      <c r="D880" s="53"/>
      <c r="E880" s="38" t="s">
        <v>3652</v>
      </c>
      <c r="F880" s="225" t="s">
        <v>3731</v>
      </c>
      <c r="G880" s="54">
        <v>100</v>
      </c>
      <c r="H880" s="28">
        <v>860.6</v>
      </c>
      <c r="I880" s="199">
        <f>T_PR[[#This Row],[CENA KATALOG NETTO ZA JEDNOSTKĘ MIARY]]/G880</f>
        <v>8.6059999999999999</v>
      </c>
      <c r="J880" s="94">
        <f>T880*(T_PR[[#This Row],[CENA KATALOG NETTO ZA JEDNOSTKĘ MIARY]]-T_PR[[#This Row],[CENA KATALOG NETTO ZA JEDNOSTKĘ MIARY]]*T_PR[[#This Row],[RABAT %]])/100</f>
        <v>8.6059999999999999</v>
      </c>
      <c r="K880" s="95">
        <f t="shared" si="31"/>
        <v>860.6</v>
      </c>
      <c r="L880" s="264">
        <f t="shared" si="30"/>
        <v>0</v>
      </c>
      <c r="M880" s="25">
        <v>50</v>
      </c>
      <c r="N880" s="256">
        <f>T_PR[[#This Row],[CENA ZA POJ. SZTUKĘ PO RABACIE]]*T_PR[[#This Row],[LICZBA SZT. W OPAKOWANIU]]</f>
        <v>430.3</v>
      </c>
      <c r="O880" s="253" t="str">
        <f>IF(T_PR[[#This Row],[CENA ZA OPAKOWANIE PO RABACIE]]*D880=0,"",D880*N880)</f>
        <v/>
      </c>
      <c r="P880" s="52">
        <v>4250438936785</v>
      </c>
      <c r="Q880" s="52">
        <v>4250438936860</v>
      </c>
      <c r="R880" s="31" t="s">
        <v>189</v>
      </c>
      <c r="S880" s="31" t="s">
        <v>248</v>
      </c>
      <c r="T880" s="160">
        <v>1</v>
      </c>
    </row>
    <row r="881" spans="1:20">
      <c r="A881" s="333"/>
      <c r="B881" s="328"/>
      <c r="C881" s="129" t="s">
        <v>3533</v>
      </c>
      <c r="D881" s="53"/>
      <c r="E881" s="38" t="s">
        <v>3653</v>
      </c>
      <c r="F881" s="225" t="s">
        <v>3730</v>
      </c>
      <c r="G881" s="54">
        <v>100</v>
      </c>
      <c r="H881" s="28">
        <v>836.7</v>
      </c>
      <c r="I881" s="199">
        <f>T_PR[[#This Row],[CENA KATALOG NETTO ZA JEDNOSTKĘ MIARY]]/G881</f>
        <v>8.3670000000000009</v>
      </c>
      <c r="J881" s="94">
        <f>T881*(T_PR[[#This Row],[CENA KATALOG NETTO ZA JEDNOSTKĘ MIARY]]-T_PR[[#This Row],[CENA KATALOG NETTO ZA JEDNOSTKĘ MIARY]]*T_PR[[#This Row],[RABAT %]])/100</f>
        <v>8.3670000000000009</v>
      </c>
      <c r="K881" s="95">
        <f t="shared" si="31"/>
        <v>836.7</v>
      </c>
      <c r="L881" s="264">
        <f t="shared" si="30"/>
        <v>0</v>
      </c>
      <c r="M881" s="25">
        <v>50</v>
      </c>
      <c r="N881" s="256">
        <f>T_PR[[#This Row],[CENA ZA POJ. SZTUKĘ PO RABACIE]]*T_PR[[#This Row],[LICZBA SZT. W OPAKOWANIU]]</f>
        <v>418.35</v>
      </c>
      <c r="O881" s="253" t="str">
        <f>IF(T_PR[[#This Row],[CENA ZA OPAKOWANIE PO RABACIE]]*D881=0,"",D881*N881)</f>
        <v/>
      </c>
      <c r="P881" s="52">
        <v>4250438936778</v>
      </c>
      <c r="Q881" s="52">
        <v>4250438936853</v>
      </c>
      <c r="R881" s="31" t="s">
        <v>189</v>
      </c>
      <c r="S881" s="31" t="s">
        <v>248</v>
      </c>
      <c r="T881" s="160">
        <v>1</v>
      </c>
    </row>
    <row r="882" spans="1:20">
      <c r="A882" s="333"/>
      <c r="B882" s="328"/>
      <c r="C882" s="129" t="s">
        <v>3533</v>
      </c>
      <c r="D882" s="53"/>
      <c r="E882" s="38" t="s">
        <v>2320</v>
      </c>
      <c r="F882" s="225" t="s">
        <v>3596</v>
      </c>
      <c r="G882" s="54">
        <v>100</v>
      </c>
      <c r="H882" s="28">
        <v>1040.2</v>
      </c>
      <c r="I882" s="199">
        <f>T_PR[[#This Row],[CENA KATALOG NETTO ZA JEDNOSTKĘ MIARY]]/G882</f>
        <v>10.402000000000001</v>
      </c>
      <c r="J882" s="94">
        <f>T882*(T_PR[[#This Row],[CENA KATALOG NETTO ZA JEDNOSTKĘ MIARY]]-T_PR[[#This Row],[CENA KATALOG NETTO ZA JEDNOSTKĘ MIARY]]*T_PR[[#This Row],[RABAT %]])/100</f>
        <v>10.402000000000001</v>
      </c>
      <c r="K882" s="95">
        <f t="shared" si="31"/>
        <v>1040.2</v>
      </c>
      <c r="L882" s="264">
        <f t="shared" ref="L882:L986" si="32">$L$347</f>
        <v>0</v>
      </c>
      <c r="M882" s="25">
        <v>50</v>
      </c>
      <c r="N882" s="256">
        <f>T_PR[[#This Row],[CENA ZA POJ. SZTUKĘ PO RABACIE]]*T_PR[[#This Row],[LICZBA SZT. W OPAKOWANIU]]</f>
        <v>520.1</v>
      </c>
      <c r="O882" s="253" t="str">
        <f>IF(T_PR[[#This Row],[CENA ZA OPAKOWANIE PO RABACIE]]*D882=0,"",D882*N882)</f>
        <v/>
      </c>
      <c r="P882" s="52">
        <v>4250438931261</v>
      </c>
      <c r="Q882" s="52">
        <v>4250438935313</v>
      </c>
      <c r="R882" s="31" t="s">
        <v>189</v>
      </c>
      <c r="S882" s="31" t="s">
        <v>248</v>
      </c>
      <c r="T882" s="160">
        <v>1</v>
      </c>
    </row>
    <row r="883" spans="1:20">
      <c r="A883" s="333"/>
      <c r="B883" s="328"/>
      <c r="C883" s="129" t="s">
        <v>3533</v>
      </c>
      <c r="D883" s="53"/>
      <c r="E883" s="38" t="s">
        <v>2321</v>
      </c>
      <c r="F883" s="225" t="s">
        <v>3722</v>
      </c>
      <c r="G883" s="54">
        <v>100</v>
      </c>
      <c r="H883" s="28">
        <v>1010.1</v>
      </c>
      <c r="I883" s="199">
        <f>T_PR[[#This Row],[CENA KATALOG NETTO ZA JEDNOSTKĘ MIARY]]/G883</f>
        <v>10.101000000000001</v>
      </c>
      <c r="J883" s="94">
        <f>T883*(T_PR[[#This Row],[CENA KATALOG NETTO ZA JEDNOSTKĘ MIARY]]-T_PR[[#This Row],[CENA KATALOG NETTO ZA JEDNOSTKĘ MIARY]]*T_PR[[#This Row],[RABAT %]])/100</f>
        <v>10.101000000000001</v>
      </c>
      <c r="K883" s="95">
        <f t="shared" si="31"/>
        <v>1010.1</v>
      </c>
      <c r="L883" s="264">
        <f t="shared" si="32"/>
        <v>0</v>
      </c>
      <c r="M883" s="25">
        <v>50</v>
      </c>
      <c r="N883" s="256">
        <f>T_PR[[#This Row],[CENA ZA POJ. SZTUKĘ PO RABACIE]]*T_PR[[#This Row],[LICZBA SZT. W OPAKOWANIU]]</f>
        <v>505.05000000000007</v>
      </c>
      <c r="O883" s="253" t="str">
        <f>IF(T_PR[[#This Row],[CENA ZA OPAKOWANIE PO RABACIE]]*D883=0,"",D883*N883)</f>
        <v/>
      </c>
      <c r="P883" s="52">
        <v>4250438931216</v>
      </c>
      <c r="Q883" s="52">
        <v>4250438935283</v>
      </c>
      <c r="R883" s="31" t="s">
        <v>189</v>
      </c>
      <c r="S883" s="31" t="s">
        <v>248</v>
      </c>
      <c r="T883" s="160">
        <v>1</v>
      </c>
    </row>
    <row r="884" spans="1:20">
      <c r="A884" s="333"/>
      <c r="B884" s="328"/>
      <c r="C884" s="129" t="s">
        <v>3533</v>
      </c>
      <c r="D884" s="53"/>
      <c r="E884" s="38" t="s">
        <v>2322</v>
      </c>
      <c r="F884" s="225" t="s">
        <v>3723</v>
      </c>
      <c r="G884" s="54">
        <v>100</v>
      </c>
      <c r="H884" s="28">
        <v>1190.5</v>
      </c>
      <c r="I884" s="199">
        <f>T_PR[[#This Row],[CENA KATALOG NETTO ZA JEDNOSTKĘ MIARY]]/G884</f>
        <v>11.904999999999999</v>
      </c>
      <c r="J884" s="94">
        <f>T884*(T_PR[[#This Row],[CENA KATALOG NETTO ZA JEDNOSTKĘ MIARY]]-T_PR[[#This Row],[CENA KATALOG NETTO ZA JEDNOSTKĘ MIARY]]*T_PR[[#This Row],[RABAT %]])/100</f>
        <v>11.904999999999999</v>
      </c>
      <c r="K884" s="95">
        <f t="shared" si="31"/>
        <v>1190.5</v>
      </c>
      <c r="L884" s="264">
        <f t="shared" si="32"/>
        <v>0</v>
      </c>
      <c r="M884" s="25">
        <v>50</v>
      </c>
      <c r="N884" s="256">
        <f>T_PR[[#This Row],[CENA ZA POJ. SZTUKĘ PO RABACIE]]*T_PR[[#This Row],[LICZBA SZT. W OPAKOWANIU]]</f>
        <v>595.25</v>
      </c>
      <c r="O884" s="253" t="str">
        <f>IF(T_PR[[#This Row],[CENA ZA OPAKOWANIE PO RABACIE]]*D884=0,"",D884*N884)</f>
        <v/>
      </c>
      <c r="P884" s="52">
        <v>4250438931186</v>
      </c>
      <c r="Q884" s="52">
        <v>4250438935320</v>
      </c>
      <c r="R884" s="31" t="s">
        <v>189</v>
      </c>
      <c r="S884" s="31" t="s">
        <v>248</v>
      </c>
      <c r="T884" s="160">
        <v>1</v>
      </c>
    </row>
    <row r="885" spans="1:20">
      <c r="A885" s="333"/>
      <c r="B885" s="328"/>
      <c r="C885" s="129" t="s">
        <v>3533</v>
      </c>
      <c r="D885" s="53"/>
      <c r="E885" s="38" t="s">
        <v>2323</v>
      </c>
      <c r="F885" s="225" t="s">
        <v>3729</v>
      </c>
      <c r="G885" s="54">
        <v>100</v>
      </c>
      <c r="H885" s="28">
        <v>1185.22</v>
      </c>
      <c r="I885" s="199">
        <f>T_PR[[#This Row],[CENA KATALOG NETTO ZA JEDNOSTKĘ MIARY]]/G885</f>
        <v>11.8522</v>
      </c>
      <c r="J885" s="94">
        <f>T885*(T_PR[[#This Row],[CENA KATALOG NETTO ZA JEDNOSTKĘ MIARY]]-T_PR[[#This Row],[CENA KATALOG NETTO ZA JEDNOSTKĘ MIARY]]*T_PR[[#This Row],[RABAT %]])/100</f>
        <v>11.8522</v>
      </c>
      <c r="K885" s="95">
        <f t="shared" si="31"/>
        <v>1185.22</v>
      </c>
      <c r="L885" s="264">
        <f t="shared" si="32"/>
        <v>0</v>
      </c>
      <c r="M885" s="25">
        <v>50</v>
      </c>
      <c r="N885" s="256">
        <f>T_PR[[#This Row],[CENA ZA POJ. SZTUKĘ PO RABACIE]]*T_PR[[#This Row],[LICZBA SZT. W OPAKOWANIU]]</f>
        <v>592.61</v>
      </c>
      <c r="O885" s="253" t="str">
        <f>IF(T_PR[[#This Row],[CENA ZA OPAKOWANIE PO RABACIE]]*D885=0,"",D885*N885)</f>
        <v/>
      </c>
      <c r="P885" s="52">
        <v>4250438931223</v>
      </c>
      <c r="Q885" s="52">
        <v>4250438935290</v>
      </c>
      <c r="R885" s="31" t="s">
        <v>189</v>
      </c>
      <c r="S885" s="31" t="s">
        <v>248</v>
      </c>
      <c r="T885" s="160">
        <v>1</v>
      </c>
    </row>
    <row r="886" spans="1:20">
      <c r="A886" s="333"/>
      <c r="B886" s="328"/>
      <c r="C886" s="129" t="s">
        <v>3533</v>
      </c>
      <c r="D886" s="53"/>
      <c r="E886" s="38" t="s">
        <v>3654</v>
      </c>
      <c r="F886" s="225" t="s">
        <v>3724</v>
      </c>
      <c r="G886" s="54">
        <v>100</v>
      </c>
      <c r="H886" s="28">
        <v>1420.13</v>
      </c>
      <c r="I886" s="199">
        <f>T_PR[[#This Row],[CENA KATALOG NETTO ZA JEDNOSTKĘ MIARY]]/G886</f>
        <v>14.201300000000002</v>
      </c>
      <c r="J886" s="94">
        <f>T886*(T_PR[[#This Row],[CENA KATALOG NETTO ZA JEDNOSTKĘ MIARY]]-T_PR[[#This Row],[CENA KATALOG NETTO ZA JEDNOSTKĘ MIARY]]*T_PR[[#This Row],[RABAT %]])/100</f>
        <v>14.201300000000002</v>
      </c>
      <c r="K886" s="95">
        <f t="shared" si="31"/>
        <v>1420.13</v>
      </c>
      <c r="L886" s="264">
        <f t="shared" si="32"/>
        <v>0</v>
      </c>
      <c r="M886" s="25">
        <v>50</v>
      </c>
      <c r="N886" s="256">
        <f>T_PR[[#This Row],[CENA ZA POJ. SZTUKĘ PO RABACIE]]*T_PR[[#This Row],[LICZBA SZT. W OPAKOWANIU]]</f>
        <v>710.06500000000005</v>
      </c>
      <c r="O886" s="253" t="str">
        <f>IF(T_PR[[#This Row],[CENA ZA OPAKOWANIE PO RABACIE]]*D886=0,"",D886*N886)</f>
        <v/>
      </c>
      <c r="P886" s="52">
        <v>4250438921576</v>
      </c>
      <c r="Q886" s="52">
        <v>4250438921583</v>
      </c>
      <c r="R886" s="31" t="s">
        <v>189</v>
      </c>
      <c r="S886" s="31" t="s">
        <v>248</v>
      </c>
      <c r="T886" s="160">
        <v>1</v>
      </c>
    </row>
    <row r="887" spans="1:20">
      <c r="A887" s="333"/>
      <c r="B887" s="328"/>
      <c r="C887" s="129" t="s">
        <v>3533</v>
      </c>
      <c r="D887" s="53"/>
      <c r="E887" s="38" t="s">
        <v>3818</v>
      </c>
      <c r="F887" s="225" t="s">
        <v>3819</v>
      </c>
      <c r="G887" s="54">
        <v>100</v>
      </c>
      <c r="H887" s="28">
        <v>1520.5</v>
      </c>
      <c r="I887" s="199">
        <f>T_PR[[#This Row],[CENA KATALOG NETTO ZA JEDNOSTKĘ MIARY]]/G887</f>
        <v>15.205</v>
      </c>
      <c r="J887" s="94">
        <f>T887*(T_PR[[#This Row],[CENA KATALOG NETTO ZA JEDNOSTKĘ MIARY]]-T_PR[[#This Row],[CENA KATALOG NETTO ZA JEDNOSTKĘ MIARY]]*T_PR[[#This Row],[RABAT %]])/100</f>
        <v>15.205</v>
      </c>
      <c r="K887" s="106">
        <f>SUM(H887)*(1-L888)</f>
        <v>1520.5</v>
      </c>
      <c r="L887" s="261">
        <f t="shared" si="32"/>
        <v>0</v>
      </c>
      <c r="M887" s="25">
        <v>50</v>
      </c>
      <c r="N887" s="256">
        <f>T_PR[[#This Row],[CENA ZA POJ. SZTUKĘ PO RABACIE]]*T_PR[[#This Row],[LICZBA SZT. W OPAKOWANIU]]</f>
        <v>760.25</v>
      </c>
      <c r="O887" s="253" t="str">
        <f>IF(T_PR[[#This Row],[CENA ZA OPAKOWANIE PO RABACIE]]*D887=0,"",D887*N887)</f>
        <v/>
      </c>
      <c r="P887" s="52">
        <v>4250438940393</v>
      </c>
      <c r="Q887" s="105"/>
      <c r="R887" s="31" t="s">
        <v>189</v>
      </c>
      <c r="S887" s="31" t="s">
        <v>248</v>
      </c>
      <c r="T887" s="160">
        <v>1</v>
      </c>
    </row>
    <row r="888" spans="1:20">
      <c r="A888" s="333"/>
      <c r="B888" s="328"/>
      <c r="C888" s="129" t="s">
        <v>3533</v>
      </c>
      <c r="D888" s="53"/>
      <c r="E888" s="38" t="s">
        <v>3655</v>
      </c>
      <c r="F888" s="225" t="s">
        <v>3597</v>
      </c>
      <c r="G888" s="54">
        <v>100</v>
      </c>
      <c r="H888" s="28">
        <v>1655.5</v>
      </c>
      <c r="I888" s="199">
        <f>T_PR[[#This Row],[CENA KATALOG NETTO ZA JEDNOSTKĘ MIARY]]/G888</f>
        <v>16.555</v>
      </c>
      <c r="J888" s="94">
        <f>T888*(T_PR[[#This Row],[CENA KATALOG NETTO ZA JEDNOSTKĘ MIARY]]-T_PR[[#This Row],[CENA KATALOG NETTO ZA JEDNOSTKĘ MIARY]]*T_PR[[#This Row],[RABAT %]])/100</f>
        <v>16.555</v>
      </c>
      <c r="K888" s="95">
        <f t="shared" si="31"/>
        <v>1655.5</v>
      </c>
      <c r="L888" s="264">
        <f t="shared" si="32"/>
        <v>0</v>
      </c>
      <c r="M888" s="25">
        <v>50</v>
      </c>
      <c r="N888" s="256">
        <f>T_PR[[#This Row],[CENA ZA POJ. SZTUKĘ PO RABACIE]]*T_PR[[#This Row],[LICZBA SZT. W OPAKOWANIU]]</f>
        <v>827.75</v>
      </c>
      <c r="O888" s="253" t="str">
        <f>IF(T_PR[[#This Row],[CENA ZA OPAKOWANIE PO RABACIE]]*D888=0,"",D888*N888)</f>
        <v/>
      </c>
      <c r="P888" s="52">
        <v>4250438921590</v>
      </c>
      <c r="Q888" s="52">
        <v>4250438921606</v>
      </c>
      <c r="R888" s="31" t="s">
        <v>189</v>
      </c>
      <c r="S888" s="31" t="s">
        <v>248</v>
      </c>
      <c r="T888" s="160">
        <v>1</v>
      </c>
    </row>
    <row r="889" spans="1:20">
      <c r="A889" s="333"/>
      <c r="B889" s="328"/>
      <c r="C889" s="129" t="s">
        <v>3533</v>
      </c>
      <c r="D889" s="53"/>
      <c r="E889" s="38" t="s">
        <v>3817</v>
      </c>
      <c r="F889" s="225" t="s">
        <v>3816</v>
      </c>
      <c r="G889" s="54">
        <v>100</v>
      </c>
      <c r="H889" s="28">
        <v>1730.3</v>
      </c>
      <c r="I889" s="199">
        <f>T_PR[[#This Row],[CENA KATALOG NETTO ZA JEDNOSTKĘ MIARY]]/G889</f>
        <v>17.303000000000001</v>
      </c>
      <c r="J889" s="94">
        <f>T889*(T_PR[[#This Row],[CENA KATALOG NETTO ZA JEDNOSTKĘ MIARY]]-T_PR[[#This Row],[CENA KATALOG NETTO ZA JEDNOSTKĘ MIARY]]*T_PR[[#This Row],[RABAT %]])/100</f>
        <v>17.303000000000001</v>
      </c>
      <c r="K889" s="106">
        <f>SUM(H889)*(1-L890)</f>
        <v>1730.3</v>
      </c>
      <c r="L889" s="261">
        <f t="shared" si="32"/>
        <v>0</v>
      </c>
      <c r="M889" s="25">
        <v>50</v>
      </c>
      <c r="N889" s="256">
        <f>T_PR[[#This Row],[CENA ZA POJ. SZTUKĘ PO RABACIE]]*T_PR[[#This Row],[LICZBA SZT. W OPAKOWANIU]]</f>
        <v>865.15000000000009</v>
      </c>
      <c r="O889" s="253" t="str">
        <f>IF(T_PR[[#This Row],[CENA ZA OPAKOWANIE PO RABACIE]]*D889=0,"",D889*N889)</f>
        <v/>
      </c>
      <c r="P889" s="52">
        <v>4250438940386</v>
      </c>
      <c r="Q889" s="105"/>
      <c r="R889" s="31" t="s">
        <v>189</v>
      </c>
      <c r="S889" s="31" t="s">
        <v>248</v>
      </c>
      <c r="T889" s="160">
        <v>1</v>
      </c>
    </row>
    <row r="890" spans="1:20">
      <c r="A890" s="333"/>
      <c r="B890" s="328"/>
      <c r="C890" s="129" t="s">
        <v>3533</v>
      </c>
      <c r="D890" s="53"/>
      <c r="E890" s="38" t="s">
        <v>3563</v>
      </c>
      <c r="F890" s="225" t="s">
        <v>3598</v>
      </c>
      <c r="G890" s="54">
        <v>100</v>
      </c>
      <c r="H890" s="28">
        <v>315.5</v>
      </c>
      <c r="I890" s="199">
        <f>T_PR[[#This Row],[CENA KATALOG NETTO ZA JEDNOSTKĘ MIARY]]/G890</f>
        <v>3.1549999999999998</v>
      </c>
      <c r="J890" s="94">
        <f>T890*(T_PR[[#This Row],[CENA KATALOG NETTO ZA JEDNOSTKĘ MIARY]]-T_PR[[#This Row],[CENA KATALOG NETTO ZA JEDNOSTKĘ MIARY]]*T_PR[[#This Row],[RABAT %]])/100</f>
        <v>3.1549999999999998</v>
      </c>
      <c r="K890" s="95">
        <f t="shared" si="31"/>
        <v>315.5</v>
      </c>
      <c r="L890" s="264">
        <f t="shared" si="32"/>
        <v>0</v>
      </c>
      <c r="M890" s="25">
        <v>50</v>
      </c>
      <c r="N890" s="256">
        <f>T_PR[[#This Row],[CENA ZA POJ. SZTUKĘ PO RABACIE]]*T_PR[[#This Row],[LICZBA SZT. W OPAKOWANIU]]</f>
        <v>157.75</v>
      </c>
      <c r="O890" s="253" t="str">
        <f>IF(T_PR[[#This Row],[CENA ZA OPAKOWANIE PO RABACIE]]*D890=0,"",D890*N890)</f>
        <v/>
      </c>
      <c r="P890" s="52">
        <v>4250438933548</v>
      </c>
      <c r="Q890" s="52">
        <v>4250438933555</v>
      </c>
      <c r="R890" s="31" t="s">
        <v>189</v>
      </c>
      <c r="S890" s="31" t="s">
        <v>248</v>
      </c>
      <c r="T890" s="160">
        <v>1</v>
      </c>
    </row>
    <row r="891" spans="1:20">
      <c r="A891" s="333"/>
      <c r="B891" s="328"/>
      <c r="C891" s="129" t="s">
        <v>3533</v>
      </c>
      <c r="D891" s="53"/>
      <c r="E891" s="38" t="s">
        <v>3656</v>
      </c>
      <c r="F891" s="225" t="s">
        <v>3725</v>
      </c>
      <c r="G891" s="54">
        <v>100</v>
      </c>
      <c r="H891" s="28">
        <v>280.10000000000002</v>
      </c>
      <c r="I891" s="199">
        <f>T_PR[[#This Row],[CENA KATALOG NETTO ZA JEDNOSTKĘ MIARY]]/G891</f>
        <v>2.8010000000000002</v>
      </c>
      <c r="J891" s="94">
        <f>T891*(T_PR[[#This Row],[CENA KATALOG NETTO ZA JEDNOSTKĘ MIARY]]-T_PR[[#This Row],[CENA KATALOG NETTO ZA JEDNOSTKĘ MIARY]]*T_PR[[#This Row],[RABAT %]])/100</f>
        <v>2.8010000000000002</v>
      </c>
      <c r="K891" s="95">
        <f t="shared" si="31"/>
        <v>280.10000000000002</v>
      </c>
      <c r="L891" s="264">
        <f t="shared" si="32"/>
        <v>0</v>
      </c>
      <c r="M891" s="25">
        <v>50</v>
      </c>
      <c r="N891" s="256">
        <f>T_PR[[#This Row],[CENA ZA POJ. SZTUKĘ PO RABACIE]]*T_PR[[#This Row],[LICZBA SZT. W OPAKOWANIU]]</f>
        <v>140.05000000000001</v>
      </c>
      <c r="O891" s="253" t="str">
        <f>IF(T_PR[[#This Row],[CENA ZA OPAKOWANIE PO RABACIE]]*D891=0,"",D891*N891)</f>
        <v/>
      </c>
      <c r="P891" s="52">
        <v>4250438933524</v>
      </c>
      <c r="Q891" s="52">
        <v>4250438933531</v>
      </c>
      <c r="R891" s="31" t="s">
        <v>189</v>
      </c>
      <c r="S891" s="31" t="s">
        <v>248</v>
      </c>
      <c r="T891" s="160">
        <v>1</v>
      </c>
    </row>
    <row r="892" spans="1:20">
      <c r="A892" s="333"/>
      <c r="B892" s="328"/>
      <c r="C892" s="129" t="s">
        <v>3533</v>
      </c>
      <c r="D892" s="53"/>
      <c r="E892" s="38" t="s">
        <v>3562</v>
      </c>
      <c r="F892" s="225" t="s">
        <v>3726</v>
      </c>
      <c r="G892" s="54">
        <v>100</v>
      </c>
      <c r="H892" s="28">
        <v>276.14999999999998</v>
      </c>
      <c r="I892" s="199">
        <f>T_PR[[#This Row],[CENA KATALOG NETTO ZA JEDNOSTKĘ MIARY]]/G892</f>
        <v>2.7614999999999998</v>
      </c>
      <c r="J892" s="94">
        <f>T892*(T_PR[[#This Row],[CENA KATALOG NETTO ZA JEDNOSTKĘ MIARY]]-T_PR[[#This Row],[CENA KATALOG NETTO ZA JEDNOSTKĘ MIARY]]*T_PR[[#This Row],[RABAT %]])/100</f>
        <v>2.7614999999999998</v>
      </c>
      <c r="K892" s="95">
        <f t="shared" si="31"/>
        <v>276.14999999999998</v>
      </c>
      <c r="L892" s="264">
        <f t="shared" si="32"/>
        <v>0</v>
      </c>
      <c r="M892" s="25">
        <v>50</v>
      </c>
      <c r="N892" s="256">
        <f>T_PR[[#This Row],[CENA ZA POJ. SZTUKĘ PO RABACIE]]*T_PR[[#This Row],[LICZBA SZT. W OPAKOWANIU]]</f>
        <v>138.07499999999999</v>
      </c>
      <c r="O892" s="253" t="str">
        <f>IF(T_PR[[#This Row],[CENA ZA OPAKOWANIE PO RABACIE]]*D892=0,"",D892*N892)</f>
        <v/>
      </c>
      <c r="P892" s="52">
        <v>4250438933500</v>
      </c>
      <c r="Q892" s="52">
        <v>4250438933517</v>
      </c>
      <c r="R892" s="31" t="s">
        <v>189</v>
      </c>
      <c r="S892" s="31" t="s">
        <v>248</v>
      </c>
      <c r="T892" s="160">
        <v>1</v>
      </c>
    </row>
    <row r="893" spans="1:20">
      <c r="A893" s="333"/>
      <c r="B893" s="328"/>
      <c r="C893" s="129" t="s">
        <v>3533</v>
      </c>
      <c r="D893" s="53"/>
      <c r="E893" s="38" t="s">
        <v>3657</v>
      </c>
      <c r="F893" s="225" t="s">
        <v>3599</v>
      </c>
      <c r="G893" s="54">
        <v>100</v>
      </c>
      <c r="H893" s="28">
        <v>339.15</v>
      </c>
      <c r="I893" s="199">
        <f>T_PR[[#This Row],[CENA KATALOG NETTO ZA JEDNOSTKĘ MIARY]]/G893</f>
        <v>3.3914999999999997</v>
      </c>
      <c r="J893" s="94">
        <f>T893*(T_PR[[#This Row],[CENA KATALOG NETTO ZA JEDNOSTKĘ MIARY]]-T_PR[[#This Row],[CENA KATALOG NETTO ZA JEDNOSTKĘ MIARY]]*T_PR[[#This Row],[RABAT %]])/100</f>
        <v>3.3914999999999997</v>
      </c>
      <c r="K893" s="95">
        <f t="shared" si="31"/>
        <v>339.15</v>
      </c>
      <c r="L893" s="264">
        <f t="shared" si="32"/>
        <v>0</v>
      </c>
      <c r="M893" s="25">
        <v>50</v>
      </c>
      <c r="N893" s="256">
        <f>T_PR[[#This Row],[CENA ZA POJ. SZTUKĘ PO RABACIE]]*T_PR[[#This Row],[LICZBA SZT. W OPAKOWANIU]]</f>
        <v>169.57499999999999</v>
      </c>
      <c r="O893" s="253" t="str">
        <f>IF(T_PR[[#This Row],[CENA ZA OPAKOWANIE PO RABACIE]]*D893=0,"",D893*N893)</f>
        <v/>
      </c>
      <c r="P893" s="52">
        <v>4001990519493</v>
      </c>
      <c r="Q893" s="52">
        <v>4001990519899</v>
      </c>
      <c r="R893" s="31" t="s">
        <v>189</v>
      </c>
      <c r="S893" s="31" t="s">
        <v>248</v>
      </c>
      <c r="T893" s="160">
        <v>1</v>
      </c>
    </row>
    <row r="894" spans="1:20">
      <c r="A894" s="333"/>
      <c r="B894" s="328"/>
      <c r="C894" s="129" t="s">
        <v>3533</v>
      </c>
      <c r="D894" s="53"/>
      <c r="E894" s="38" t="s">
        <v>3658</v>
      </c>
      <c r="F894" s="225" t="s">
        <v>3728</v>
      </c>
      <c r="G894" s="54">
        <v>100</v>
      </c>
      <c r="H894" s="28">
        <v>313.5</v>
      </c>
      <c r="I894" s="199">
        <f>T_PR[[#This Row],[CENA KATALOG NETTO ZA JEDNOSTKĘ MIARY]]/G894</f>
        <v>3.1349999999999998</v>
      </c>
      <c r="J894" s="94">
        <f>T894*(T_PR[[#This Row],[CENA KATALOG NETTO ZA JEDNOSTKĘ MIARY]]-T_PR[[#This Row],[CENA KATALOG NETTO ZA JEDNOSTKĘ MIARY]]*T_PR[[#This Row],[RABAT %]])/100</f>
        <v>3.1349999999999998</v>
      </c>
      <c r="K894" s="95">
        <f t="shared" si="31"/>
        <v>313.5</v>
      </c>
      <c r="L894" s="264">
        <f t="shared" si="32"/>
        <v>0</v>
      </c>
      <c r="M894" s="25">
        <v>50</v>
      </c>
      <c r="N894" s="256">
        <f>T_PR[[#This Row],[CENA ZA POJ. SZTUKĘ PO RABACIE]]*T_PR[[#This Row],[LICZBA SZT. W OPAKOWANIU]]</f>
        <v>156.75</v>
      </c>
      <c r="O894" s="253" t="str">
        <f>IF(T_PR[[#This Row],[CENA ZA OPAKOWANIE PO RABACIE]]*D894=0,"",D894*N894)</f>
        <v/>
      </c>
      <c r="P894" s="52">
        <v>4001990518816</v>
      </c>
      <c r="Q894" s="52">
        <v>4001990519219</v>
      </c>
      <c r="R894" s="31" t="s">
        <v>189</v>
      </c>
      <c r="S894" s="31" t="s">
        <v>248</v>
      </c>
      <c r="T894" s="160">
        <v>1</v>
      </c>
    </row>
    <row r="895" spans="1:20">
      <c r="A895" s="333"/>
      <c r="B895" s="328"/>
      <c r="C895" s="129" t="s">
        <v>3533</v>
      </c>
      <c r="D895" s="53"/>
      <c r="E895" s="38" t="s">
        <v>3659</v>
      </c>
      <c r="F895" s="225" t="s">
        <v>3727</v>
      </c>
      <c r="G895" s="54">
        <v>100</v>
      </c>
      <c r="H895" s="28">
        <v>305.5</v>
      </c>
      <c r="I895" s="199">
        <f>T_PR[[#This Row],[CENA KATALOG NETTO ZA JEDNOSTKĘ MIARY]]/G895</f>
        <v>3.0550000000000002</v>
      </c>
      <c r="J895" s="94">
        <f>T895*(T_PR[[#This Row],[CENA KATALOG NETTO ZA JEDNOSTKĘ MIARY]]-T_PR[[#This Row],[CENA KATALOG NETTO ZA JEDNOSTKĘ MIARY]]*T_PR[[#This Row],[RABAT %]])/100</f>
        <v>3.0550000000000002</v>
      </c>
      <c r="K895" s="95">
        <f t="shared" si="31"/>
        <v>305.5</v>
      </c>
      <c r="L895" s="264">
        <f t="shared" si="32"/>
        <v>0</v>
      </c>
      <c r="M895" s="25">
        <v>50</v>
      </c>
      <c r="N895" s="256">
        <f>T_PR[[#This Row],[CENA ZA POJ. SZTUKĘ PO RABACIE]]*T_PR[[#This Row],[LICZBA SZT. W OPAKOWANIU]]</f>
        <v>152.75</v>
      </c>
      <c r="O895" s="253" t="str">
        <f>IF(T_PR[[#This Row],[CENA ZA OPAKOWANIE PO RABACIE]]*D895=0,"",D895*N895)</f>
        <v/>
      </c>
      <c r="P895" s="52">
        <v>4001990518885</v>
      </c>
      <c r="Q895" s="52">
        <v>4001990519288</v>
      </c>
      <c r="R895" s="31" t="s">
        <v>189</v>
      </c>
      <c r="S895" s="31" t="s">
        <v>248</v>
      </c>
      <c r="T895" s="160">
        <v>1</v>
      </c>
    </row>
    <row r="896" spans="1:20">
      <c r="A896" s="333"/>
      <c r="B896" s="328"/>
      <c r="C896" s="130" t="s">
        <v>3533</v>
      </c>
      <c r="D896" s="53"/>
      <c r="E896" s="38" t="s">
        <v>3660</v>
      </c>
      <c r="F896" s="225" t="s">
        <v>3600</v>
      </c>
      <c r="G896" s="54">
        <v>100</v>
      </c>
      <c r="H896" s="28">
        <v>670.35</v>
      </c>
      <c r="I896" s="199">
        <f>T_PR[[#This Row],[CENA KATALOG NETTO ZA JEDNOSTKĘ MIARY]]/G896</f>
        <v>6.7035</v>
      </c>
      <c r="J896" s="94">
        <f>T896*(T_PR[[#This Row],[CENA KATALOG NETTO ZA JEDNOSTKĘ MIARY]]-T_PR[[#This Row],[CENA KATALOG NETTO ZA JEDNOSTKĘ MIARY]]*T_PR[[#This Row],[RABAT %]])/100</f>
        <v>6.7035</v>
      </c>
      <c r="K896" s="95">
        <f t="shared" si="31"/>
        <v>670.35</v>
      </c>
      <c r="L896" s="264">
        <f t="shared" si="32"/>
        <v>0</v>
      </c>
      <c r="M896" s="25">
        <v>25</v>
      </c>
      <c r="N896" s="256">
        <f>T_PR[[#This Row],[CENA ZA POJ. SZTUKĘ PO RABACIE]]*T_PR[[#This Row],[LICZBA SZT. W OPAKOWANIU]]</f>
        <v>167.58750000000001</v>
      </c>
      <c r="O896" s="253" t="str">
        <f>IF(T_PR[[#This Row],[CENA ZA OPAKOWANIE PO RABACIE]]*D896=0,"",D896*N896)</f>
        <v/>
      </c>
      <c r="P896" s="52">
        <v>4001990512272</v>
      </c>
      <c r="Q896" s="52">
        <v>4001990512890</v>
      </c>
      <c r="R896" s="31" t="s">
        <v>189</v>
      </c>
      <c r="S896" s="31" t="s">
        <v>248</v>
      </c>
      <c r="T896" s="160">
        <v>1</v>
      </c>
    </row>
    <row r="897" spans="1:20">
      <c r="A897" s="333"/>
      <c r="B897" s="328"/>
      <c r="C897" s="130" t="s">
        <v>3533</v>
      </c>
      <c r="D897" s="53"/>
      <c r="E897" s="38" t="s">
        <v>3661</v>
      </c>
      <c r="F897" s="225" t="s">
        <v>3601</v>
      </c>
      <c r="G897" s="54">
        <v>100</v>
      </c>
      <c r="H897" s="28">
        <v>730.25</v>
      </c>
      <c r="I897" s="199">
        <f>T_PR[[#This Row],[CENA KATALOG NETTO ZA JEDNOSTKĘ MIARY]]/G897</f>
        <v>7.3025000000000002</v>
      </c>
      <c r="J897" s="94">
        <f>T897*(T_PR[[#This Row],[CENA KATALOG NETTO ZA JEDNOSTKĘ MIARY]]-T_PR[[#This Row],[CENA KATALOG NETTO ZA JEDNOSTKĘ MIARY]]*T_PR[[#This Row],[RABAT %]])/100</f>
        <v>7.3025000000000002</v>
      </c>
      <c r="K897" s="95">
        <f t="shared" si="31"/>
        <v>730.25</v>
      </c>
      <c r="L897" s="264">
        <f t="shared" si="32"/>
        <v>0</v>
      </c>
      <c r="M897" s="25">
        <v>25</v>
      </c>
      <c r="N897" s="256">
        <f>T_PR[[#This Row],[CENA ZA POJ. SZTUKĘ PO RABACIE]]*T_PR[[#This Row],[LICZBA SZT. W OPAKOWANIU]]</f>
        <v>182.5625</v>
      </c>
      <c r="O897" s="253" t="str">
        <f>IF(T_PR[[#This Row],[CENA ZA OPAKOWANIE PO RABACIE]]*D897=0,"",D897*N897)</f>
        <v/>
      </c>
      <c r="P897" s="52">
        <v>4001990512210</v>
      </c>
      <c r="Q897" s="52">
        <v>4001990512845</v>
      </c>
      <c r="R897" s="31" t="s">
        <v>189</v>
      </c>
      <c r="S897" s="31" t="s">
        <v>248</v>
      </c>
      <c r="T897" s="160">
        <v>1</v>
      </c>
    </row>
    <row r="898" spans="1:20">
      <c r="A898" s="333"/>
      <c r="B898" s="328"/>
      <c r="C898" s="130" t="s">
        <v>3533</v>
      </c>
      <c r="D898" s="53"/>
      <c r="E898" s="38" t="s">
        <v>3662</v>
      </c>
      <c r="F898" s="225" t="s">
        <v>3602</v>
      </c>
      <c r="G898" s="54">
        <v>100</v>
      </c>
      <c r="H898" s="28">
        <v>689.4</v>
      </c>
      <c r="I898" s="199">
        <f>T_PR[[#This Row],[CENA KATALOG NETTO ZA JEDNOSTKĘ MIARY]]/G898</f>
        <v>6.8940000000000001</v>
      </c>
      <c r="J898" s="94">
        <f>T898*(T_PR[[#This Row],[CENA KATALOG NETTO ZA JEDNOSTKĘ MIARY]]-T_PR[[#This Row],[CENA KATALOG NETTO ZA JEDNOSTKĘ MIARY]]*T_PR[[#This Row],[RABAT %]])/100</f>
        <v>6.8940000000000001</v>
      </c>
      <c r="K898" s="95">
        <f t="shared" si="31"/>
        <v>689.4</v>
      </c>
      <c r="L898" s="264">
        <f t="shared" si="32"/>
        <v>0</v>
      </c>
      <c r="M898" s="25">
        <v>25</v>
      </c>
      <c r="N898" s="256">
        <f>T_PR[[#This Row],[CENA ZA POJ. SZTUKĘ PO RABACIE]]*T_PR[[#This Row],[LICZBA SZT. W OPAKOWANIU]]</f>
        <v>172.35</v>
      </c>
      <c r="O898" s="253" t="str">
        <f>IF(T_PR[[#This Row],[CENA ZA OPAKOWANIE PO RABACIE]]*D898=0,"",D898*N898)</f>
        <v/>
      </c>
      <c r="P898" s="52">
        <v>4001990518960</v>
      </c>
      <c r="Q898" s="52">
        <v>4250438905576</v>
      </c>
      <c r="R898" s="31" t="s">
        <v>189</v>
      </c>
      <c r="S898" s="31" t="s">
        <v>248</v>
      </c>
      <c r="T898" s="160">
        <v>1</v>
      </c>
    </row>
    <row r="899" spans="1:20">
      <c r="A899" s="333"/>
      <c r="B899" s="328"/>
      <c r="C899" s="130" t="s">
        <v>3533</v>
      </c>
      <c r="D899" s="53"/>
      <c r="E899" s="38" t="s">
        <v>3663</v>
      </c>
      <c r="F899" s="225" t="s">
        <v>3764</v>
      </c>
      <c r="G899" s="54">
        <v>100</v>
      </c>
      <c r="H899" s="28">
        <v>914.6</v>
      </c>
      <c r="I899" s="199">
        <f>T_PR[[#This Row],[CENA KATALOG NETTO ZA JEDNOSTKĘ MIARY]]/G899</f>
        <v>9.1460000000000008</v>
      </c>
      <c r="J899" s="94">
        <f>T899*(T_PR[[#This Row],[CENA KATALOG NETTO ZA JEDNOSTKĘ MIARY]]-T_PR[[#This Row],[CENA KATALOG NETTO ZA JEDNOSTKĘ MIARY]]*T_PR[[#This Row],[RABAT %]])/100</f>
        <v>9.1460000000000008</v>
      </c>
      <c r="K899" s="95">
        <f t="shared" si="31"/>
        <v>914.6</v>
      </c>
      <c r="L899" s="264">
        <f t="shared" si="32"/>
        <v>0</v>
      </c>
      <c r="M899" s="25">
        <v>25</v>
      </c>
      <c r="N899" s="256">
        <f>T_PR[[#This Row],[CENA ZA POJ. SZTUKĘ PO RABACIE]]*T_PR[[#This Row],[LICZBA SZT. W OPAKOWANIU]]</f>
        <v>228.65000000000003</v>
      </c>
      <c r="O899" s="253" t="str">
        <f>IF(T_PR[[#This Row],[CENA ZA OPAKOWANIE PO RABACIE]]*D899=0,"",D899*N899)</f>
        <v/>
      </c>
      <c r="P899" s="52">
        <v>4001990512289</v>
      </c>
      <c r="Q899" s="52">
        <v>4001990513514</v>
      </c>
      <c r="R899" s="31" t="s">
        <v>189</v>
      </c>
      <c r="S899" s="31" t="s">
        <v>248</v>
      </c>
      <c r="T899" s="160">
        <v>1</v>
      </c>
    </row>
    <row r="900" spans="1:20">
      <c r="A900" s="333"/>
      <c r="B900" s="328" t="e" vm="12">
        <v>#VALUE!</v>
      </c>
      <c r="C900" s="130" t="s">
        <v>3533</v>
      </c>
      <c r="D900" s="53"/>
      <c r="E900" s="38" t="s">
        <v>3664</v>
      </c>
      <c r="F900" s="225" t="s">
        <v>3735</v>
      </c>
      <c r="G900" s="54">
        <v>100</v>
      </c>
      <c r="H900" s="28">
        <v>790.6</v>
      </c>
      <c r="I900" s="199">
        <f>T_PR[[#This Row],[CENA KATALOG NETTO ZA JEDNOSTKĘ MIARY]]/G900</f>
        <v>7.9060000000000006</v>
      </c>
      <c r="J900" s="94">
        <f>T900*(T_PR[[#This Row],[CENA KATALOG NETTO ZA JEDNOSTKĘ MIARY]]-T_PR[[#This Row],[CENA KATALOG NETTO ZA JEDNOSTKĘ MIARY]]*T_PR[[#This Row],[RABAT %]])/100</f>
        <v>7.9060000000000006</v>
      </c>
      <c r="K900" s="95">
        <f t="shared" si="31"/>
        <v>790.6</v>
      </c>
      <c r="L900" s="264">
        <f t="shared" si="32"/>
        <v>0</v>
      </c>
      <c r="M900" s="25">
        <v>25</v>
      </c>
      <c r="N900" s="256">
        <f>T_PR[[#This Row],[CENA ZA POJ. SZTUKĘ PO RABACIE]]*T_PR[[#This Row],[LICZBA SZT. W OPAKOWANIU]]</f>
        <v>197.65</v>
      </c>
      <c r="O900" s="253" t="str">
        <f>IF(T_PR[[#This Row],[CENA ZA OPAKOWANIE PO RABACIE]]*D900=0,"",D900*N900)</f>
        <v/>
      </c>
      <c r="P900" s="52">
        <v>4001900512224</v>
      </c>
      <c r="Q900" s="52">
        <v>4001990512852</v>
      </c>
      <c r="R900" s="31" t="s">
        <v>189</v>
      </c>
      <c r="S900" s="31" t="s">
        <v>248</v>
      </c>
      <c r="T900" s="160">
        <v>1</v>
      </c>
    </row>
    <row r="901" spans="1:20">
      <c r="A901" s="333"/>
      <c r="B901" s="328"/>
      <c r="C901" s="130" t="s">
        <v>3533</v>
      </c>
      <c r="D901" s="53"/>
      <c r="E901" s="38" t="s">
        <v>3665</v>
      </c>
      <c r="F901" s="225" t="s">
        <v>3765</v>
      </c>
      <c r="G901" s="54">
        <v>100</v>
      </c>
      <c r="H901" s="28">
        <v>833.3</v>
      </c>
      <c r="I901" s="199">
        <f>T_PR[[#This Row],[CENA KATALOG NETTO ZA JEDNOSTKĘ MIARY]]/G901</f>
        <v>8.3330000000000002</v>
      </c>
      <c r="J901" s="94">
        <f>T901*(T_PR[[#This Row],[CENA KATALOG NETTO ZA JEDNOSTKĘ MIARY]]-T_PR[[#This Row],[CENA KATALOG NETTO ZA JEDNOSTKĘ MIARY]]*T_PR[[#This Row],[RABAT %]])/100</f>
        <v>8.3330000000000002</v>
      </c>
      <c r="K901" s="95">
        <f t="shared" si="31"/>
        <v>833.3</v>
      </c>
      <c r="L901" s="264">
        <f t="shared" si="32"/>
        <v>0</v>
      </c>
      <c r="M901" s="25">
        <v>25</v>
      </c>
      <c r="N901" s="256">
        <f>T_PR[[#This Row],[CENA ZA POJ. SZTUKĘ PO RABACIE]]*T_PR[[#This Row],[LICZBA SZT. W OPAKOWANIU]]</f>
        <v>208.32500000000002</v>
      </c>
      <c r="O901" s="253" t="str">
        <f>IF(T_PR[[#This Row],[CENA ZA OPAKOWANIE PO RABACIE]]*D901=0,"",D901*N901)</f>
        <v/>
      </c>
      <c r="P901" s="52">
        <v>4001990518977</v>
      </c>
      <c r="Q901" s="52">
        <v>4250438905590</v>
      </c>
      <c r="R901" s="31" t="s">
        <v>189</v>
      </c>
      <c r="S901" s="31" t="s">
        <v>248</v>
      </c>
      <c r="T901" s="160">
        <v>1</v>
      </c>
    </row>
    <row r="902" spans="1:20">
      <c r="A902" s="333"/>
      <c r="B902" s="328"/>
      <c r="C902" s="130" t="s">
        <v>3533</v>
      </c>
      <c r="D902" s="53"/>
      <c r="E902" s="38" t="s">
        <v>3666</v>
      </c>
      <c r="F902" s="225" t="s">
        <v>3736</v>
      </c>
      <c r="G902" s="54">
        <v>100</v>
      </c>
      <c r="H902" s="28">
        <v>1060.5</v>
      </c>
      <c r="I902" s="199">
        <f>T_PR[[#This Row],[CENA KATALOG NETTO ZA JEDNOSTKĘ MIARY]]/G902</f>
        <v>10.605</v>
      </c>
      <c r="J902" s="94">
        <f>T902*(T_PR[[#This Row],[CENA KATALOG NETTO ZA JEDNOSTKĘ MIARY]]-T_PR[[#This Row],[CENA KATALOG NETTO ZA JEDNOSTKĘ MIARY]]*T_PR[[#This Row],[RABAT %]])/100</f>
        <v>10.605</v>
      </c>
      <c r="K902" s="95">
        <f t="shared" si="31"/>
        <v>1060.5</v>
      </c>
      <c r="L902" s="264">
        <f t="shared" si="32"/>
        <v>0</v>
      </c>
      <c r="M902" s="25">
        <v>25</v>
      </c>
      <c r="N902" s="256">
        <f>T_PR[[#This Row],[CENA ZA POJ. SZTUKĘ PO RABACIE]]*T_PR[[#This Row],[LICZBA SZT. W OPAKOWANIU]]</f>
        <v>265.125</v>
      </c>
      <c r="O902" s="253" t="str">
        <f>IF(T_PR[[#This Row],[CENA ZA OPAKOWANIE PO RABACIE]]*D902=0,"",D902*N902)</f>
        <v/>
      </c>
      <c r="P902" s="52">
        <v>4001990518915</v>
      </c>
      <c r="Q902" s="52">
        <v>4250438905569</v>
      </c>
      <c r="R902" s="31" t="s">
        <v>189</v>
      </c>
      <c r="S902" s="31" t="s">
        <v>248</v>
      </c>
      <c r="T902" s="160">
        <v>1</v>
      </c>
    </row>
    <row r="903" spans="1:20">
      <c r="A903" s="333"/>
      <c r="B903" s="328"/>
      <c r="C903" s="130" t="s">
        <v>3533</v>
      </c>
      <c r="D903" s="53"/>
      <c r="E903" s="38" t="s">
        <v>3667</v>
      </c>
      <c r="F903" s="225" t="s">
        <v>3737</v>
      </c>
      <c r="G903" s="54">
        <v>100</v>
      </c>
      <c r="H903" s="28">
        <v>898.86</v>
      </c>
      <c r="I903" s="199">
        <f>T_PR[[#This Row],[CENA KATALOG NETTO ZA JEDNOSTKĘ MIARY]]/G903</f>
        <v>8.9885999999999999</v>
      </c>
      <c r="J903" s="94">
        <f>T903*(T_PR[[#This Row],[CENA KATALOG NETTO ZA JEDNOSTKĘ MIARY]]-T_PR[[#This Row],[CENA KATALOG NETTO ZA JEDNOSTKĘ MIARY]]*T_PR[[#This Row],[RABAT %]])/100</f>
        <v>8.9885999999999999</v>
      </c>
      <c r="K903" s="95">
        <f t="shared" si="31"/>
        <v>898.86</v>
      </c>
      <c r="L903" s="264">
        <f t="shared" si="32"/>
        <v>0</v>
      </c>
      <c r="M903" s="25">
        <v>25</v>
      </c>
      <c r="N903" s="256">
        <f>T_PR[[#This Row],[CENA ZA POJ. SZTUKĘ PO RABACIE]]*T_PR[[#This Row],[LICZBA SZT. W OPAKOWANIU]]</f>
        <v>224.715</v>
      </c>
      <c r="O903" s="253" t="str">
        <f>IF(T_PR[[#This Row],[CENA ZA OPAKOWANIE PO RABACIE]]*D903=0,"",D903*N903)</f>
        <v/>
      </c>
      <c r="P903" s="52">
        <v>4001990518984</v>
      </c>
      <c r="Q903" s="52">
        <v>4250438909437</v>
      </c>
      <c r="R903" s="31" t="s">
        <v>189</v>
      </c>
      <c r="S903" s="31" t="s">
        <v>248</v>
      </c>
      <c r="T903" s="160">
        <v>1</v>
      </c>
    </row>
    <row r="904" spans="1:20">
      <c r="A904" s="333"/>
      <c r="B904" s="328"/>
      <c r="C904" s="130" t="s">
        <v>3533</v>
      </c>
      <c r="D904" s="53"/>
      <c r="E904" s="38" t="s">
        <v>3668</v>
      </c>
      <c r="F904" s="225" t="s">
        <v>3738</v>
      </c>
      <c r="G904" s="54">
        <v>100</v>
      </c>
      <c r="H904" s="28">
        <v>1380.5</v>
      </c>
      <c r="I904" s="199">
        <f>T_PR[[#This Row],[CENA KATALOG NETTO ZA JEDNOSTKĘ MIARY]]/G904</f>
        <v>13.805</v>
      </c>
      <c r="J904" s="94">
        <f>T904*(T_PR[[#This Row],[CENA KATALOG NETTO ZA JEDNOSTKĘ MIARY]]-T_PR[[#This Row],[CENA KATALOG NETTO ZA JEDNOSTKĘ MIARY]]*T_PR[[#This Row],[RABAT %]])/100</f>
        <v>13.805</v>
      </c>
      <c r="K904" s="95">
        <f t="shared" si="31"/>
        <v>1380.5</v>
      </c>
      <c r="L904" s="264">
        <f t="shared" si="32"/>
        <v>0</v>
      </c>
      <c r="M904" s="25">
        <v>25</v>
      </c>
      <c r="N904" s="256">
        <f>T_PR[[#This Row],[CENA ZA POJ. SZTUKĘ PO RABACIE]]*T_PR[[#This Row],[LICZBA SZT. W OPAKOWANIU]]</f>
        <v>345.125</v>
      </c>
      <c r="O904" s="253" t="str">
        <f>IF(T_PR[[#This Row],[CENA ZA OPAKOWANIE PO RABACIE]]*D904=0,"",D904*N904)</f>
        <v/>
      </c>
      <c r="P904" s="52">
        <v>4001990512234</v>
      </c>
      <c r="Q904" s="52">
        <v>4001990512869</v>
      </c>
      <c r="R904" s="31" t="s">
        <v>189</v>
      </c>
      <c r="S904" s="31" t="s">
        <v>248</v>
      </c>
      <c r="T904" s="160">
        <v>1</v>
      </c>
    </row>
    <row r="905" spans="1:20">
      <c r="A905" s="333"/>
      <c r="B905" s="328"/>
      <c r="C905" s="130" t="s">
        <v>3533</v>
      </c>
      <c r="D905" s="53"/>
      <c r="E905" s="38" t="s">
        <v>3669</v>
      </c>
      <c r="F905" s="225" t="s">
        <v>3739</v>
      </c>
      <c r="G905" s="54">
        <v>100</v>
      </c>
      <c r="H905" s="28">
        <v>1143.4679999999998</v>
      </c>
      <c r="I905" s="199">
        <f>T_PR[[#This Row],[CENA KATALOG NETTO ZA JEDNOSTKĘ MIARY]]/G905</f>
        <v>11.434679999999998</v>
      </c>
      <c r="J905" s="94">
        <f>T905*(T_PR[[#This Row],[CENA KATALOG NETTO ZA JEDNOSTKĘ MIARY]]-T_PR[[#This Row],[CENA KATALOG NETTO ZA JEDNOSTKĘ MIARY]]*T_PR[[#This Row],[RABAT %]])/100</f>
        <v>11.434679999999998</v>
      </c>
      <c r="K905" s="95">
        <f t="shared" si="31"/>
        <v>1143.4679999999998</v>
      </c>
      <c r="L905" s="264">
        <f t="shared" si="32"/>
        <v>0</v>
      </c>
      <c r="M905" s="25">
        <v>25</v>
      </c>
      <c r="N905" s="256">
        <f>T_PR[[#This Row],[CENA ZA POJ. SZTUKĘ PO RABACIE]]*T_PR[[#This Row],[LICZBA SZT. W OPAKOWANIU]]</f>
        <v>285.86699999999996</v>
      </c>
      <c r="O905" s="253" t="str">
        <f>IF(T_PR[[#This Row],[CENA ZA OPAKOWANIE PO RABACIE]]*D905=0,"",D905*N905)</f>
        <v/>
      </c>
      <c r="P905" s="52">
        <v>4001990518991</v>
      </c>
      <c r="Q905" s="52">
        <v>4250438905583</v>
      </c>
      <c r="R905" s="31" t="s">
        <v>189</v>
      </c>
      <c r="S905" s="31" t="s">
        <v>248</v>
      </c>
      <c r="T905" s="160">
        <v>1</v>
      </c>
    </row>
    <row r="906" spans="1:20">
      <c r="A906" s="333"/>
      <c r="B906" s="328"/>
      <c r="C906" s="130" t="s">
        <v>3533</v>
      </c>
      <c r="D906" s="53"/>
      <c r="E906" s="38" t="s">
        <v>3670</v>
      </c>
      <c r="F906" s="225" t="s">
        <v>3740</v>
      </c>
      <c r="G906" s="54">
        <v>100</v>
      </c>
      <c r="H906" s="28">
        <v>1400.66</v>
      </c>
      <c r="I906" s="199">
        <f>T_PR[[#This Row],[CENA KATALOG NETTO ZA JEDNOSTKĘ MIARY]]/G906</f>
        <v>14.006600000000001</v>
      </c>
      <c r="J906" s="94">
        <f>T906*(T_PR[[#This Row],[CENA KATALOG NETTO ZA JEDNOSTKĘ MIARY]]-T_PR[[#This Row],[CENA KATALOG NETTO ZA JEDNOSTKĘ MIARY]]*T_PR[[#This Row],[RABAT %]])/100</f>
        <v>14.006600000000001</v>
      </c>
      <c r="K906" s="95">
        <f t="shared" si="31"/>
        <v>1400.66</v>
      </c>
      <c r="L906" s="264">
        <f t="shared" si="32"/>
        <v>0</v>
      </c>
      <c r="M906" s="25">
        <v>25</v>
      </c>
      <c r="N906" s="256">
        <f>T_PR[[#This Row],[CENA ZA POJ. SZTUKĘ PO RABACIE]]*T_PR[[#This Row],[LICZBA SZT. W OPAKOWANIU]]</f>
        <v>350.16500000000002</v>
      </c>
      <c r="O906" s="253" t="str">
        <f>IF(T_PR[[#This Row],[CENA ZA OPAKOWANIE PO RABACIE]]*D906=0,"",D906*N906)</f>
        <v/>
      </c>
      <c r="P906" s="52">
        <v>4001990512241</v>
      </c>
      <c r="Q906" s="52">
        <v>4001990512876</v>
      </c>
      <c r="R906" s="31" t="s">
        <v>189</v>
      </c>
      <c r="S906" s="31" t="s">
        <v>248</v>
      </c>
      <c r="T906" s="160">
        <v>1</v>
      </c>
    </row>
    <row r="907" spans="1:20">
      <c r="A907" s="333"/>
      <c r="B907" s="328"/>
      <c r="C907" s="130" t="s">
        <v>3533</v>
      </c>
      <c r="D907" s="53"/>
      <c r="E907" s="38" t="s">
        <v>3671</v>
      </c>
      <c r="F907" s="225" t="s">
        <v>3741</v>
      </c>
      <c r="G907" s="54">
        <v>100</v>
      </c>
      <c r="H907" s="28">
        <v>1595.7</v>
      </c>
      <c r="I907" s="199">
        <f>T_PR[[#This Row],[CENA KATALOG NETTO ZA JEDNOSTKĘ MIARY]]/G907</f>
        <v>15.957000000000001</v>
      </c>
      <c r="J907" s="94">
        <f>T907*(T_PR[[#This Row],[CENA KATALOG NETTO ZA JEDNOSTKĘ MIARY]]-T_PR[[#This Row],[CENA KATALOG NETTO ZA JEDNOSTKĘ MIARY]]*T_PR[[#This Row],[RABAT %]])/100</f>
        <v>15.957000000000001</v>
      </c>
      <c r="K907" s="95">
        <f t="shared" si="31"/>
        <v>1595.7</v>
      </c>
      <c r="L907" s="264">
        <f t="shared" si="32"/>
        <v>0</v>
      </c>
      <c r="M907" s="25">
        <v>25</v>
      </c>
      <c r="N907" s="256">
        <f>T_PR[[#This Row],[CENA ZA POJ. SZTUKĘ PO RABACIE]]*T_PR[[#This Row],[LICZBA SZT. W OPAKOWANIU]]</f>
        <v>398.92500000000001</v>
      </c>
      <c r="O907" s="253" t="str">
        <f>IF(T_PR[[#This Row],[CENA ZA OPAKOWANIE PO RABACIE]]*D907=0,"",D907*N907)</f>
        <v/>
      </c>
      <c r="P907" s="52">
        <v>4001990519608</v>
      </c>
      <c r="Q907" s="52">
        <v>4250438905934</v>
      </c>
      <c r="R907" s="31" t="s">
        <v>189</v>
      </c>
      <c r="S907" s="31" t="s">
        <v>248</v>
      </c>
      <c r="T907" s="160">
        <v>1</v>
      </c>
    </row>
    <row r="908" spans="1:20">
      <c r="A908" s="333"/>
      <c r="B908" s="328"/>
      <c r="C908" s="130" t="s">
        <v>3533</v>
      </c>
      <c r="D908" s="53"/>
      <c r="E908" s="38" t="s">
        <v>3672</v>
      </c>
      <c r="F908" s="225" t="s">
        <v>3742</v>
      </c>
      <c r="G908" s="54">
        <v>100</v>
      </c>
      <c r="H908" s="28">
        <v>1605.6</v>
      </c>
      <c r="I908" s="199">
        <f>T_PR[[#This Row],[CENA KATALOG NETTO ZA JEDNOSTKĘ MIARY]]/G908</f>
        <v>16.055999999999997</v>
      </c>
      <c r="J908" s="94">
        <f>T908*(T_PR[[#This Row],[CENA KATALOG NETTO ZA JEDNOSTKĘ MIARY]]-T_PR[[#This Row],[CENA KATALOG NETTO ZA JEDNOSTKĘ MIARY]]*T_PR[[#This Row],[RABAT %]])/100</f>
        <v>16.055999999999997</v>
      </c>
      <c r="K908" s="95">
        <f t="shared" si="31"/>
        <v>1605.6</v>
      </c>
      <c r="L908" s="264">
        <f t="shared" si="32"/>
        <v>0</v>
      </c>
      <c r="M908" s="25">
        <v>25</v>
      </c>
      <c r="N908" s="256">
        <f>T_PR[[#This Row],[CENA ZA POJ. SZTUKĘ PO RABACIE]]*T_PR[[#This Row],[LICZBA SZT. W OPAKOWANIU]]</f>
        <v>401.39999999999992</v>
      </c>
      <c r="O908" s="253" t="str">
        <f>IF(T_PR[[#This Row],[CENA ZA OPAKOWANIE PO RABACIE]]*D908=0,"",D908*N908)</f>
        <v/>
      </c>
      <c r="P908" s="52">
        <v>4001990512258</v>
      </c>
      <c r="Q908" s="52">
        <v>8425586544656</v>
      </c>
      <c r="R908" s="31" t="s">
        <v>189</v>
      </c>
      <c r="S908" s="31" t="s">
        <v>248</v>
      </c>
      <c r="T908" s="160">
        <v>1</v>
      </c>
    </row>
    <row r="909" spans="1:20">
      <c r="A909" s="333"/>
      <c r="B909" s="328"/>
      <c r="C909" s="130" t="s">
        <v>3533</v>
      </c>
      <c r="D909" s="53"/>
      <c r="E909" s="38" t="s">
        <v>3673</v>
      </c>
      <c r="F909" s="225" t="s">
        <v>3743</v>
      </c>
      <c r="G909" s="54">
        <v>100</v>
      </c>
      <c r="H909" s="28">
        <v>1740.5</v>
      </c>
      <c r="I909" s="199">
        <f>T_PR[[#This Row],[CENA KATALOG NETTO ZA JEDNOSTKĘ MIARY]]/G909</f>
        <v>17.405000000000001</v>
      </c>
      <c r="J909" s="94">
        <f>T909*(T_PR[[#This Row],[CENA KATALOG NETTO ZA JEDNOSTKĘ MIARY]]-T_PR[[#This Row],[CENA KATALOG NETTO ZA JEDNOSTKĘ MIARY]]*T_PR[[#This Row],[RABAT %]])/100</f>
        <v>17.405000000000001</v>
      </c>
      <c r="K909" s="95">
        <f t="shared" si="31"/>
        <v>1740.5</v>
      </c>
      <c r="L909" s="264">
        <f t="shared" si="32"/>
        <v>0</v>
      </c>
      <c r="M909" s="25">
        <v>25</v>
      </c>
      <c r="N909" s="256">
        <f>T_PR[[#This Row],[CENA ZA POJ. SZTUKĘ PO RABACIE]]*T_PR[[#This Row],[LICZBA SZT. W OPAKOWANIU]]</f>
        <v>435.125</v>
      </c>
      <c r="O909" s="253" t="str">
        <f>IF(T_PR[[#This Row],[CENA ZA OPAKOWANIE PO RABACIE]]*D909=0,"",D909*N909)</f>
        <v/>
      </c>
      <c r="P909" s="52">
        <v>4001990519615</v>
      </c>
      <c r="Q909" s="52">
        <v>8425586544830</v>
      </c>
      <c r="R909" s="31" t="s">
        <v>189</v>
      </c>
      <c r="S909" s="31" t="s">
        <v>248</v>
      </c>
      <c r="T909" s="160">
        <v>1</v>
      </c>
    </row>
    <row r="910" spans="1:20">
      <c r="A910" s="333"/>
      <c r="B910" s="328"/>
      <c r="C910" s="130" t="s">
        <v>3533</v>
      </c>
      <c r="D910" s="53"/>
      <c r="E910" s="38" t="s">
        <v>3674</v>
      </c>
      <c r="F910" s="225" t="s">
        <v>3744</v>
      </c>
      <c r="G910" s="54">
        <v>100</v>
      </c>
      <c r="H910" s="28">
        <v>812.3</v>
      </c>
      <c r="I910" s="199">
        <f>T_PR[[#This Row],[CENA KATALOG NETTO ZA JEDNOSTKĘ MIARY]]/G910</f>
        <v>8.1229999999999993</v>
      </c>
      <c r="J910" s="94">
        <f>T910*(T_PR[[#This Row],[CENA KATALOG NETTO ZA JEDNOSTKĘ MIARY]]-T_PR[[#This Row],[CENA KATALOG NETTO ZA JEDNOSTKĘ MIARY]]*T_PR[[#This Row],[RABAT %]])/100</f>
        <v>8.1229999999999993</v>
      </c>
      <c r="K910" s="95">
        <f t="shared" si="31"/>
        <v>812.3</v>
      </c>
      <c r="L910" s="264">
        <f t="shared" si="32"/>
        <v>0</v>
      </c>
      <c r="M910" s="25">
        <v>25</v>
      </c>
      <c r="N910" s="256">
        <f>T_PR[[#This Row],[CENA ZA POJ. SZTUKĘ PO RABACIE]]*T_PR[[#This Row],[LICZBA SZT. W OPAKOWANIU]]</f>
        <v>203.07499999999999</v>
      </c>
      <c r="O910" s="253" t="str">
        <f>IF(T_PR[[#This Row],[CENA ZA OPAKOWANIE PO RABACIE]]*D910=0,"",D910*N910)</f>
        <v/>
      </c>
      <c r="P910" s="52">
        <v>4001990512265</v>
      </c>
      <c r="Q910" s="52">
        <v>4001990512883</v>
      </c>
      <c r="R910" s="31" t="s">
        <v>189</v>
      </c>
      <c r="S910" s="31" t="s">
        <v>248</v>
      </c>
      <c r="T910" s="160">
        <v>1</v>
      </c>
    </row>
    <row r="911" spans="1:20">
      <c r="A911" s="333"/>
      <c r="B911" s="328"/>
      <c r="C911" s="130" t="s">
        <v>3533</v>
      </c>
      <c r="D911" s="53"/>
      <c r="E911" s="38" t="s">
        <v>3675</v>
      </c>
      <c r="F911" s="225" t="s">
        <v>3745</v>
      </c>
      <c r="G911" s="54">
        <v>100</v>
      </c>
      <c r="H911" s="28">
        <v>565.36</v>
      </c>
      <c r="I911" s="199">
        <f>T_PR[[#This Row],[CENA KATALOG NETTO ZA JEDNOSTKĘ MIARY]]/G911</f>
        <v>5.6536</v>
      </c>
      <c r="J911" s="94">
        <f>T911*(T_PR[[#This Row],[CENA KATALOG NETTO ZA JEDNOSTKĘ MIARY]]-T_PR[[#This Row],[CENA KATALOG NETTO ZA JEDNOSTKĘ MIARY]]*T_PR[[#This Row],[RABAT %]])/100</f>
        <v>5.6536</v>
      </c>
      <c r="K911" s="95">
        <f t="shared" si="31"/>
        <v>565.36</v>
      </c>
      <c r="L911" s="264">
        <f t="shared" si="32"/>
        <v>0</v>
      </c>
      <c r="M911" s="25">
        <v>25</v>
      </c>
      <c r="N911" s="256">
        <f>T_PR[[#This Row],[CENA ZA POJ. SZTUKĘ PO RABACIE]]*T_PR[[#This Row],[LICZBA SZT. W OPAKOWANIU]]</f>
        <v>141.34</v>
      </c>
      <c r="O911" s="253" t="str">
        <f>IF(T_PR[[#This Row],[CENA ZA OPAKOWANIE PO RABACIE]]*D911=0,"",D911*N911)</f>
        <v/>
      </c>
      <c r="P911" s="52">
        <v>4001990519585</v>
      </c>
      <c r="Q911" s="52">
        <v>4250438905828</v>
      </c>
      <c r="R911" s="31" t="s">
        <v>189</v>
      </c>
      <c r="S911" s="31" t="s">
        <v>248</v>
      </c>
      <c r="T911" s="160">
        <v>1</v>
      </c>
    </row>
    <row r="912" spans="1:20">
      <c r="A912" s="333"/>
      <c r="B912" s="328"/>
      <c r="C912" s="130" t="s">
        <v>3533</v>
      </c>
      <c r="D912" s="53"/>
      <c r="E912" s="38" t="s">
        <v>3676</v>
      </c>
      <c r="F912" s="225" t="s">
        <v>3746</v>
      </c>
      <c r="G912" s="54">
        <v>100</v>
      </c>
      <c r="H912" s="28">
        <v>490.9</v>
      </c>
      <c r="I912" s="199">
        <f>T_PR[[#This Row],[CENA KATALOG NETTO ZA JEDNOSTKĘ MIARY]]/G912</f>
        <v>4.9089999999999998</v>
      </c>
      <c r="J912" s="94">
        <f>T912*(T_PR[[#This Row],[CENA KATALOG NETTO ZA JEDNOSTKĘ MIARY]]-T_PR[[#This Row],[CENA KATALOG NETTO ZA JEDNOSTKĘ MIARY]]*T_PR[[#This Row],[RABAT %]])/100</f>
        <v>4.9089999999999998</v>
      </c>
      <c r="K912" s="95">
        <f t="shared" si="31"/>
        <v>490.9</v>
      </c>
      <c r="L912" s="264">
        <f t="shared" si="32"/>
        <v>0</v>
      </c>
      <c r="M912" s="25">
        <v>25</v>
      </c>
      <c r="N912" s="256">
        <f>T_PR[[#This Row],[CENA ZA POJ. SZTUKĘ PO RABACIE]]*T_PR[[#This Row],[LICZBA SZT. W OPAKOWANIU]]</f>
        <v>122.72499999999999</v>
      </c>
      <c r="O912" s="253" t="str">
        <f>IF(T_PR[[#This Row],[CENA ZA OPAKOWANIE PO RABACIE]]*D912=0,"",D912*N912)</f>
        <v/>
      </c>
      <c r="P912" s="52">
        <v>4001990518953</v>
      </c>
      <c r="Q912" s="52">
        <v>4001990519356</v>
      </c>
      <c r="R912" s="31" t="s">
        <v>189</v>
      </c>
      <c r="S912" s="31" t="s">
        <v>248</v>
      </c>
      <c r="T912" s="160">
        <v>1</v>
      </c>
    </row>
    <row r="913" spans="1:20">
      <c r="A913" s="333"/>
      <c r="B913" s="328"/>
      <c r="C913" s="129" t="s">
        <v>3533</v>
      </c>
      <c r="D913" s="53"/>
      <c r="E913" s="38" t="s">
        <v>3677</v>
      </c>
      <c r="F913" s="225" t="s">
        <v>3603</v>
      </c>
      <c r="G913" s="54">
        <v>100</v>
      </c>
      <c r="H913" s="28">
        <v>251.56</v>
      </c>
      <c r="I913" s="199">
        <f>T_PR[[#This Row],[CENA KATALOG NETTO ZA JEDNOSTKĘ MIARY]]/G913</f>
        <v>2.5156000000000001</v>
      </c>
      <c r="J913" s="94">
        <f>T913*(T_PR[[#This Row],[CENA KATALOG NETTO ZA JEDNOSTKĘ MIARY]]-T_PR[[#This Row],[CENA KATALOG NETTO ZA JEDNOSTKĘ MIARY]]*T_PR[[#This Row],[RABAT %]])/100</f>
        <v>2.5156000000000001</v>
      </c>
      <c r="K913" s="95">
        <f t="shared" si="31"/>
        <v>251.56</v>
      </c>
      <c r="L913" s="264">
        <f t="shared" si="32"/>
        <v>0</v>
      </c>
      <c r="M913" s="25">
        <v>50</v>
      </c>
      <c r="N913" s="256">
        <f>T_PR[[#This Row],[CENA ZA POJ. SZTUKĘ PO RABACIE]]*T_PR[[#This Row],[LICZBA SZT. W OPAKOWANIU]]</f>
        <v>125.78</v>
      </c>
      <c r="O913" s="253" t="str">
        <f>IF(T_PR[[#This Row],[CENA ZA OPAKOWANIE PO RABACIE]]*D913=0,"",D913*N913)</f>
        <v/>
      </c>
      <c r="P913" s="52">
        <v>4250438906900</v>
      </c>
      <c r="Q913" s="52">
        <v>4250438907006</v>
      </c>
      <c r="R913" s="31" t="s">
        <v>189</v>
      </c>
      <c r="S913" s="31" t="s">
        <v>248</v>
      </c>
      <c r="T913" s="160">
        <v>1</v>
      </c>
    </row>
    <row r="914" spans="1:20">
      <c r="A914" s="333"/>
      <c r="B914" s="328"/>
      <c r="C914" s="129" t="s">
        <v>3533</v>
      </c>
      <c r="D914" s="53"/>
      <c r="E914" s="38" t="s">
        <v>2324</v>
      </c>
      <c r="F914" s="225" t="s">
        <v>3604</v>
      </c>
      <c r="G914" s="54">
        <v>100</v>
      </c>
      <c r="H914" s="28">
        <v>223.33</v>
      </c>
      <c r="I914" s="199">
        <f>T_PR[[#This Row],[CENA KATALOG NETTO ZA JEDNOSTKĘ MIARY]]/G914</f>
        <v>2.2333000000000003</v>
      </c>
      <c r="J914" s="94">
        <f>T914*(T_PR[[#This Row],[CENA KATALOG NETTO ZA JEDNOSTKĘ MIARY]]-T_PR[[#This Row],[CENA KATALOG NETTO ZA JEDNOSTKĘ MIARY]]*T_PR[[#This Row],[RABAT %]])/100</f>
        <v>2.2333000000000003</v>
      </c>
      <c r="K914" s="95">
        <f t="shared" si="31"/>
        <v>223.33</v>
      </c>
      <c r="L914" s="264">
        <f t="shared" si="32"/>
        <v>0</v>
      </c>
      <c r="M914" s="25">
        <v>50</v>
      </c>
      <c r="N914" s="256">
        <f>T_PR[[#This Row],[CENA ZA POJ. SZTUKĘ PO RABACIE]]*T_PR[[#This Row],[LICZBA SZT. W OPAKOWANIU]]</f>
        <v>111.66500000000002</v>
      </c>
      <c r="O914" s="253" t="str">
        <f>IF(T_PR[[#This Row],[CENA ZA OPAKOWANIE PO RABACIE]]*D914=0,"",D914*N914)</f>
        <v/>
      </c>
      <c r="P914" s="52">
        <v>4250438906863</v>
      </c>
      <c r="Q914" s="52">
        <v>4250438906962</v>
      </c>
      <c r="R914" s="31" t="s">
        <v>189</v>
      </c>
      <c r="S914" s="31" t="s">
        <v>248</v>
      </c>
      <c r="T914" s="160">
        <v>1</v>
      </c>
    </row>
    <row r="915" spans="1:20">
      <c r="A915" s="333"/>
      <c r="B915" s="328"/>
      <c r="C915" s="129" t="s">
        <v>3533</v>
      </c>
      <c r="D915" s="53"/>
      <c r="E915" s="38" t="s">
        <v>3678</v>
      </c>
      <c r="F915" s="225" t="s">
        <v>3605</v>
      </c>
      <c r="G915" s="54">
        <v>100</v>
      </c>
      <c r="H915" s="28">
        <v>280.7</v>
      </c>
      <c r="I915" s="199">
        <f>T_PR[[#This Row],[CENA KATALOG NETTO ZA JEDNOSTKĘ MIARY]]/G915</f>
        <v>2.8069999999999999</v>
      </c>
      <c r="J915" s="94">
        <f>T915*(T_PR[[#This Row],[CENA KATALOG NETTO ZA JEDNOSTKĘ MIARY]]-T_PR[[#This Row],[CENA KATALOG NETTO ZA JEDNOSTKĘ MIARY]]*T_PR[[#This Row],[RABAT %]])/100</f>
        <v>2.8069999999999999</v>
      </c>
      <c r="K915" s="95">
        <f t="shared" si="31"/>
        <v>280.7</v>
      </c>
      <c r="L915" s="264">
        <f t="shared" si="32"/>
        <v>0</v>
      </c>
      <c r="M915" s="25">
        <v>50</v>
      </c>
      <c r="N915" s="256">
        <f>T_PR[[#This Row],[CENA ZA POJ. SZTUKĘ PO RABACIE]]*T_PR[[#This Row],[LICZBA SZT. W OPAKOWANIU]]</f>
        <v>140.35</v>
      </c>
      <c r="O915" s="253" t="str">
        <f>IF(T_PR[[#This Row],[CENA ZA OPAKOWANIE PO RABACIE]]*D915=0,"",D915*N915)</f>
        <v/>
      </c>
      <c r="P915" s="52">
        <v>4250438906917</v>
      </c>
      <c r="Q915" s="52">
        <v>4250438907013</v>
      </c>
      <c r="R915" s="31" t="s">
        <v>189</v>
      </c>
      <c r="S915" s="31" t="s">
        <v>248</v>
      </c>
      <c r="T915" s="160">
        <v>1</v>
      </c>
    </row>
    <row r="916" spans="1:20">
      <c r="A916" s="333"/>
      <c r="B916" s="328"/>
      <c r="C916" s="129" t="s">
        <v>3533</v>
      </c>
      <c r="D916" s="53"/>
      <c r="E916" s="38" t="s">
        <v>3679</v>
      </c>
      <c r="F916" s="225" t="s">
        <v>3606</v>
      </c>
      <c r="G916" s="54">
        <v>100</v>
      </c>
      <c r="H916" s="28">
        <v>295.8</v>
      </c>
      <c r="I916" s="199">
        <f>T_PR[[#This Row],[CENA KATALOG NETTO ZA JEDNOSTKĘ MIARY]]/G916</f>
        <v>2.9580000000000002</v>
      </c>
      <c r="J916" s="94">
        <f>T916*(T_PR[[#This Row],[CENA KATALOG NETTO ZA JEDNOSTKĘ MIARY]]-T_PR[[#This Row],[CENA KATALOG NETTO ZA JEDNOSTKĘ MIARY]]*T_PR[[#This Row],[RABAT %]])/100</f>
        <v>2.9580000000000002</v>
      </c>
      <c r="K916" s="95">
        <f t="shared" si="31"/>
        <v>295.8</v>
      </c>
      <c r="L916" s="264">
        <f t="shared" si="32"/>
        <v>0</v>
      </c>
      <c r="M916" s="25">
        <v>50</v>
      </c>
      <c r="N916" s="256">
        <f>T_PR[[#This Row],[CENA ZA POJ. SZTUKĘ PO RABACIE]]*T_PR[[#This Row],[LICZBA SZT. W OPAKOWANIU]]</f>
        <v>147.9</v>
      </c>
      <c r="O916" s="253" t="str">
        <f>IF(T_PR[[#This Row],[CENA ZA OPAKOWANIE PO RABACIE]]*D916=0,"",D916*N916)</f>
        <v/>
      </c>
      <c r="P916" s="52">
        <v>4250438906870</v>
      </c>
      <c r="Q916" s="52">
        <v>4250438906979</v>
      </c>
      <c r="R916" s="31" t="s">
        <v>189</v>
      </c>
      <c r="S916" s="31" t="s">
        <v>248</v>
      </c>
      <c r="T916" s="160">
        <v>1</v>
      </c>
    </row>
    <row r="917" spans="1:20">
      <c r="A917" s="333"/>
      <c r="B917" s="328"/>
      <c r="C917" s="129" t="s">
        <v>3533</v>
      </c>
      <c r="D917" s="53"/>
      <c r="E917" s="38" t="s">
        <v>3680</v>
      </c>
      <c r="F917" s="225" t="s">
        <v>3607</v>
      </c>
      <c r="G917" s="54">
        <v>100</v>
      </c>
      <c r="H917" s="28">
        <v>200.2</v>
      </c>
      <c r="I917" s="199">
        <f>T_PR[[#This Row],[CENA KATALOG NETTO ZA JEDNOSTKĘ MIARY]]/G917</f>
        <v>2.0019999999999998</v>
      </c>
      <c r="J917" s="94">
        <f>T917*(T_PR[[#This Row],[CENA KATALOG NETTO ZA JEDNOSTKĘ MIARY]]-T_PR[[#This Row],[CENA KATALOG NETTO ZA JEDNOSTKĘ MIARY]]*T_PR[[#This Row],[RABAT %]])/100</f>
        <v>2.0019999999999998</v>
      </c>
      <c r="K917" s="95">
        <f t="shared" si="31"/>
        <v>200.2</v>
      </c>
      <c r="L917" s="264">
        <f t="shared" si="32"/>
        <v>0</v>
      </c>
      <c r="M917" s="25">
        <v>100</v>
      </c>
      <c r="N917" s="256">
        <f>T_PR[[#This Row],[CENA ZA POJ. SZTUKĘ PO RABACIE]]*T_PR[[#This Row],[LICZBA SZT. W OPAKOWANIU]]</f>
        <v>200.2</v>
      </c>
      <c r="O917" s="253" t="str">
        <f>IF(T_PR[[#This Row],[CENA ZA OPAKOWANIE PO RABACIE]]*D917=0,"",D917*N917)</f>
        <v/>
      </c>
      <c r="P917" s="52">
        <v>4250438906924</v>
      </c>
      <c r="Q917" s="52">
        <v>4250438907020</v>
      </c>
      <c r="R917" s="31" t="s">
        <v>189</v>
      </c>
      <c r="S917" s="31" t="s">
        <v>248</v>
      </c>
      <c r="T917" s="160">
        <v>1</v>
      </c>
    </row>
    <row r="918" spans="1:20">
      <c r="A918" s="333"/>
      <c r="B918" s="328"/>
      <c r="C918" s="129" t="s">
        <v>3533</v>
      </c>
      <c r="D918" s="53"/>
      <c r="E918" s="38" t="s">
        <v>3681</v>
      </c>
      <c r="F918" s="225" t="s">
        <v>3608</v>
      </c>
      <c r="G918" s="54">
        <v>100</v>
      </c>
      <c r="H918" s="28">
        <v>163.52000000000001</v>
      </c>
      <c r="I918" s="199">
        <f>T_PR[[#This Row],[CENA KATALOG NETTO ZA JEDNOSTKĘ MIARY]]/G918</f>
        <v>1.6352000000000002</v>
      </c>
      <c r="J918" s="94">
        <f>T918*(T_PR[[#This Row],[CENA KATALOG NETTO ZA JEDNOSTKĘ MIARY]]-T_PR[[#This Row],[CENA KATALOG NETTO ZA JEDNOSTKĘ MIARY]]*T_PR[[#This Row],[RABAT %]])/100</f>
        <v>1.6352000000000002</v>
      </c>
      <c r="K918" s="95">
        <f t="shared" si="31"/>
        <v>163.52000000000001</v>
      </c>
      <c r="L918" s="264">
        <f t="shared" si="32"/>
        <v>0</v>
      </c>
      <c r="M918" s="25">
        <v>100</v>
      </c>
      <c r="N918" s="256">
        <f>T_PR[[#This Row],[CENA ZA POJ. SZTUKĘ PO RABACIE]]*T_PR[[#This Row],[LICZBA SZT. W OPAKOWANIU]]</f>
        <v>163.52000000000001</v>
      </c>
      <c r="O918" s="253" t="str">
        <f>IF(T_PR[[#This Row],[CENA ZA OPAKOWANIE PO RABACIE]]*D918=0,"",D918*N918)</f>
        <v/>
      </c>
      <c r="P918" s="52">
        <v>4250438906887</v>
      </c>
      <c r="Q918" s="52">
        <v>4250438906986</v>
      </c>
      <c r="R918" s="31" t="s">
        <v>189</v>
      </c>
      <c r="S918" s="31" t="s">
        <v>248</v>
      </c>
      <c r="T918" s="160">
        <v>1</v>
      </c>
    </row>
    <row r="919" spans="1:20">
      <c r="A919" s="333"/>
      <c r="B919" s="328"/>
      <c r="C919" s="129" t="s">
        <v>3533</v>
      </c>
      <c r="D919" s="53"/>
      <c r="E919" s="38" t="s">
        <v>3682</v>
      </c>
      <c r="F919" s="225" t="s">
        <v>3609</v>
      </c>
      <c r="G919" s="54">
        <v>100</v>
      </c>
      <c r="H919" s="28">
        <v>166.7</v>
      </c>
      <c r="I919" s="199">
        <f>T_PR[[#This Row],[CENA KATALOG NETTO ZA JEDNOSTKĘ MIARY]]/G919</f>
        <v>1.6669999999999998</v>
      </c>
      <c r="J919" s="94">
        <f>T919*(T_PR[[#This Row],[CENA KATALOG NETTO ZA JEDNOSTKĘ MIARY]]-T_PR[[#This Row],[CENA KATALOG NETTO ZA JEDNOSTKĘ MIARY]]*T_PR[[#This Row],[RABAT %]])/100</f>
        <v>1.6669999999999998</v>
      </c>
      <c r="K919" s="95">
        <f t="shared" si="31"/>
        <v>166.7</v>
      </c>
      <c r="L919" s="264">
        <f t="shared" si="32"/>
        <v>0</v>
      </c>
      <c r="M919" s="25">
        <v>100</v>
      </c>
      <c r="N919" s="256">
        <f>T_PR[[#This Row],[CENA ZA POJ. SZTUKĘ PO RABACIE]]*T_PR[[#This Row],[LICZBA SZT. W OPAKOWANIU]]</f>
        <v>166.7</v>
      </c>
      <c r="O919" s="253" t="str">
        <f>IF(T_PR[[#This Row],[CENA ZA OPAKOWANIE PO RABACIE]]*D919=0,"",D919*N919)</f>
        <v/>
      </c>
      <c r="P919" s="52">
        <v>4250438906849</v>
      </c>
      <c r="Q919" s="52">
        <v>4250438906948</v>
      </c>
      <c r="R919" s="31" t="s">
        <v>189</v>
      </c>
      <c r="S919" s="31" t="s">
        <v>248</v>
      </c>
      <c r="T919" s="160">
        <v>1</v>
      </c>
    </row>
    <row r="920" spans="1:20">
      <c r="A920" s="333"/>
      <c r="B920" s="328"/>
      <c r="C920" s="129" t="s">
        <v>3533</v>
      </c>
      <c r="D920" s="53"/>
      <c r="E920" s="38" t="s">
        <v>3683</v>
      </c>
      <c r="F920" s="225" t="s">
        <v>3610</v>
      </c>
      <c r="G920" s="54">
        <v>100</v>
      </c>
      <c r="H920" s="28">
        <v>280.10000000000002</v>
      </c>
      <c r="I920" s="199">
        <f>T_PR[[#This Row],[CENA KATALOG NETTO ZA JEDNOSTKĘ MIARY]]/G920</f>
        <v>2.8010000000000002</v>
      </c>
      <c r="J920" s="94">
        <f>T920*(T_PR[[#This Row],[CENA KATALOG NETTO ZA JEDNOSTKĘ MIARY]]-T_PR[[#This Row],[CENA KATALOG NETTO ZA JEDNOSTKĘ MIARY]]*T_PR[[#This Row],[RABAT %]])/100</f>
        <v>2.8010000000000002</v>
      </c>
      <c r="K920" s="95">
        <f t="shared" si="31"/>
        <v>280.10000000000002</v>
      </c>
      <c r="L920" s="264">
        <f t="shared" si="32"/>
        <v>0</v>
      </c>
      <c r="M920" s="25">
        <v>100</v>
      </c>
      <c r="N920" s="256">
        <f>T_PR[[#This Row],[CENA ZA POJ. SZTUKĘ PO RABACIE]]*T_PR[[#This Row],[LICZBA SZT. W OPAKOWANIU]]</f>
        <v>280.10000000000002</v>
      </c>
      <c r="O920" s="253" t="str">
        <f>IF(T_PR[[#This Row],[CENA ZA OPAKOWANIE PO RABACIE]]*D920=0,"",D920*N920)</f>
        <v/>
      </c>
      <c r="P920" s="52">
        <v>4250438906931</v>
      </c>
      <c r="Q920" s="52">
        <v>4250438907037</v>
      </c>
      <c r="R920" s="31" t="s">
        <v>189</v>
      </c>
      <c r="S920" s="31" t="s">
        <v>248</v>
      </c>
      <c r="T920" s="160">
        <v>1</v>
      </c>
    </row>
    <row r="921" spans="1:20">
      <c r="A921" s="333"/>
      <c r="B921" s="328"/>
      <c r="C921" s="129" t="s">
        <v>3533</v>
      </c>
      <c r="D921" s="53"/>
      <c r="E921" s="38" t="s">
        <v>3684</v>
      </c>
      <c r="F921" s="225" t="s">
        <v>3747</v>
      </c>
      <c r="G921" s="54">
        <v>100</v>
      </c>
      <c r="H921" s="28">
        <v>199.8</v>
      </c>
      <c r="I921" s="199">
        <f>T_PR[[#This Row],[CENA KATALOG NETTO ZA JEDNOSTKĘ MIARY]]/G921</f>
        <v>1.9980000000000002</v>
      </c>
      <c r="J921" s="94">
        <f>T921*(T_PR[[#This Row],[CENA KATALOG NETTO ZA JEDNOSTKĘ MIARY]]-T_PR[[#This Row],[CENA KATALOG NETTO ZA JEDNOSTKĘ MIARY]]*T_PR[[#This Row],[RABAT %]])/100</f>
        <v>1.9980000000000002</v>
      </c>
      <c r="K921" s="95">
        <f t="shared" si="31"/>
        <v>199.8</v>
      </c>
      <c r="L921" s="264">
        <f t="shared" si="32"/>
        <v>0</v>
      </c>
      <c r="M921" s="25">
        <v>100</v>
      </c>
      <c r="N921" s="256">
        <f>T_PR[[#This Row],[CENA ZA POJ. SZTUKĘ PO RABACIE]]*T_PR[[#This Row],[LICZBA SZT. W OPAKOWANIU]]</f>
        <v>199.8</v>
      </c>
      <c r="O921" s="253" t="str">
        <f>IF(T_PR[[#This Row],[CENA ZA OPAKOWANIE PO RABACIE]]*D921=0,"",D921*N921)</f>
        <v/>
      </c>
      <c r="P921" s="52">
        <v>4250438906894</v>
      </c>
      <c r="Q921" s="52">
        <v>4250438906993</v>
      </c>
      <c r="R921" s="31" t="s">
        <v>189</v>
      </c>
      <c r="S921" s="31" t="s">
        <v>248</v>
      </c>
      <c r="T921" s="160">
        <v>1</v>
      </c>
    </row>
    <row r="922" spans="1:20">
      <c r="A922" s="333"/>
      <c r="B922" s="328"/>
      <c r="C922" s="129" t="s">
        <v>3533</v>
      </c>
      <c r="D922" s="53"/>
      <c r="E922" s="38" t="s">
        <v>3685</v>
      </c>
      <c r="F922" s="225" t="s">
        <v>3611</v>
      </c>
      <c r="G922" s="54">
        <v>100</v>
      </c>
      <c r="H922" s="28">
        <v>209.23</v>
      </c>
      <c r="I922" s="199">
        <f>T_PR[[#This Row],[CENA KATALOG NETTO ZA JEDNOSTKĘ MIARY]]/G922</f>
        <v>2.0922999999999998</v>
      </c>
      <c r="J922" s="94">
        <f>T922*(T_PR[[#This Row],[CENA KATALOG NETTO ZA JEDNOSTKĘ MIARY]]-T_PR[[#This Row],[CENA KATALOG NETTO ZA JEDNOSTKĘ MIARY]]*T_PR[[#This Row],[RABAT %]])/100</f>
        <v>2.0922999999999998</v>
      </c>
      <c r="K922" s="95">
        <f t="shared" si="31"/>
        <v>209.23</v>
      </c>
      <c r="L922" s="264">
        <f t="shared" si="32"/>
        <v>0</v>
      </c>
      <c r="M922" s="25">
        <v>100</v>
      </c>
      <c r="N922" s="256">
        <f>T_PR[[#This Row],[CENA ZA POJ. SZTUKĘ PO RABACIE]]*T_PR[[#This Row],[LICZBA SZT. W OPAKOWANIU]]</f>
        <v>209.23</v>
      </c>
      <c r="O922" s="253" t="str">
        <f>IF(T_PR[[#This Row],[CENA ZA OPAKOWANIE PO RABACIE]]*D922=0,"",D922*N922)</f>
        <v/>
      </c>
      <c r="P922" s="52">
        <v>4250438906856</v>
      </c>
      <c r="Q922" s="52">
        <v>4250438906955</v>
      </c>
      <c r="R922" s="31" t="s">
        <v>189</v>
      </c>
      <c r="S922" s="31" t="s">
        <v>248</v>
      </c>
      <c r="T922" s="160">
        <v>1</v>
      </c>
    </row>
    <row r="923" spans="1:20">
      <c r="A923" s="333"/>
      <c r="B923" s="328"/>
      <c r="C923" s="131" t="s">
        <v>3533</v>
      </c>
      <c r="D923" s="53"/>
      <c r="E923" s="38" t="s">
        <v>3686</v>
      </c>
      <c r="F923" s="225" t="s">
        <v>3612</v>
      </c>
      <c r="G923" s="54">
        <v>100</v>
      </c>
      <c r="H923" s="28">
        <v>439.16</v>
      </c>
      <c r="I923" s="199">
        <f>T_PR[[#This Row],[CENA KATALOG NETTO ZA JEDNOSTKĘ MIARY]]/G923</f>
        <v>4.3916000000000004</v>
      </c>
      <c r="J923" s="94">
        <f>T923*(T_PR[[#This Row],[CENA KATALOG NETTO ZA JEDNOSTKĘ MIARY]]-T_PR[[#This Row],[CENA KATALOG NETTO ZA JEDNOSTKĘ MIARY]]*T_PR[[#This Row],[RABAT %]])/100</f>
        <v>4.3916000000000004</v>
      </c>
      <c r="K923" s="95">
        <f t="shared" si="31"/>
        <v>439.16</v>
      </c>
      <c r="L923" s="264">
        <f t="shared" si="32"/>
        <v>0</v>
      </c>
      <c r="M923" s="25">
        <v>50</v>
      </c>
      <c r="N923" s="256">
        <f>T_PR[[#This Row],[CENA ZA POJ. SZTUKĘ PO RABACIE]]*T_PR[[#This Row],[LICZBA SZT. W OPAKOWANIU]]</f>
        <v>219.58</v>
      </c>
      <c r="O923" s="253" t="str">
        <f>IF(T_PR[[#This Row],[CENA ZA OPAKOWANIE PO RABACIE]]*D923=0,"",D923*N923)</f>
        <v/>
      </c>
      <c r="P923" s="52">
        <v>4250438904739</v>
      </c>
      <c r="Q923" s="52">
        <v>4250438905798</v>
      </c>
      <c r="R923" s="31" t="s">
        <v>189</v>
      </c>
      <c r="S923" s="31" t="s">
        <v>248</v>
      </c>
      <c r="T923" s="160">
        <v>1</v>
      </c>
    </row>
    <row r="924" spans="1:20">
      <c r="A924" s="333"/>
      <c r="B924" s="328"/>
      <c r="C924" s="131" t="s">
        <v>3533</v>
      </c>
      <c r="D924" s="53"/>
      <c r="E924" s="38" t="s">
        <v>3687</v>
      </c>
      <c r="F924" s="225" t="s">
        <v>3613</v>
      </c>
      <c r="G924" s="54">
        <v>100</v>
      </c>
      <c r="H924" s="28">
        <v>354.16</v>
      </c>
      <c r="I924" s="199">
        <f>T_PR[[#This Row],[CENA KATALOG NETTO ZA JEDNOSTKĘ MIARY]]/G924</f>
        <v>3.5416000000000003</v>
      </c>
      <c r="J924" s="94">
        <f>T924*(T_PR[[#This Row],[CENA KATALOG NETTO ZA JEDNOSTKĘ MIARY]]-T_PR[[#This Row],[CENA KATALOG NETTO ZA JEDNOSTKĘ MIARY]]*T_PR[[#This Row],[RABAT %]])/100</f>
        <v>3.5416000000000003</v>
      </c>
      <c r="K924" s="95">
        <f t="shared" si="31"/>
        <v>354.16</v>
      </c>
      <c r="L924" s="264">
        <f t="shared" si="32"/>
        <v>0</v>
      </c>
      <c r="M924" s="25">
        <v>50</v>
      </c>
      <c r="N924" s="256">
        <f>T_PR[[#This Row],[CENA ZA POJ. SZTUKĘ PO RABACIE]]*T_PR[[#This Row],[LICZBA SZT. W OPAKOWANIU]]</f>
        <v>177.08</v>
      </c>
      <c r="O924" s="253" t="str">
        <f>IF(T_PR[[#This Row],[CENA ZA OPAKOWANIE PO RABACIE]]*D924=0,"",D924*N924)</f>
        <v/>
      </c>
      <c r="P924" s="52">
        <v>4250438904708</v>
      </c>
      <c r="Q924" s="52">
        <v>4250438905767</v>
      </c>
      <c r="R924" s="31" t="s">
        <v>189</v>
      </c>
      <c r="S924" s="31" t="s">
        <v>248</v>
      </c>
      <c r="T924" s="160">
        <v>1</v>
      </c>
    </row>
    <row r="925" spans="1:20">
      <c r="A925" s="333"/>
      <c r="B925" s="328"/>
      <c r="C925" s="131" t="s">
        <v>3533</v>
      </c>
      <c r="D925" s="53"/>
      <c r="E925" s="38" t="s">
        <v>3688</v>
      </c>
      <c r="F925" s="225" t="s">
        <v>3614</v>
      </c>
      <c r="G925" s="54">
        <v>100</v>
      </c>
      <c r="H925" s="28">
        <v>356.66</v>
      </c>
      <c r="I925" s="199">
        <f>T_PR[[#This Row],[CENA KATALOG NETTO ZA JEDNOSTKĘ MIARY]]/G925</f>
        <v>3.5666000000000002</v>
      </c>
      <c r="J925" s="94">
        <f>T925*(T_PR[[#This Row],[CENA KATALOG NETTO ZA JEDNOSTKĘ MIARY]]-T_PR[[#This Row],[CENA KATALOG NETTO ZA JEDNOSTKĘ MIARY]]*T_PR[[#This Row],[RABAT %]])/100</f>
        <v>3.5666000000000002</v>
      </c>
      <c r="K925" s="95">
        <f t="shared" si="31"/>
        <v>356.66</v>
      </c>
      <c r="L925" s="264">
        <f t="shared" si="32"/>
        <v>0</v>
      </c>
      <c r="M925" s="25">
        <v>50</v>
      </c>
      <c r="N925" s="256">
        <f>T_PR[[#This Row],[CENA ZA POJ. SZTUKĘ PO RABACIE]]*T_PR[[#This Row],[LICZBA SZT. W OPAKOWANIU]]</f>
        <v>178.33</v>
      </c>
      <c r="O925" s="253" t="str">
        <f>IF(T_PR[[#This Row],[CENA ZA OPAKOWANIE PO RABACIE]]*D925=0,"",D925*N925)</f>
        <v/>
      </c>
      <c r="P925" s="52">
        <v>4250438904746</v>
      </c>
      <c r="Q925" s="52">
        <v>4250438905804</v>
      </c>
      <c r="R925" s="31" t="s">
        <v>189</v>
      </c>
      <c r="S925" s="31" t="s">
        <v>248</v>
      </c>
      <c r="T925" s="160">
        <v>1</v>
      </c>
    </row>
    <row r="926" spans="1:20">
      <c r="A926" s="333"/>
      <c r="B926" s="328"/>
      <c r="C926" s="131" t="s">
        <v>3533</v>
      </c>
      <c r="D926" s="53"/>
      <c r="E926" s="38" t="s">
        <v>3689</v>
      </c>
      <c r="F926" s="225" t="s">
        <v>3615</v>
      </c>
      <c r="G926" s="54">
        <v>100</v>
      </c>
      <c r="H926" s="28">
        <v>315.64</v>
      </c>
      <c r="I926" s="199">
        <f>T_PR[[#This Row],[CENA KATALOG NETTO ZA JEDNOSTKĘ MIARY]]/G926</f>
        <v>3.1563999999999997</v>
      </c>
      <c r="J926" s="94">
        <f>T926*(T_PR[[#This Row],[CENA KATALOG NETTO ZA JEDNOSTKĘ MIARY]]-T_PR[[#This Row],[CENA KATALOG NETTO ZA JEDNOSTKĘ MIARY]]*T_PR[[#This Row],[RABAT %]])/100</f>
        <v>3.1563999999999997</v>
      </c>
      <c r="K926" s="95">
        <f t="shared" si="31"/>
        <v>315.64</v>
      </c>
      <c r="L926" s="264">
        <f t="shared" si="32"/>
        <v>0</v>
      </c>
      <c r="M926" s="25">
        <v>50</v>
      </c>
      <c r="N926" s="256">
        <f>T_PR[[#This Row],[CENA ZA POJ. SZTUKĘ PO RABACIE]]*T_PR[[#This Row],[LICZBA SZT. W OPAKOWANIU]]</f>
        <v>157.82</v>
      </c>
      <c r="O926" s="253" t="str">
        <f>IF(T_PR[[#This Row],[CENA ZA OPAKOWANIE PO RABACIE]]*D926=0,"",D926*N926)</f>
        <v/>
      </c>
      <c r="P926" s="52">
        <v>4250438904715</v>
      </c>
      <c r="Q926" s="52">
        <v>4250438905774</v>
      </c>
      <c r="R926" s="31" t="s">
        <v>189</v>
      </c>
      <c r="S926" s="31" t="s">
        <v>248</v>
      </c>
      <c r="T926" s="160">
        <v>1</v>
      </c>
    </row>
    <row r="927" spans="1:20">
      <c r="A927" s="333"/>
      <c r="B927" s="328"/>
      <c r="C927" s="131" t="s">
        <v>3533</v>
      </c>
      <c r="D927" s="53"/>
      <c r="E927" s="38" t="s">
        <v>3690</v>
      </c>
      <c r="F927" s="225" t="s">
        <v>3616</v>
      </c>
      <c r="G927" s="54">
        <v>100</v>
      </c>
      <c r="H927" s="28">
        <v>510.5</v>
      </c>
      <c r="I927" s="199">
        <f>T_PR[[#This Row],[CENA KATALOG NETTO ZA JEDNOSTKĘ MIARY]]/G927</f>
        <v>5.1050000000000004</v>
      </c>
      <c r="J927" s="94">
        <f>T927*(T_PR[[#This Row],[CENA KATALOG NETTO ZA JEDNOSTKĘ MIARY]]-T_PR[[#This Row],[CENA KATALOG NETTO ZA JEDNOSTKĘ MIARY]]*T_PR[[#This Row],[RABAT %]])/100</f>
        <v>5.1050000000000004</v>
      </c>
      <c r="K927" s="95">
        <f t="shared" si="31"/>
        <v>510.5</v>
      </c>
      <c r="L927" s="264">
        <f t="shared" si="32"/>
        <v>0</v>
      </c>
      <c r="M927" s="25">
        <v>50</v>
      </c>
      <c r="N927" s="256">
        <f>T_PR[[#This Row],[CENA ZA POJ. SZTUKĘ PO RABACIE]]*T_PR[[#This Row],[LICZBA SZT. W OPAKOWANIU]]</f>
        <v>255.25000000000003</v>
      </c>
      <c r="O927" s="253" t="str">
        <f>IF(T_PR[[#This Row],[CENA ZA OPAKOWANIE PO RABACIE]]*D927=0,"",D927*N927)</f>
        <v/>
      </c>
      <c r="P927" s="52">
        <v>4250438904753</v>
      </c>
      <c r="Q927" s="52">
        <v>4250438905811</v>
      </c>
      <c r="R927" s="31" t="s">
        <v>189</v>
      </c>
      <c r="S927" s="31" t="s">
        <v>248</v>
      </c>
      <c r="T927" s="160">
        <v>1</v>
      </c>
    </row>
    <row r="928" spans="1:20">
      <c r="A928" s="333"/>
      <c r="B928" s="328"/>
      <c r="C928" s="131" t="s">
        <v>3533</v>
      </c>
      <c r="D928" s="53"/>
      <c r="E928" s="38" t="s">
        <v>3691</v>
      </c>
      <c r="F928" s="225" t="s">
        <v>3617</v>
      </c>
      <c r="G928" s="54">
        <v>100</v>
      </c>
      <c r="H928" s="28">
        <v>349.78</v>
      </c>
      <c r="I928" s="199">
        <f>T_PR[[#This Row],[CENA KATALOG NETTO ZA JEDNOSTKĘ MIARY]]/G928</f>
        <v>3.4977999999999998</v>
      </c>
      <c r="J928" s="94">
        <f>T928*(T_PR[[#This Row],[CENA KATALOG NETTO ZA JEDNOSTKĘ MIARY]]-T_PR[[#This Row],[CENA KATALOG NETTO ZA JEDNOSTKĘ MIARY]]*T_PR[[#This Row],[RABAT %]])/100</f>
        <v>3.4977999999999998</v>
      </c>
      <c r="K928" s="95">
        <f t="shared" ref="K928:K1037" si="33">SUM(H928)*(1-L928)</f>
        <v>349.78</v>
      </c>
      <c r="L928" s="264">
        <f t="shared" si="32"/>
        <v>0</v>
      </c>
      <c r="M928" s="25">
        <v>50</v>
      </c>
      <c r="N928" s="256">
        <f>T_PR[[#This Row],[CENA ZA POJ. SZTUKĘ PO RABACIE]]*T_PR[[#This Row],[LICZBA SZT. W OPAKOWANIU]]</f>
        <v>174.89</v>
      </c>
      <c r="O928" s="253" t="str">
        <f>IF(T_PR[[#This Row],[CENA ZA OPAKOWANIE PO RABACIE]]*D928=0,"",D928*N928)</f>
        <v/>
      </c>
      <c r="P928" s="52">
        <v>4250438904722</v>
      </c>
      <c r="Q928" s="52">
        <v>4250438905781</v>
      </c>
      <c r="R928" s="31" t="s">
        <v>189</v>
      </c>
      <c r="S928" s="31" t="s">
        <v>248</v>
      </c>
      <c r="T928" s="160">
        <v>1</v>
      </c>
    </row>
    <row r="929" spans="1:20">
      <c r="A929" s="333"/>
      <c r="B929" s="328"/>
      <c r="C929" s="131" t="s">
        <v>3533</v>
      </c>
      <c r="D929" s="53"/>
      <c r="E929" s="38" t="s">
        <v>3692</v>
      </c>
      <c r="F929" s="225" t="s">
        <v>3618</v>
      </c>
      <c r="G929" s="54">
        <v>100</v>
      </c>
      <c r="H929" s="28">
        <v>1040.7</v>
      </c>
      <c r="I929" s="199">
        <f>T_PR[[#This Row],[CENA KATALOG NETTO ZA JEDNOSTKĘ MIARY]]/G929</f>
        <v>10.407</v>
      </c>
      <c r="J929" s="94">
        <f>T929*(T_PR[[#This Row],[CENA KATALOG NETTO ZA JEDNOSTKĘ MIARY]]-T_PR[[#This Row],[CENA KATALOG NETTO ZA JEDNOSTKĘ MIARY]]*T_PR[[#This Row],[RABAT %]])/100</f>
        <v>10.407</v>
      </c>
      <c r="K929" s="95">
        <f t="shared" si="33"/>
        <v>1040.7</v>
      </c>
      <c r="L929" s="264">
        <f t="shared" si="32"/>
        <v>0</v>
      </c>
      <c r="M929" s="25">
        <v>50</v>
      </c>
      <c r="N929" s="256">
        <f>T_PR[[#This Row],[CENA ZA POJ. SZTUKĘ PO RABACIE]]*T_PR[[#This Row],[LICZBA SZT. W OPAKOWANIU]]</f>
        <v>520.35</v>
      </c>
      <c r="O929" s="253" t="str">
        <f>IF(T_PR[[#This Row],[CENA ZA OPAKOWANIE PO RABACIE]]*D929=0,"",D929*N929)</f>
        <v/>
      </c>
      <c r="P929" s="52">
        <v>4250438901219</v>
      </c>
      <c r="Q929" s="52">
        <v>4250438901332</v>
      </c>
      <c r="R929" s="31" t="s">
        <v>189</v>
      </c>
      <c r="S929" s="31">
        <v>73181410</v>
      </c>
      <c r="T929" s="160">
        <v>1</v>
      </c>
    </row>
    <row r="930" spans="1:20">
      <c r="A930" s="333"/>
      <c r="B930" s="328"/>
      <c r="C930" s="131" t="s">
        <v>3533</v>
      </c>
      <c r="D930" s="53"/>
      <c r="E930" s="38" t="s">
        <v>3693</v>
      </c>
      <c r="F930" s="225" t="s">
        <v>3619</v>
      </c>
      <c r="G930" s="54">
        <v>100</v>
      </c>
      <c r="H930" s="28">
        <v>795.2</v>
      </c>
      <c r="I930" s="199">
        <f>T_PR[[#This Row],[CENA KATALOG NETTO ZA JEDNOSTKĘ MIARY]]/G930</f>
        <v>7.9520000000000008</v>
      </c>
      <c r="J930" s="94">
        <f>T930*(T_PR[[#This Row],[CENA KATALOG NETTO ZA JEDNOSTKĘ MIARY]]-T_PR[[#This Row],[CENA KATALOG NETTO ZA JEDNOSTKĘ MIARY]]*T_PR[[#This Row],[RABAT %]])/100</f>
        <v>7.9520000000000008</v>
      </c>
      <c r="K930" s="95">
        <f t="shared" si="33"/>
        <v>795.2</v>
      </c>
      <c r="L930" s="264">
        <f t="shared" si="32"/>
        <v>0</v>
      </c>
      <c r="M930" s="25">
        <v>50</v>
      </c>
      <c r="N930" s="256">
        <f>T_PR[[#This Row],[CENA ZA POJ. SZTUKĘ PO RABACIE]]*T_PR[[#This Row],[LICZBA SZT. W OPAKOWANIU]]</f>
        <v>397.6</v>
      </c>
      <c r="O930" s="253" t="str">
        <f>IF(T_PR[[#This Row],[CENA ZA OPAKOWANIE PO RABACIE]]*D930=0,"",D930*N930)</f>
        <v/>
      </c>
      <c r="P930" s="52">
        <v>4250438901288</v>
      </c>
      <c r="Q930" s="52">
        <v>4250438901400</v>
      </c>
      <c r="R930" s="31" t="s">
        <v>189</v>
      </c>
      <c r="S930" s="31">
        <v>73181410</v>
      </c>
      <c r="T930" s="160">
        <v>1</v>
      </c>
    </row>
    <row r="931" spans="1:20">
      <c r="A931" s="333"/>
      <c r="B931" s="328"/>
      <c r="C931" s="131" t="s">
        <v>3533</v>
      </c>
      <c r="D931" s="53"/>
      <c r="E931" s="38" t="s">
        <v>3694</v>
      </c>
      <c r="F931" s="225" t="s">
        <v>3620</v>
      </c>
      <c r="G931" s="54">
        <v>100</v>
      </c>
      <c r="H931" s="28">
        <v>940.9</v>
      </c>
      <c r="I931" s="199">
        <f>T_PR[[#This Row],[CENA KATALOG NETTO ZA JEDNOSTKĘ MIARY]]/G931</f>
        <v>9.4089999999999989</v>
      </c>
      <c r="J931" s="94">
        <f>T931*(T_PR[[#This Row],[CENA KATALOG NETTO ZA JEDNOSTKĘ MIARY]]-T_PR[[#This Row],[CENA KATALOG NETTO ZA JEDNOSTKĘ MIARY]]*T_PR[[#This Row],[RABAT %]])/100</f>
        <v>9.4089999999999989</v>
      </c>
      <c r="K931" s="95">
        <f t="shared" si="33"/>
        <v>940.9</v>
      </c>
      <c r="L931" s="264">
        <f t="shared" si="32"/>
        <v>0</v>
      </c>
      <c r="M931" s="25">
        <v>50</v>
      </c>
      <c r="N931" s="256">
        <f>T_PR[[#This Row],[CENA ZA POJ. SZTUKĘ PO RABACIE]]*T_PR[[#This Row],[LICZBA SZT. W OPAKOWANIU]]</f>
        <v>470.44999999999993</v>
      </c>
      <c r="O931" s="253" t="str">
        <f>IF(T_PR[[#This Row],[CENA ZA OPAKOWANIE PO RABACIE]]*D931=0,"",D931*N931)</f>
        <v/>
      </c>
      <c r="P931" s="52">
        <v>4250438901233</v>
      </c>
      <c r="Q931" s="52">
        <v>4250438901356</v>
      </c>
      <c r="R931" s="31" t="s">
        <v>189</v>
      </c>
      <c r="S931" s="31">
        <v>73181410</v>
      </c>
      <c r="T931" s="160">
        <v>1</v>
      </c>
    </row>
    <row r="932" spans="1:20">
      <c r="A932" s="333"/>
      <c r="B932" s="328"/>
      <c r="C932" s="131" t="s">
        <v>3533</v>
      </c>
      <c r="D932" s="53"/>
      <c r="E932" s="38" t="s">
        <v>3695</v>
      </c>
      <c r="F932" s="225" t="s">
        <v>3752</v>
      </c>
      <c r="G932" s="54">
        <v>100</v>
      </c>
      <c r="H932" s="28">
        <v>1235.8900000000001</v>
      </c>
      <c r="I932" s="199">
        <f>T_PR[[#This Row],[CENA KATALOG NETTO ZA JEDNOSTKĘ MIARY]]/G932</f>
        <v>12.3589</v>
      </c>
      <c r="J932" s="94">
        <f>T932*(T_PR[[#This Row],[CENA KATALOG NETTO ZA JEDNOSTKĘ MIARY]]-T_PR[[#This Row],[CENA KATALOG NETTO ZA JEDNOSTKĘ MIARY]]*T_PR[[#This Row],[RABAT %]])/100</f>
        <v>12.3589</v>
      </c>
      <c r="K932" s="95">
        <f t="shared" si="33"/>
        <v>1235.8900000000001</v>
      </c>
      <c r="L932" s="264">
        <f t="shared" si="32"/>
        <v>0</v>
      </c>
      <c r="M932" s="25">
        <v>50</v>
      </c>
      <c r="N932" s="256">
        <f>T_PR[[#This Row],[CENA ZA POJ. SZTUKĘ PO RABACIE]]*T_PR[[#This Row],[LICZBA SZT. W OPAKOWANIU]]</f>
        <v>617.94500000000005</v>
      </c>
      <c r="O932" s="253" t="str">
        <f>IF(T_PR[[#This Row],[CENA ZA OPAKOWANIE PO RABACIE]]*D932=0,"",D932*N932)</f>
        <v/>
      </c>
      <c r="P932" s="52">
        <v>4250438936754</v>
      </c>
      <c r="Q932" s="52">
        <v>4250438936839</v>
      </c>
      <c r="R932" s="31" t="s">
        <v>189</v>
      </c>
      <c r="S932" s="31">
        <v>73181410</v>
      </c>
      <c r="T932" s="160">
        <v>1</v>
      </c>
    </row>
    <row r="933" spans="1:20">
      <c r="A933" s="333"/>
      <c r="B933" s="328"/>
      <c r="C933" s="131" t="s">
        <v>3533</v>
      </c>
      <c r="D933" s="53"/>
      <c r="E933" s="38" t="s">
        <v>3696</v>
      </c>
      <c r="F933" s="225" t="s">
        <v>3621</v>
      </c>
      <c r="G933" s="54">
        <v>100</v>
      </c>
      <c r="H933" s="28">
        <v>1170.3399999999999</v>
      </c>
      <c r="I933" s="199">
        <f>T_PR[[#This Row],[CENA KATALOG NETTO ZA JEDNOSTKĘ MIARY]]/G933</f>
        <v>11.703399999999998</v>
      </c>
      <c r="J933" s="94">
        <f>T933*(T_PR[[#This Row],[CENA KATALOG NETTO ZA JEDNOSTKĘ MIARY]]-T_PR[[#This Row],[CENA KATALOG NETTO ZA JEDNOSTKĘ MIARY]]*T_PR[[#This Row],[RABAT %]])/100</f>
        <v>11.703399999999998</v>
      </c>
      <c r="K933" s="95">
        <f t="shared" si="33"/>
        <v>1170.3399999999999</v>
      </c>
      <c r="L933" s="264">
        <f t="shared" si="32"/>
        <v>0</v>
      </c>
      <c r="M933" s="25">
        <v>50</v>
      </c>
      <c r="N933" s="256">
        <f>T_PR[[#This Row],[CENA ZA POJ. SZTUKĘ PO RABACIE]]*T_PR[[#This Row],[LICZBA SZT. W OPAKOWANIU]]</f>
        <v>585.16999999999996</v>
      </c>
      <c r="O933" s="253" t="str">
        <f>IF(T_PR[[#This Row],[CENA ZA OPAKOWANIE PO RABACIE]]*D933=0,"",D933*N933)</f>
        <v/>
      </c>
      <c r="P933" s="52">
        <v>4250438901295</v>
      </c>
      <c r="Q933" s="52">
        <v>4250438901417</v>
      </c>
      <c r="R933" s="31" t="s">
        <v>189</v>
      </c>
      <c r="S933" s="31">
        <v>73181410</v>
      </c>
      <c r="T933" s="160">
        <v>1</v>
      </c>
    </row>
    <row r="934" spans="1:20">
      <c r="A934" s="333"/>
      <c r="B934" s="328"/>
      <c r="C934" s="131" t="s">
        <v>3533</v>
      </c>
      <c r="D934" s="53"/>
      <c r="E934" s="38" t="s">
        <v>3697</v>
      </c>
      <c r="F934" s="225" t="s">
        <v>3622</v>
      </c>
      <c r="G934" s="54">
        <v>100</v>
      </c>
      <c r="H934" s="28">
        <v>980.7</v>
      </c>
      <c r="I934" s="199">
        <f>T_PR[[#This Row],[CENA KATALOG NETTO ZA JEDNOSTKĘ MIARY]]/G934</f>
        <v>9.8070000000000004</v>
      </c>
      <c r="J934" s="94">
        <f>T934*(T_PR[[#This Row],[CENA KATALOG NETTO ZA JEDNOSTKĘ MIARY]]-T_PR[[#This Row],[CENA KATALOG NETTO ZA JEDNOSTKĘ MIARY]]*T_PR[[#This Row],[RABAT %]])/100</f>
        <v>9.8070000000000004</v>
      </c>
      <c r="K934" s="95">
        <f>SUM(H934)*(1-L939)</f>
        <v>980.7</v>
      </c>
      <c r="L934" s="261">
        <f t="shared" si="32"/>
        <v>0</v>
      </c>
      <c r="M934" s="25">
        <v>50</v>
      </c>
      <c r="N934" s="256">
        <f>T_PR[[#This Row],[CENA ZA POJ. SZTUKĘ PO RABACIE]]*T_PR[[#This Row],[LICZBA SZT. W OPAKOWANIU]]</f>
        <v>490.35</v>
      </c>
      <c r="O934" s="253" t="str">
        <f>IF(T_PR[[#This Row],[CENA ZA OPAKOWANIE PO RABACIE]]*D934=0,"",D934*N934)</f>
        <v/>
      </c>
      <c r="P934" s="52">
        <v>4250438901240</v>
      </c>
      <c r="Q934" s="52">
        <v>4250438901363</v>
      </c>
      <c r="R934" s="31" t="s">
        <v>189</v>
      </c>
      <c r="S934" s="101">
        <v>73181410</v>
      </c>
      <c r="T934" s="160">
        <v>1</v>
      </c>
    </row>
    <row r="935" spans="1:20">
      <c r="A935" s="333"/>
      <c r="B935" s="328"/>
      <c r="C935" s="131" t="s">
        <v>3533</v>
      </c>
      <c r="D935" s="53"/>
      <c r="E935" s="38" t="s">
        <v>3698</v>
      </c>
      <c r="F935" s="225" t="s">
        <v>3753</v>
      </c>
      <c r="G935" s="54">
        <v>100</v>
      </c>
      <c r="H935" s="28">
        <v>1363.66</v>
      </c>
      <c r="I935" s="199">
        <f>T_PR[[#This Row],[CENA KATALOG NETTO ZA JEDNOSTKĘ MIARY]]/G935</f>
        <v>13.636600000000001</v>
      </c>
      <c r="J935" s="94">
        <f>T935*(T_PR[[#This Row],[CENA KATALOG NETTO ZA JEDNOSTKĘ MIARY]]-T_PR[[#This Row],[CENA KATALOG NETTO ZA JEDNOSTKĘ MIARY]]*T_PR[[#This Row],[RABAT %]])/100</f>
        <v>13.636600000000001</v>
      </c>
      <c r="K935" s="95">
        <f t="shared" ref="K935:K947" si="34">SUM(H935)*(1-L936)</f>
        <v>1363.66</v>
      </c>
      <c r="L935" s="261">
        <f t="shared" si="32"/>
        <v>0</v>
      </c>
      <c r="M935" s="25">
        <v>50</v>
      </c>
      <c r="N935" s="256">
        <f>T_PR[[#This Row],[CENA ZA POJ. SZTUKĘ PO RABACIE]]*T_PR[[#This Row],[LICZBA SZT. W OPAKOWANIU]]</f>
        <v>681.83</v>
      </c>
      <c r="O935" s="253" t="str">
        <f>IF(T_PR[[#This Row],[CENA ZA OPAKOWANIE PO RABACIE]]*D935=0,"",D935*N935)</f>
        <v/>
      </c>
      <c r="P935" s="52">
        <v>4250438936761</v>
      </c>
      <c r="Q935" s="52">
        <v>4250438936846</v>
      </c>
      <c r="R935" s="31" t="s">
        <v>189</v>
      </c>
      <c r="S935" s="101">
        <v>73181410</v>
      </c>
      <c r="T935" s="160">
        <v>1</v>
      </c>
    </row>
    <row r="936" spans="1:20">
      <c r="A936" s="333"/>
      <c r="B936" s="328"/>
      <c r="C936" s="131" t="s">
        <v>3533</v>
      </c>
      <c r="D936" s="53"/>
      <c r="E936" s="38" t="s">
        <v>3699</v>
      </c>
      <c r="F936" s="225" t="s">
        <v>3623</v>
      </c>
      <c r="G936" s="54">
        <v>100</v>
      </c>
      <c r="H936" s="28">
        <v>1680.8</v>
      </c>
      <c r="I936" s="199">
        <f>T_PR[[#This Row],[CENA KATALOG NETTO ZA JEDNOSTKĘ MIARY]]/G936</f>
        <v>16.808</v>
      </c>
      <c r="J936" s="94">
        <f>T936*(T_PR[[#This Row],[CENA KATALOG NETTO ZA JEDNOSTKĘ MIARY]]-T_PR[[#This Row],[CENA KATALOG NETTO ZA JEDNOSTKĘ MIARY]]*T_PR[[#This Row],[RABAT %]])/100</f>
        <v>16.808</v>
      </c>
      <c r="K936" s="95">
        <f t="shared" si="34"/>
        <v>1680.8</v>
      </c>
      <c r="L936" s="261">
        <f t="shared" si="32"/>
        <v>0</v>
      </c>
      <c r="M936" s="25">
        <v>50</v>
      </c>
      <c r="N936" s="256">
        <f>T_PR[[#This Row],[CENA ZA POJ. SZTUKĘ PO RABACIE]]*T_PR[[#This Row],[LICZBA SZT. W OPAKOWANIU]]</f>
        <v>840.4</v>
      </c>
      <c r="O936" s="253" t="str">
        <f>IF(T_PR[[#This Row],[CENA ZA OPAKOWANIE PO RABACIE]]*D936=0,"",D936*N936)</f>
        <v/>
      </c>
      <c r="P936" s="52">
        <v>4250438901301</v>
      </c>
      <c r="Q936" s="52">
        <v>4250438901424</v>
      </c>
      <c r="R936" s="31" t="s">
        <v>189</v>
      </c>
      <c r="S936" s="101">
        <v>73181410</v>
      </c>
      <c r="T936" s="160">
        <v>1</v>
      </c>
    </row>
    <row r="937" spans="1:20">
      <c r="A937" s="333"/>
      <c r="B937" s="328"/>
      <c r="C937" s="131" t="s">
        <v>3533</v>
      </c>
      <c r="D937" s="53"/>
      <c r="E937" s="38" t="s">
        <v>3700</v>
      </c>
      <c r="F937" s="225" t="s">
        <v>3624</v>
      </c>
      <c r="G937" s="54">
        <v>100</v>
      </c>
      <c r="H937" s="28">
        <v>1168.42</v>
      </c>
      <c r="I937" s="199">
        <f>T_PR[[#This Row],[CENA KATALOG NETTO ZA JEDNOSTKĘ MIARY]]/G937</f>
        <v>11.684200000000001</v>
      </c>
      <c r="J937" s="94">
        <f>T937*(T_PR[[#This Row],[CENA KATALOG NETTO ZA JEDNOSTKĘ MIARY]]-T_PR[[#This Row],[CENA KATALOG NETTO ZA JEDNOSTKĘ MIARY]]*T_PR[[#This Row],[RABAT %]])/100</f>
        <v>11.684200000000001</v>
      </c>
      <c r="K937" s="95">
        <f t="shared" si="34"/>
        <v>1168.42</v>
      </c>
      <c r="L937" s="261">
        <f t="shared" si="32"/>
        <v>0</v>
      </c>
      <c r="M937" s="25">
        <v>50</v>
      </c>
      <c r="N937" s="256">
        <f>T_PR[[#This Row],[CENA ZA POJ. SZTUKĘ PO RABACIE]]*T_PR[[#This Row],[LICZBA SZT. W OPAKOWANIU]]</f>
        <v>584.21</v>
      </c>
      <c r="O937" s="253" t="str">
        <f>IF(T_PR[[#This Row],[CENA ZA OPAKOWANIE PO RABACIE]]*D937=0,"",D937*N937)</f>
        <v/>
      </c>
      <c r="P937" s="52">
        <v>4250438901257</v>
      </c>
      <c r="Q937" s="52">
        <v>4250438901370</v>
      </c>
      <c r="R937" s="31" t="s">
        <v>189</v>
      </c>
      <c r="S937" s="101">
        <v>73181410</v>
      </c>
      <c r="T937" s="160">
        <v>1</v>
      </c>
    </row>
    <row r="938" spans="1:20">
      <c r="A938" s="333"/>
      <c r="B938" s="328"/>
      <c r="C938" s="131" t="s">
        <v>3533</v>
      </c>
      <c r="D938" s="53"/>
      <c r="E938" s="38" t="s">
        <v>3701</v>
      </c>
      <c r="F938" s="225" t="s">
        <v>3625</v>
      </c>
      <c r="G938" s="54">
        <v>100</v>
      </c>
      <c r="H938" s="28">
        <v>2300.67</v>
      </c>
      <c r="I938" s="199">
        <f>T_PR[[#This Row],[CENA KATALOG NETTO ZA JEDNOSTKĘ MIARY]]/G938</f>
        <v>23.006700000000002</v>
      </c>
      <c r="J938" s="94">
        <f>T938*(T_PR[[#This Row],[CENA KATALOG NETTO ZA JEDNOSTKĘ MIARY]]-T_PR[[#This Row],[CENA KATALOG NETTO ZA JEDNOSTKĘ MIARY]]*T_PR[[#This Row],[RABAT %]])/100</f>
        <v>23.006700000000002</v>
      </c>
      <c r="K938" s="95">
        <f t="shared" si="34"/>
        <v>2300.67</v>
      </c>
      <c r="L938" s="261">
        <f t="shared" si="32"/>
        <v>0</v>
      </c>
      <c r="M938" s="25">
        <v>50</v>
      </c>
      <c r="N938" s="256">
        <f>T_PR[[#This Row],[CENA ZA POJ. SZTUKĘ PO RABACIE]]*T_PR[[#This Row],[LICZBA SZT. W OPAKOWANIU]]</f>
        <v>1150.335</v>
      </c>
      <c r="O938" s="253" t="str">
        <f>IF(T_PR[[#This Row],[CENA ZA OPAKOWANIE PO RABACIE]]*D938=0,"",D938*N938)</f>
        <v/>
      </c>
      <c r="P938" s="52">
        <v>4250438901318</v>
      </c>
      <c r="Q938" s="52">
        <v>4250438901431</v>
      </c>
      <c r="R938" s="31" t="s">
        <v>189</v>
      </c>
      <c r="S938" s="101">
        <v>73181410</v>
      </c>
      <c r="T938" s="160">
        <v>1</v>
      </c>
    </row>
    <row r="939" spans="1:20">
      <c r="A939" s="333"/>
      <c r="B939" s="328"/>
      <c r="C939" s="131" t="s">
        <v>3533</v>
      </c>
      <c r="D939" s="53"/>
      <c r="E939" s="38" t="s">
        <v>3702</v>
      </c>
      <c r="F939" s="225" t="s">
        <v>3626</v>
      </c>
      <c r="G939" s="54">
        <v>100</v>
      </c>
      <c r="H939" s="28">
        <v>1480.7</v>
      </c>
      <c r="I939" s="199">
        <f>T_PR[[#This Row],[CENA KATALOG NETTO ZA JEDNOSTKĘ MIARY]]/G939</f>
        <v>14.807</v>
      </c>
      <c r="J939" s="94">
        <f>T939*(T_PR[[#This Row],[CENA KATALOG NETTO ZA JEDNOSTKĘ MIARY]]-T_PR[[#This Row],[CENA KATALOG NETTO ZA JEDNOSTKĘ MIARY]]*T_PR[[#This Row],[RABAT %]])/100</f>
        <v>14.807</v>
      </c>
      <c r="K939" s="95">
        <f t="shared" si="34"/>
        <v>1480.7</v>
      </c>
      <c r="L939" s="261">
        <f t="shared" si="32"/>
        <v>0</v>
      </c>
      <c r="M939" s="25">
        <v>50</v>
      </c>
      <c r="N939" s="256">
        <f>T_PR[[#This Row],[CENA ZA POJ. SZTUKĘ PO RABACIE]]*T_PR[[#This Row],[LICZBA SZT. W OPAKOWANIU]]</f>
        <v>740.35</v>
      </c>
      <c r="O939" s="253" t="str">
        <f>IF(T_PR[[#This Row],[CENA ZA OPAKOWANIE PO RABACIE]]*D939=0,"",D939*N939)</f>
        <v/>
      </c>
      <c r="P939" s="52">
        <v>4250438901264</v>
      </c>
      <c r="Q939" s="52">
        <v>4250438901264</v>
      </c>
      <c r="R939" s="31" t="s">
        <v>189</v>
      </c>
      <c r="S939" s="101">
        <v>73181410</v>
      </c>
      <c r="T939" s="160">
        <v>1</v>
      </c>
    </row>
    <row r="940" spans="1:20">
      <c r="A940" s="333"/>
      <c r="B940" s="328"/>
      <c r="C940" s="131" t="s">
        <v>3533</v>
      </c>
      <c r="D940" s="53"/>
      <c r="E940" s="38" t="s">
        <v>3703</v>
      </c>
      <c r="F940" s="225" t="s">
        <v>3748</v>
      </c>
      <c r="G940" s="54">
        <v>100</v>
      </c>
      <c r="H940" s="28">
        <v>1980.9</v>
      </c>
      <c r="I940" s="199">
        <f>T_PR[[#This Row],[CENA KATALOG NETTO ZA JEDNOSTKĘ MIARY]]/G940</f>
        <v>19.809000000000001</v>
      </c>
      <c r="J940" s="94">
        <f>T940*(T_PR[[#This Row],[CENA KATALOG NETTO ZA JEDNOSTKĘ MIARY]]-T_PR[[#This Row],[CENA KATALOG NETTO ZA JEDNOSTKĘ MIARY]]*T_PR[[#This Row],[RABAT %]])/100</f>
        <v>19.809000000000001</v>
      </c>
      <c r="K940" s="95">
        <f t="shared" si="34"/>
        <v>1980.9</v>
      </c>
      <c r="L940" s="261">
        <f t="shared" si="32"/>
        <v>0</v>
      </c>
      <c r="M940" s="25">
        <v>50</v>
      </c>
      <c r="N940" s="256">
        <f>T_PR[[#This Row],[CENA ZA POJ. SZTUKĘ PO RABACIE]]*T_PR[[#This Row],[LICZBA SZT. W OPAKOWANIU]]</f>
        <v>990.45</v>
      </c>
      <c r="O940" s="253" t="str">
        <f>IF(T_PR[[#This Row],[CENA ZA OPAKOWANIE PO RABACIE]]*D940=0,"",D940*N940)</f>
        <v/>
      </c>
      <c r="P940" s="52">
        <v>4250438936792</v>
      </c>
      <c r="Q940" s="52">
        <v>4250438936877</v>
      </c>
      <c r="R940" s="31" t="s">
        <v>189</v>
      </c>
      <c r="S940" s="101">
        <v>73181410</v>
      </c>
      <c r="T940" s="160">
        <v>1</v>
      </c>
    </row>
    <row r="941" spans="1:20">
      <c r="A941" s="333"/>
      <c r="B941" s="328"/>
      <c r="C941" s="131" t="s">
        <v>3533</v>
      </c>
      <c r="D941" s="53"/>
      <c r="E941" s="38" t="s">
        <v>3704</v>
      </c>
      <c r="F941" s="225" t="s">
        <v>3749</v>
      </c>
      <c r="G941" s="54">
        <v>100</v>
      </c>
      <c r="H941" s="28">
        <v>2050.1</v>
      </c>
      <c r="I941" s="199">
        <f>T_PR[[#This Row],[CENA KATALOG NETTO ZA JEDNOSTKĘ MIARY]]/G941</f>
        <v>20.500999999999998</v>
      </c>
      <c r="J941" s="94">
        <f>T941*(T_PR[[#This Row],[CENA KATALOG NETTO ZA JEDNOSTKĘ MIARY]]-T_PR[[#This Row],[CENA KATALOG NETTO ZA JEDNOSTKĘ MIARY]]*T_PR[[#This Row],[RABAT %]])/100</f>
        <v>20.500999999999998</v>
      </c>
      <c r="K941" s="95">
        <f t="shared" si="34"/>
        <v>2050.1</v>
      </c>
      <c r="L941" s="261">
        <f t="shared" si="32"/>
        <v>0</v>
      </c>
      <c r="M941" s="25">
        <v>50</v>
      </c>
      <c r="N941" s="256">
        <f>T_PR[[#This Row],[CENA ZA POJ. SZTUKĘ PO RABACIE]]*T_PR[[#This Row],[LICZBA SZT. W OPAKOWANIU]]</f>
        <v>1025.05</v>
      </c>
      <c r="O941" s="253" t="str">
        <f>IF(T_PR[[#This Row],[CENA ZA OPAKOWANIE PO RABACIE]]*D941=0,"",D941*N941)</f>
        <v/>
      </c>
      <c r="P941" s="52">
        <v>4250438936808</v>
      </c>
      <c r="Q941" s="52">
        <v>4250438936884</v>
      </c>
      <c r="R941" s="31" t="s">
        <v>189</v>
      </c>
      <c r="S941" s="101">
        <v>73181410</v>
      </c>
      <c r="T941" s="160">
        <v>1</v>
      </c>
    </row>
    <row r="942" spans="1:20">
      <c r="A942" s="333"/>
      <c r="B942" s="328"/>
      <c r="C942" s="131" t="s">
        <v>3533</v>
      </c>
      <c r="D942" s="53"/>
      <c r="E942" s="38" t="s">
        <v>3705</v>
      </c>
      <c r="F942" s="225" t="s">
        <v>3750</v>
      </c>
      <c r="G942" s="54">
        <v>100</v>
      </c>
      <c r="H942" s="28">
        <v>2200.1999999999998</v>
      </c>
      <c r="I942" s="199">
        <f>T_PR[[#This Row],[CENA KATALOG NETTO ZA JEDNOSTKĘ MIARY]]/G942</f>
        <v>22.001999999999999</v>
      </c>
      <c r="J942" s="94">
        <f>T942*(T_PR[[#This Row],[CENA KATALOG NETTO ZA JEDNOSTKĘ MIARY]]-T_PR[[#This Row],[CENA KATALOG NETTO ZA JEDNOSTKĘ MIARY]]*T_PR[[#This Row],[RABAT %]])/100</f>
        <v>22.001999999999999</v>
      </c>
      <c r="K942" s="95">
        <f t="shared" si="34"/>
        <v>2200.1999999999998</v>
      </c>
      <c r="L942" s="261">
        <f t="shared" si="32"/>
        <v>0</v>
      </c>
      <c r="M942" s="25">
        <v>50</v>
      </c>
      <c r="N942" s="256">
        <f>T_PR[[#This Row],[CENA ZA POJ. SZTUKĘ PO RABACIE]]*T_PR[[#This Row],[LICZBA SZT. W OPAKOWANIU]]</f>
        <v>1100.0999999999999</v>
      </c>
      <c r="O942" s="253" t="str">
        <f>IF(T_PR[[#This Row],[CENA ZA OPAKOWANIE PO RABACIE]]*D942=0,"",D942*N942)</f>
        <v/>
      </c>
      <c r="P942" s="52">
        <v>4250438930868</v>
      </c>
      <c r="Q942" s="52">
        <v>4250438935337</v>
      </c>
      <c r="R942" s="31" t="s">
        <v>189</v>
      </c>
      <c r="S942" s="101">
        <v>73181410</v>
      </c>
      <c r="T942" s="160">
        <v>1</v>
      </c>
    </row>
    <row r="943" spans="1:20">
      <c r="A943" s="333"/>
      <c r="B943" s="328"/>
      <c r="C943" s="131" t="s">
        <v>3533</v>
      </c>
      <c r="D943" s="53"/>
      <c r="E943" s="38" t="s">
        <v>3706</v>
      </c>
      <c r="F943" s="225" t="s">
        <v>3751</v>
      </c>
      <c r="G943" s="54">
        <v>100</v>
      </c>
      <c r="H943" s="28">
        <v>2900.9</v>
      </c>
      <c r="I943" s="199">
        <f>T_PR[[#This Row],[CENA KATALOG NETTO ZA JEDNOSTKĘ MIARY]]/G943</f>
        <v>29.009</v>
      </c>
      <c r="J943" s="94">
        <f>T943*(T_PR[[#This Row],[CENA KATALOG NETTO ZA JEDNOSTKĘ MIARY]]-T_PR[[#This Row],[CENA KATALOG NETTO ZA JEDNOSTKĘ MIARY]]*T_PR[[#This Row],[RABAT %]])/100</f>
        <v>29.009</v>
      </c>
      <c r="K943" s="95">
        <f t="shared" si="34"/>
        <v>2900.9</v>
      </c>
      <c r="L943" s="261">
        <f t="shared" si="32"/>
        <v>0</v>
      </c>
      <c r="M943" s="25">
        <v>50</v>
      </c>
      <c r="N943" s="256">
        <f>T_PR[[#This Row],[CENA ZA POJ. SZTUKĘ PO RABACIE]]*T_PR[[#This Row],[LICZBA SZT. W OPAKOWANIU]]</f>
        <v>1450.45</v>
      </c>
      <c r="O943" s="253" t="str">
        <f>IF(T_PR[[#This Row],[CENA ZA OPAKOWANIE PO RABACIE]]*D943=0,"",D943*N943)</f>
        <v/>
      </c>
      <c r="P943" s="52">
        <v>4250438921163</v>
      </c>
      <c r="Q943" s="52">
        <v>4250438935306</v>
      </c>
      <c r="R943" s="31" t="s">
        <v>189</v>
      </c>
      <c r="S943" s="101">
        <v>73181410</v>
      </c>
      <c r="T943" s="160">
        <v>1</v>
      </c>
    </row>
    <row r="944" spans="1:20">
      <c r="A944" s="333"/>
      <c r="B944" s="328"/>
      <c r="C944" s="131" t="s">
        <v>3533</v>
      </c>
      <c r="D944" s="53"/>
      <c r="E944" s="38" t="s">
        <v>3707</v>
      </c>
      <c r="F944" s="225" t="s">
        <v>3754</v>
      </c>
      <c r="G944" s="54">
        <v>100</v>
      </c>
      <c r="H944" s="28">
        <v>987.5</v>
      </c>
      <c r="I944" s="199">
        <f>T_PR[[#This Row],[CENA KATALOG NETTO ZA JEDNOSTKĘ MIARY]]/G944</f>
        <v>9.875</v>
      </c>
      <c r="J944" s="94">
        <f>T944*(T_PR[[#This Row],[CENA KATALOG NETTO ZA JEDNOSTKĘ MIARY]]-T_PR[[#This Row],[CENA KATALOG NETTO ZA JEDNOSTKĘ MIARY]]*T_PR[[#This Row],[RABAT %]])/100</f>
        <v>9.875</v>
      </c>
      <c r="K944" s="95">
        <f t="shared" si="34"/>
        <v>987.5</v>
      </c>
      <c r="L944" s="261">
        <f t="shared" si="32"/>
        <v>0</v>
      </c>
      <c r="M944" s="25">
        <v>50</v>
      </c>
      <c r="N944" s="256">
        <f>T_PR[[#This Row],[CENA ZA POJ. SZTUKĘ PO RABACIE]]*T_PR[[#This Row],[LICZBA SZT. W OPAKOWANIU]]</f>
        <v>493.75</v>
      </c>
      <c r="O944" s="253" t="str">
        <f>IF(T_PR[[#This Row],[CENA ZA OPAKOWANIE PO RABACIE]]*D944=0,"",D944*N944)</f>
        <v/>
      </c>
      <c r="P944" s="52">
        <v>4250438934071</v>
      </c>
      <c r="Q944" s="52">
        <v>4250438934101</v>
      </c>
      <c r="R944" s="31" t="s">
        <v>189</v>
      </c>
      <c r="S944" s="101">
        <v>73181410</v>
      </c>
      <c r="T944" s="160">
        <v>1</v>
      </c>
    </row>
    <row r="945" spans="1:20">
      <c r="A945" s="333"/>
      <c r="B945" s="328"/>
      <c r="C945" s="131" t="s">
        <v>3533</v>
      </c>
      <c r="D945" s="53"/>
      <c r="E945" s="38" t="s">
        <v>3708</v>
      </c>
      <c r="F945" s="225" t="s">
        <v>3755</v>
      </c>
      <c r="G945" s="54">
        <v>100</v>
      </c>
      <c r="H945" s="28">
        <v>900.8</v>
      </c>
      <c r="I945" s="199">
        <f>T_PR[[#This Row],[CENA KATALOG NETTO ZA JEDNOSTKĘ MIARY]]/G945</f>
        <v>9.0079999999999991</v>
      </c>
      <c r="J945" s="94">
        <f>T945*(T_PR[[#This Row],[CENA KATALOG NETTO ZA JEDNOSTKĘ MIARY]]-T_PR[[#This Row],[CENA KATALOG NETTO ZA JEDNOSTKĘ MIARY]]*T_PR[[#This Row],[RABAT %]])/100</f>
        <v>9.0079999999999991</v>
      </c>
      <c r="K945" s="95">
        <f t="shared" si="34"/>
        <v>900.8</v>
      </c>
      <c r="L945" s="261">
        <f t="shared" si="32"/>
        <v>0</v>
      </c>
      <c r="M945" s="25">
        <v>50</v>
      </c>
      <c r="N945" s="256">
        <f>T_PR[[#This Row],[CENA ZA POJ. SZTUKĘ PO RABACIE]]*T_PR[[#This Row],[LICZBA SZT. W OPAKOWANIU]]</f>
        <v>450.4</v>
      </c>
      <c r="O945" s="253" t="str">
        <f>IF(T_PR[[#This Row],[CENA ZA OPAKOWANIE PO RABACIE]]*D945=0,"",D945*N945)</f>
        <v/>
      </c>
      <c r="P945" s="52">
        <v>4250438934064</v>
      </c>
      <c r="Q945" s="52">
        <v>4250438934095</v>
      </c>
      <c r="R945" s="31" t="s">
        <v>189</v>
      </c>
      <c r="S945" s="101">
        <v>73181410</v>
      </c>
      <c r="T945" s="160">
        <v>1</v>
      </c>
    </row>
    <row r="946" spans="1:20">
      <c r="A946" s="333"/>
      <c r="B946" s="328"/>
      <c r="C946" s="131" t="s">
        <v>3533</v>
      </c>
      <c r="D946" s="53"/>
      <c r="E946" s="38" t="s">
        <v>3709</v>
      </c>
      <c r="F946" s="225" t="s">
        <v>3756</v>
      </c>
      <c r="G946" s="54">
        <v>100</v>
      </c>
      <c r="H946" s="28">
        <v>780.9</v>
      </c>
      <c r="I946" s="199">
        <f>T_PR[[#This Row],[CENA KATALOG NETTO ZA JEDNOSTKĘ MIARY]]/G946</f>
        <v>7.8090000000000002</v>
      </c>
      <c r="J946" s="94">
        <f>T946*(T_PR[[#This Row],[CENA KATALOG NETTO ZA JEDNOSTKĘ MIARY]]-T_PR[[#This Row],[CENA KATALOG NETTO ZA JEDNOSTKĘ MIARY]]*T_PR[[#This Row],[RABAT %]])/100</f>
        <v>7.8090000000000002</v>
      </c>
      <c r="K946" s="95">
        <f t="shared" si="34"/>
        <v>780.9</v>
      </c>
      <c r="L946" s="261">
        <f t="shared" si="32"/>
        <v>0</v>
      </c>
      <c r="M946" s="25">
        <v>50</v>
      </c>
      <c r="N946" s="256">
        <f>T_PR[[#This Row],[CENA ZA POJ. SZTUKĘ PO RABACIE]]*T_PR[[#This Row],[LICZBA SZT. W OPAKOWANIU]]</f>
        <v>390.45</v>
      </c>
      <c r="O946" s="253" t="str">
        <f>IF(T_PR[[#This Row],[CENA ZA OPAKOWANIE PO RABACIE]]*D946=0,"",D946*N946)</f>
        <v/>
      </c>
      <c r="P946" s="52">
        <v>4250438934057</v>
      </c>
      <c r="Q946" s="52">
        <v>4250438934088</v>
      </c>
      <c r="R946" s="31" t="s">
        <v>189</v>
      </c>
      <c r="S946" s="101">
        <v>73181410</v>
      </c>
      <c r="T946" s="160">
        <v>1</v>
      </c>
    </row>
    <row r="947" spans="1:20">
      <c r="A947" s="333"/>
      <c r="B947" s="328"/>
      <c r="C947" s="131" t="s">
        <v>3533</v>
      </c>
      <c r="D947" s="53"/>
      <c r="E947" s="38" t="s">
        <v>3710</v>
      </c>
      <c r="F947" s="225" t="s">
        <v>3627</v>
      </c>
      <c r="G947" s="54">
        <v>100</v>
      </c>
      <c r="H947" s="28">
        <v>880.3</v>
      </c>
      <c r="I947" s="199">
        <f>T_PR[[#This Row],[CENA KATALOG NETTO ZA JEDNOSTKĘ MIARY]]/G947</f>
        <v>8.802999999999999</v>
      </c>
      <c r="J947" s="94">
        <f>T947*(T_PR[[#This Row],[CENA KATALOG NETTO ZA JEDNOSTKĘ MIARY]]-T_PR[[#This Row],[CENA KATALOG NETTO ZA JEDNOSTKĘ MIARY]]*T_PR[[#This Row],[RABAT %]])/100</f>
        <v>8.802999999999999</v>
      </c>
      <c r="K947" s="95">
        <f t="shared" si="34"/>
        <v>880.3</v>
      </c>
      <c r="L947" s="261">
        <f t="shared" si="32"/>
        <v>0</v>
      </c>
      <c r="M947" s="25">
        <v>50</v>
      </c>
      <c r="N947" s="256">
        <f>T_PR[[#This Row],[CENA ZA POJ. SZTUKĘ PO RABACIE]]*T_PR[[#This Row],[LICZBA SZT. W OPAKOWANIU]]</f>
        <v>440.15</v>
      </c>
      <c r="O947" s="253" t="str">
        <f>IF(T_PR[[#This Row],[CENA ZA OPAKOWANIE PO RABACIE]]*D947=0,"",D947*N947)</f>
        <v/>
      </c>
      <c r="P947" s="52">
        <v>4250438901202</v>
      </c>
      <c r="Q947" s="52">
        <v>4250438901325</v>
      </c>
      <c r="R947" s="31" t="s">
        <v>189</v>
      </c>
      <c r="S947" s="101">
        <v>73181410</v>
      </c>
      <c r="T947" s="160">
        <v>1</v>
      </c>
    </row>
    <row r="948" spans="1:20">
      <c r="A948" s="333"/>
      <c r="B948" s="328"/>
      <c r="C948" s="131" t="s">
        <v>3533</v>
      </c>
      <c r="D948" s="53"/>
      <c r="E948" s="38" t="s">
        <v>3711</v>
      </c>
      <c r="F948" s="225" t="s">
        <v>3628</v>
      </c>
      <c r="G948" s="54">
        <v>100</v>
      </c>
      <c r="H948" s="28">
        <v>960.9</v>
      </c>
      <c r="I948" s="199">
        <f>T_PR[[#This Row],[CENA KATALOG NETTO ZA JEDNOSTKĘ MIARY]]/G948</f>
        <v>9.609</v>
      </c>
      <c r="J948" s="94">
        <f>T948*(T_PR[[#This Row],[CENA KATALOG NETTO ZA JEDNOSTKĘ MIARY]]-T_PR[[#This Row],[CENA KATALOG NETTO ZA JEDNOSTKĘ MIARY]]*T_PR[[#This Row],[RABAT %]])/100</f>
        <v>9.609</v>
      </c>
      <c r="K948" s="95">
        <f>SUM(H948)*(1-L951)</f>
        <v>960.9</v>
      </c>
      <c r="L948" s="261">
        <f t="shared" si="32"/>
        <v>0</v>
      </c>
      <c r="M948" s="25">
        <v>50</v>
      </c>
      <c r="N948" s="256">
        <f>T_PR[[#This Row],[CENA ZA POJ. SZTUKĘ PO RABACIE]]*T_PR[[#This Row],[LICZBA SZT. W OPAKOWANIU]]</f>
        <v>480.45</v>
      </c>
      <c r="O948" s="253" t="str">
        <f>IF(T_PR[[#This Row],[CENA ZA OPAKOWANIE PO RABACIE]]*D948=0,"",D948*N948)</f>
        <v/>
      </c>
      <c r="P948" s="52">
        <v>4250438901271</v>
      </c>
      <c r="Q948" s="52">
        <v>4250438901394</v>
      </c>
      <c r="R948" s="31" t="s">
        <v>189</v>
      </c>
      <c r="S948" s="101">
        <v>73181410</v>
      </c>
      <c r="T948" s="160">
        <v>1</v>
      </c>
    </row>
    <row r="949" spans="1:20">
      <c r="A949" s="333"/>
      <c r="B949" s="328"/>
      <c r="C949" s="131" t="s">
        <v>3533</v>
      </c>
      <c r="D949" s="53"/>
      <c r="E949" s="38" t="s">
        <v>3712</v>
      </c>
      <c r="F949" s="225" t="s">
        <v>3629</v>
      </c>
      <c r="G949" s="54">
        <v>100</v>
      </c>
      <c r="H949" s="28">
        <v>541.84</v>
      </c>
      <c r="I949" s="199">
        <f>T_PR[[#This Row],[CENA KATALOG NETTO ZA JEDNOSTKĘ MIARY]]/G949</f>
        <v>5.4184000000000001</v>
      </c>
      <c r="J949" s="94">
        <f>T949*(T_PR[[#This Row],[CENA KATALOG NETTO ZA JEDNOSTKĘ MIARY]]-T_PR[[#This Row],[CENA KATALOG NETTO ZA JEDNOSTKĘ MIARY]]*T_PR[[#This Row],[RABAT %]])/100</f>
        <v>5.4184000000000001</v>
      </c>
      <c r="K949" s="95">
        <f t="shared" ref="K949:K956" si="35">SUM(H949)*(1-L950)</f>
        <v>541.84</v>
      </c>
      <c r="L949" s="261">
        <f t="shared" si="32"/>
        <v>0</v>
      </c>
      <c r="M949" s="25">
        <v>50</v>
      </c>
      <c r="N949" s="256">
        <f>T_PR[[#This Row],[CENA ZA POJ. SZTUKĘ PO RABACIE]]*T_PR[[#This Row],[LICZBA SZT. W OPAKOWANIU]]</f>
        <v>270.92</v>
      </c>
      <c r="O949" s="253" t="str">
        <f>IF(T_PR[[#This Row],[CENA ZA OPAKOWANIE PO RABACIE]]*D949=0,"",D949*N949)</f>
        <v/>
      </c>
      <c r="P949" s="52">
        <v>4250438901226</v>
      </c>
      <c r="Q949" s="52">
        <v>4250438901349</v>
      </c>
      <c r="R949" s="31" t="s">
        <v>189</v>
      </c>
      <c r="S949" s="101">
        <v>73181410</v>
      </c>
      <c r="T949" s="160">
        <v>1</v>
      </c>
    </row>
    <row r="950" spans="1:20">
      <c r="A950" s="333"/>
      <c r="B950" s="328"/>
      <c r="C950" s="131" t="s">
        <v>3533</v>
      </c>
      <c r="D950" s="53"/>
      <c r="E950" s="38" t="s">
        <v>3713</v>
      </c>
      <c r="F950" s="225" t="s">
        <v>3757</v>
      </c>
      <c r="G950" s="54">
        <v>100</v>
      </c>
      <c r="H950" s="28">
        <v>732.71</v>
      </c>
      <c r="I950" s="199">
        <f>T_PR[[#This Row],[CENA KATALOG NETTO ZA JEDNOSTKĘ MIARY]]/G950</f>
        <v>7.3271000000000006</v>
      </c>
      <c r="J950" s="94">
        <f>T950*(T_PR[[#This Row],[CENA KATALOG NETTO ZA JEDNOSTKĘ MIARY]]-T_PR[[#This Row],[CENA KATALOG NETTO ZA JEDNOSTKĘ MIARY]]*T_PR[[#This Row],[RABAT %]])/100</f>
        <v>7.3271000000000006</v>
      </c>
      <c r="K950" s="95">
        <f t="shared" si="35"/>
        <v>732.71</v>
      </c>
      <c r="L950" s="261">
        <f t="shared" si="32"/>
        <v>0</v>
      </c>
      <c r="M950" s="25">
        <v>50</v>
      </c>
      <c r="N950" s="256">
        <f>T_PR[[#This Row],[CENA ZA POJ. SZTUKĘ PO RABACIE]]*T_PR[[#This Row],[LICZBA SZT. W OPAKOWANIU]]</f>
        <v>366.35500000000002</v>
      </c>
      <c r="O950" s="253" t="str">
        <f>IF(T_PR[[#This Row],[CENA ZA OPAKOWANIE PO RABACIE]]*D950=0,"",D950*N950)</f>
        <v/>
      </c>
      <c r="P950" s="52">
        <v>4250438934989</v>
      </c>
      <c r="Q950" s="52">
        <v>4250438935054</v>
      </c>
      <c r="R950" s="31" t="s">
        <v>189</v>
      </c>
      <c r="S950" s="101">
        <v>73181410</v>
      </c>
      <c r="T950" s="160">
        <v>1</v>
      </c>
    </row>
    <row r="951" spans="1:20">
      <c r="A951" s="333"/>
      <c r="B951" s="328"/>
      <c r="C951" s="131" t="s">
        <v>3533</v>
      </c>
      <c r="D951" s="53"/>
      <c r="E951" s="38" t="s">
        <v>3714</v>
      </c>
      <c r="F951" s="225" t="s">
        <v>3758</v>
      </c>
      <c r="G951" s="54">
        <v>100</v>
      </c>
      <c r="H951" s="28">
        <v>590.5</v>
      </c>
      <c r="I951" s="199">
        <f>T_PR[[#This Row],[CENA KATALOG NETTO ZA JEDNOSTKĘ MIARY]]/G951</f>
        <v>5.9050000000000002</v>
      </c>
      <c r="J951" s="94">
        <f>T951*(T_PR[[#This Row],[CENA KATALOG NETTO ZA JEDNOSTKĘ MIARY]]-T_PR[[#This Row],[CENA KATALOG NETTO ZA JEDNOSTKĘ MIARY]]*T_PR[[#This Row],[RABAT %]])/100</f>
        <v>5.9050000000000002</v>
      </c>
      <c r="K951" s="95">
        <f t="shared" si="35"/>
        <v>590.5</v>
      </c>
      <c r="L951" s="261">
        <f t="shared" si="32"/>
        <v>0</v>
      </c>
      <c r="M951" s="25">
        <v>50</v>
      </c>
      <c r="N951" s="256">
        <f>T_PR[[#This Row],[CENA ZA POJ. SZTUKĘ PO RABACIE]]*T_PR[[#This Row],[LICZBA SZT. W OPAKOWANIU]]</f>
        <v>295.25</v>
      </c>
      <c r="O951" s="253" t="str">
        <f>IF(T_PR[[#This Row],[CENA ZA OPAKOWANIE PO RABACIE]]*D951=0,"",D951*N951)</f>
        <v/>
      </c>
      <c r="P951" s="52">
        <v>4250438918385</v>
      </c>
      <c r="Q951" s="52">
        <v>4250438918392</v>
      </c>
      <c r="R951" s="31" t="s">
        <v>189</v>
      </c>
      <c r="S951" s="101">
        <v>73181410</v>
      </c>
      <c r="T951" s="160">
        <v>1</v>
      </c>
    </row>
    <row r="952" spans="1:20">
      <c r="A952" s="333"/>
      <c r="B952" s="328"/>
      <c r="C952" s="131" t="s">
        <v>3533</v>
      </c>
      <c r="D952" s="53"/>
      <c r="E952" s="38" t="s">
        <v>3715</v>
      </c>
      <c r="F952" s="225" t="s">
        <v>3759</v>
      </c>
      <c r="G952" s="54">
        <v>100</v>
      </c>
      <c r="H952" s="28">
        <v>600.1</v>
      </c>
      <c r="I952" s="199">
        <f>T_PR[[#This Row],[CENA KATALOG NETTO ZA JEDNOSTKĘ MIARY]]/G952</f>
        <v>6.0010000000000003</v>
      </c>
      <c r="J952" s="94">
        <f>T952*(T_PR[[#This Row],[CENA KATALOG NETTO ZA JEDNOSTKĘ MIARY]]-T_PR[[#This Row],[CENA KATALOG NETTO ZA JEDNOSTKĘ MIARY]]*T_PR[[#This Row],[RABAT %]])/100</f>
        <v>6.0010000000000003</v>
      </c>
      <c r="K952" s="95">
        <f t="shared" si="35"/>
        <v>600.1</v>
      </c>
      <c r="L952" s="261">
        <f t="shared" si="32"/>
        <v>0</v>
      </c>
      <c r="M952" s="25">
        <v>50</v>
      </c>
      <c r="N952" s="256">
        <f>T_PR[[#This Row],[CENA ZA POJ. SZTUKĘ PO RABACIE]]*T_PR[[#This Row],[LICZBA SZT. W OPAKOWANIU]]</f>
        <v>300.05</v>
      </c>
      <c r="O952" s="253" t="str">
        <f>IF(T_PR[[#This Row],[CENA ZA OPAKOWANIE PO RABACIE]]*D952=0,"",D952*N952)</f>
        <v/>
      </c>
      <c r="P952" s="52">
        <v>4250438934941</v>
      </c>
      <c r="Q952" s="52">
        <v>4250438935016</v>
      </c>
      <c r="R952" s="31" t="s">
        <v>189</v>
      </c>
      <c r="S952" s="101">
        <v>73181410</v>
      </c>
      <c r="T952" s="160">
        <v>1</v>
      </c>
    </row>
    <row r="953" spans="1:20">
      <c r="A953" s="333"/>
      <c r="B953" s="328"/>
      <c r="C953" s="131" t="s">
        <v>3533</v>
      </c>
      <c r="D953" s="53"/>
      <c r="E953" s="38" t="s">
        <v>3716</v>
      </c>
      <c r="F953" s="225" t="s">
        <v>3760</v>
      </c>
      <c r="G953" s="54">
        <v>100</v>
      </c>
      <c r="H953" s="28">
        <v>580.1</v>
      </c>
      <c r="I953" s="199">
        <f>T_PR[[#This Row],[CENA KATALOG NETTO ZA JEDNOSTKĘ MIARY]]/G953</f>
        <v>5.8010000000000002</v>
      </c>
      <c r="J953" s="94">
        <f>T953*(T_PR[[#This Row],[CENA KATALOG NETTO ZA JEDNOSTKĘ MIARY]]-T_PR[[#This Row],[CENA KATALOG NETTO ZA JEDNOSTKĘ MIARY]]*T_PR[[#This Row],[RABAT %]])/100</f>
        <v>5.8010000000000002</v>
      </c>
      <c r="K953" s="95">
        <f t="shared" si="35"/>
        <v>580.1</v>
      </c>
      <c r="L953" s="261">
        <f t="shared" si="32"/>
        <v>0</v>
      </c>
      <c r="M953" s="25">
        <v>50</v>
      </c>
      <c r="N953" s="256">
        <f>T_PR[[#This Row],[CENA ZA POJ. SZTUKĘ PO RABACIE]]*T_PR[[#This Row],[LICZBA SZT. W OPAKOWANIU]]</f>
        <v>290.05</v>
      </c>
      <c r="O953" s="253" t="str">
        <f>IF(T_PR[[#This Row],[CENA ZA OPAKOWANIE PO RABACIE]]*D953=0,"",D953*N953)</f>
        <v/>
      </c>
      <c r="P953" s="52">
        <v>4250438934934</v>
      </c>
      <c r="Q953" s="52">
        <v>4250438935009</v>
      </c>
      <c r="R953" s="31" t="s">
        <v>189</v>
      </c>
      <c r="S953" s="101">
        <v>73181410</v>
      </c>
      <c r="T953" s="160">
        <v>1</v>
      </c>
    </row>
    <row r="954" spans="1:20">
      <c r="A954" s="333"/>
      <c r="B954" s="328"/>
      <c r="C954" s="131" t="s">
        <v>3533</v>
      </c>
      <c r="D954" s="53"/>
      <c r="E954" s="38" t="s">
        <v>3717</v>
      </c>
      <c r="F954" s="225" t="s">
        <v>3763</v>
      </c>
      <c r="G954" s="54">
        <v>100</v>
      </c>
      <c r="H954" s="28">
        <v>880.9</v>
      </c>
      <c r="I954" s="199">
        <f>T_PR[[#This Row],[CENA KATALOG NETTO ZA JEDNOSTKĘ MIARY]]/G954</f>
        <v>8.8089999999999993</v>
      </c>
      <c r="J954" s="94">
        <f>T954*(T_PR[[#This Row],[CENA KATALOG NETTO ZA JEDNOSTKĘ MIARY]]-T_PR[[#This Row],[CENA KATALOG NETTO ZA JEDNOSTKĘ MIARY]]*T_PR[[#This Row],[RABAT %]])/100</f>
        <v>8.8089999999999993</v>
      </c>
      <c r="K954" s="95">
        <f t="shared" si="35"/>
        <v>880.9</v>
      </c>
      <c r="L954" s="261">
        <f t="shared" si="32"/>
        <v>0</v>
      </c>
      <c r="M954" s="25">
        <v>50</v>
      </c>
      <c r="N954" s="256">
        <f>T_PR[[#This Row],[CENA ZA POJ. SZTUKĘ PO RABACIE]]*T_PR[[#This Row],[LICZBA SZT. W OPAKOWANIU]]</f>
        <v>440.45</v>
      </c>
      <c r="O954" s="253" t="str">
        <f>IF(T_PR[[#This Row],[CENA ZA OPAKOWANIE PO RABACIE]]*D954=0,"",D954*N954)</f>
        <v/>
      </c>
      <c r="P954" s="52">
        <v>4250438934972</v>
      </c>
      <c r="Q954" s="52">
        <v>4250438935047</v>
      </c>
      <c r="R954" s="31" t="s">
        <v>189</v>
      </c>
      <c r="S954" s="101">
        <v>73181410</v>
      </c>
      <c r="T954" s="160">
        <v>1</v>
      </c>
    </row>
    <row r="955" spans="1:20">
      <c r="A955" s="333"/>
      <c r="B955" s="328"/>
      <c r="C955" s="131" t="s">
        <v>3533</v>
      </c>
      <c r="D955" s="53"/>
      <c r="E955" s="38" t="s">
        <v>3718</v>
      </c>
      <c r="F955" s="225" t="s">
        <v>3761</v>
      </c>
      <c r="G955" s="54">
        <v>100</v>
      </c>
      <c r="H955" s="28">
        <v>650.78</v>
      </c>
      <c r="I955" s="199">
        <f>T_PR[[#This Row],[CENA KATALOG NETTO ZA JEDNOSTKĘ MIARY]]/G955</f>
        <v>6.5077999999999996</v>
      </c>
      <c r="J955" s="94">
        <f>T955*(T_PR[[#This Row],[CENA KATALOG NETTO ZA JEDNOSTKĘ MIARY]]-T_PR[[#This Row],[CENA KATALOG NETTO ZA JEDNOSTKĘ MIARY]]*T_PR[[#This Row],[RABAT %]])/100</f>
        <v>6.5077999999999996</v>
      </c>
      <c r="K955" s="95">
        <f t="shared" si="35"/>
        <v>650.78</v>
      </c>
      <c r="L955" s="261">
        <f t="shared" si="32"/>
        <v>0</v>
      </c>
      <c r="M955" s="25">
        <v>50</v>
      </c>
      <c r="N955" s="256">
        <f>T_PR[[#This Row],[CENA ZA POJ. SZTUKĘ PO RABACIE]]*T_PR[[#This Row],[LICZBA SZT. W OPAKOWANIU]]</f>
        <v>325.39</v>
      </c>
      <c r="O955" s="253" t="str">
        <f>IF(T_PR[[#This Row],[CENA ZA OPAKOWANIE PO RABACIE]]*D955=0,"",D955*N955)</f>
        <v/>
      </c>
      <c r="P955" s="52">
        <v>4250438934965</v>
      </c>
      <c r="Q955" s="52">
        <v>4250438935030</v>
      </c>
      <c r="R955" s="31" t="s">
        <v>189</v>
      </c>
      <c r="S955" s="101">
        <v>73181410</v>
      </c>
      <c r="T955" s="160">
        <v>1</v>
      </c>
    </row>
    <row r="956" spans="1:20">
      <c r="A956" s="333"/>
      <c r="B956" s="328"/>
      <c r="C956" s="131" t="s">
        <v>3533</v>
      </c>
      <c r="D956" s="53"/>
      <c r="E956" s="38" t="s">
        <v>3719</v>
      </c>
      <c r="F956" s="225" t="s">
        <v>3762</v>
      </c>
      <c r="G956" s="54">
        <v>100</v>
      </c>
      <c r="H956" s="28">
        <v>455.65</v>
      </c>
      <c r="I956" s="199">
        <f>T_PR[[#This Row],[CENA KATALOG NETTO ZA JEDNOSTKĘ MIARY]]/G956</f>
        <v>4.5564999999999998</v>
      </c>
      <c r="J956" s="94">
        <f>T956*(T_PR[[#This Row],[CENA KATALOG NETTO ZA JEDNOSTKĘ MIARY]]-T_PR[[#This Row],[CENA KATALOG NETTO ZA JEDNOSTKĘ MIARY]]*T_PR[[#This Row],[RABAT %]])/100</f>
        <v>4.5564999999999998</v>
      </c>
      <c r="K956" s="95">
        <f t="shared" si="35"/>
        <v>455.65</v>
      </c>
      <c r="L956" s="261">
        <f t="shared" si="32"/>
        <v>0</v>
      </c>
      <c r="M956" s="25">
        <v>50</v>
      </c>
      <c r="N956" s="256">
        <f>T_PR[[#This Row],[CENA ZA POJ. SZTUKĘ PO RABACIE]]*T_PR[[#This Row],[LICZBA SZT. W OPAKOWANIU]]</f>
        <v>227.82499999999999</v>
      </c>
      <c r="O956" s="253" t="str">
        <f>IF(T_PR[[#This Row],[CENA ZA OPAKOWANIE PO RABACIE]]*D956=0,"",D956*N956)</f>
        <v/>
      </c>
      <c r="P956" s="52">
        <v>4250438916022</v>
      </c>
      <c r="Q956" s="52">
        <v>4250438916039</v>
      </c>
      <c r="R956" s="31" t="s">
        <v>189</v>
      </c>
      <c r="S956" s="101">
        <v>73181410</v>
      </c>
      <c r="T956" s="160">
        <v>1</v>
      </c>
    </row>
    <row r="957" spans="1:20">
      <c r="A957" s="334"/>
      <c r="B957" s="329"/>
      <c r="C957" s="131" t="s">
        <v>3533</v>
      </c>
      <c r="D957" s="53"/>
      <c r="E957" s="38" t="s">
        <v>2325</v>
      </c>
      <c r="F957" s="225" t="s">
        <v>3630</v>
      </c>
      <c r="G957" s="54">
        <v>100</v>
      </c>
      <c r="H957" s="28">
        <v>725.84</v>
      </c>
      <c r="I957" s="199">
        <f>T_PR[[#This Row],[CENA KATALOG NETTO ZA JEDNOSTKĘ MIARY]]/G957</f>
        <v>7.2584</v>
      </c>
      <c r="J957" s="94">
        <f>T957*(T_PR[[#This Row],[CENA KATALOG NETTO ZA JEDNOSTKĘ MIARY]]-T_PR[[#This Row],[CENA KATALOG NETTO ZA JEDNOSTKĘ MIARY]]*T_PR[[#This Row],[RABAT %]])/100</f>
        <v>7.2584</v>
      </c>
      <c r="K957" s="95">
        <f t="shared" ref="K957:K977" si="36">SUM(H957)*(1-L957)</f>
        <v>725.84</v>
      </c>
      <c r="L957" s="264">
        <f t="shared" ref="L957:L963" si="37">$L$347</f>
        <v>0</v>
      </c>
      <c r="M957" s="25">
        <v>50</v>
      </c>
      <c r="N957" s="256">
        <f>T_PR[[#This Row],[CENA ZA POJ. SZTUKĘ PO RABACIE]]*T_PR[[#This Row],[LICZBA SZT. W OPAKOWANIU]]</f>
        <v>362.92</v>
      </c>
      <c r="O957" s="253" t="str">
        <f>IF(T_PR[[#This Row],[CENA ZA OPAKOWANIE PO RABACIE]]*D957=0,"",D957*N957)</f>
        <v/>
      </c>
      <c r="P957" s="52" t="s">
        <v>2326</v>
      </c>
      <c r="Q957" s="52" t="s">
        <v>2327</v>
      </c>
      <c r="R957" s="31" t="s">
        <v>189</v>
      </c>
      <c r="S957" s="31">
        <v>73181410</v>
      </c>
      <c r="T957" s="160">
        <v>1</v>
      </c>
    </row>
    <row r="958" spans="1:20">
      <c r="A958" s="332" t="e" vm="21">
        <v>#VALUE!</v>
      </c>
      <c r="B958" s="327"/>
      <c r="C958" s="131" t="s">
        <v>3537</v>
      </c>
      <c r="D958" s="53"/>
      <c r="E958" s="38" t="s">
        <v>4213</v>
      </c>
      <c r="F958" s="225" t="s">
        <v>4218</v>
      </c>
      <c r="G958" s="54">
        <v>100</v>
      </c>
      <c r="H958" s="28">
        <v>75.92</v>
      </c>
      <c r="I958" s="199">
        <f>T_PR[[#This Row],[CENA KATALOG NETTO ZA JEDNOSTKĘ MIARY]]/G958</f>
        <v>0.75919999999999999</v>
      </c>
      <c r="J958" s="28">
        <f>T958*(T_PR[[#This Row],[CENA KATALOG NETTO ZA JEDNOSTKĘ MIARY]]-T_PR[[#This Row],[CENA KATALOG NETTO ZA JEDNOSTKĘ MIARY]]*T_PR[[#This Row],[RABAT %]])/100</f>
        <v>0.75919999999999999</v>
      </c>
      <c r="K958" s="106">
        <f>SUM(H958)*(1-L962)</f>
        <v>75.92</v>
      </c>
      <c r="L958" s="261">
        <f t="shared" si="37"/>
        <v>0</v>
      </c>
      <c r="M958" s="25">
        <v>50</v>
      </c>
      <c r="N958" s="257">
        <f>T_PR[[#This Row],[CENA ZA POJ. SZTUKĘ PO RABACIE]]*T_PR[[#This Row],[LICZBA SZT. W OPAKOWANIU]]</f>
        <v>37.96</v>
      </c>
      <c r="O958" s="253" t="str">
        <f>IF(T_PR[[#This Row],[CENA ZA OPAKOWANIE PO RABACIE]]*D958=0,"",D958*N958)</f>
        <v/>
      </c>
      <c r="P958" s="52">
        <v>4250438934194</v>
      </c>
      <c r="Q958" s="52">
        <v>4250438934248</v>
      </c>
      <c r="R958" s="31" t="s">
        <v>4333</v>
      </c>
      <c r="S958" s="101">
        <v>39269097</v>
      </c>
      <c r="T958" s="160">
        <v>1</v>
      </c>
    </row>
    <row r="959" spans="1:20">
      <c r="A959" s="333"/>
      <c r="B959" s="328"/>
      <c r="C959" s="131" t="s">
        <v>3537</v>
      </c>
      <c r="D959" s="53"/>
      <c r="E959" s="38" t="s">
        <v>4214</v>
      </c>
      <c r="F959" s="225" t="s">
        <v>4219</v>
      </c>
      <c r="G959" s="54">
        <v>100</v>
      </c>
      <c r="H959" s="28">
        <v>87.03</v>
      </c>
      <c r="I959" s="199">
        <f>T_PR[[#This Row],[CENA KATALOG NETTO ZA JEDNOSTKĘ MIARY]]/G959</f>
        <v>0.87029999999999996</v>
      </c>
      <c r="J959" s="28">
        <f>T959*(T_PR[[#This Row],[CENA KATALOG NETTO ZA JEDNOSTKĘ MIARY]]-T_PR[[#This Row],[CENA KATALOG NETTO ZA JEDNOSTKĘ MIARY]]*T_PR[[#This Row],[RABAT %]])/100</f>
        <v>0.87029999999999996</v>
      </c>
      <c r="K959" s="106">
        <f>SUM(H959)*(1-L960)</f>
        <v>87.03</v>
      </c>
      <c r="L959" s="261">
        <f t="shared" si="37"/>
        <v>0</v>
      </c>
      <c r="M959" s="25">
        <v>50</v>
      </c>
      <c r="N959" s="257">
        <f>T_PR[[#This Row],[CENA ZA POJ. SZTUKĘ PO RABACIE]]*T_PR[[#This Row],[LICZBA SZT. W OPAKOWANIU]]</f>
        <v>43.515000000000001</v>
      </c>
      <c r="O959" s="253" t="str">
        <f>IF(T_PR[[#This Row],[CENA ZA OPAKOWANIE PO RABACIE]]*D959=0,"",D959*N959)</f>
        <v/>
      </c>
      <c r="P959" s="52">
        <v>4250438934200</v>
      </c>
      <c r="Q959" s="52">
        <v>4250438934255</v>
      </c>
      <c r="R959" s="31" t="s">
        <v>4333</v>
      </c>
      <c r="S959" s="101">
        <v>39269097</v>
      </c>
      <c r="T959" s="160">
        <v>1</v>
      </c>
    </row>
    <row r="960" spans="1:20">
      <c r="A960" s="333"/>
      <c r="B960" s="328"/>
      <c r="C960" s="131" t="s">
        <v>3537</v>
      </c>
      <c r="D960" s="53"/>
      <c r="E960" s="38" t="s">
        <v>4215</v>
      </c>
      <c r="F960" s="225" t="s">
        <v>4220</v>
      </c>
      <c r="G960" s="54">
        <v>100</v>
      </c>
      <c r="H960" s="28">
        <v>105.86</v>
      </c>
      <c r="I960" s="199">
        <f>T_PR[[#This Row],[CENA KATALOG NETTO ZA JEDNOSTKĘ MIARY]]/G960</f>
        <v>1.0586</v>
      </c>
      <c r="J960" s="28">
        <f>T960*(T_PR[[#This Row],[CENA KATALOG NETTO ZA JEDNOSTKĘ MIARY]]-T_PR[[#This Row],[CENA KATALOG NETTO ZA JEDNOSTKĘ MIARY]]*T_PR[[#This Row],[RABAT %]])/100</f>
        <v>1.0586</v>
      </c>
      <c r="K960" s="106">
        <f>SUM(H960)*(1-L961)</f>
        <v>105.86</v>
      </c>
      <c r="L960" s="261">
        <f t="shared" si="37"/>
        <v>0</v>
      </c>
      <c r="M960" s="25">
        <v>50</v>
      </c>
      <c r="N960" s="257">
        <f>T_PR[[#This Row],[CENA ZA POJ. SZTUKĘ PO RABACIE]]*T_PR[[#This Row],[LICZBA SZT. W OPAKOWANIU]]</f>
        <v>52.93</v>
      </c>
      <c r="O960" s="253" t="str">
        <f>IF(T_PR[[#This Row],[CENA ZA OPAKOWANIE PO RABACIE]]*D960=0,"",D960*N960)</f>
        <v/>
      </c>
      <c r="P960" s="52">
        <v>4250438934217</v>
      </c>
      <c r="Q960" s="52">
        <v>4250438934262</v>
      </c>
      <c r="R960" s="31" t="s">
        <v>4333</v>
      </c>
      <c r="S960" s="101">
        <v>39269097</v>
      </c>
      <c r="T960" s="160">
        <v>1</v>
      </c>
    </row>
    <row r="961" spans="1:20">
      <c r="A961" s="333"/>
      <c r="B961" s="328"/>
      <c r="C961" s="131" t="s">
        <v>3537</v>
      </c>
      <c r="D961" s="53"/>
      <c r="E961" s="38" t="s">
        <v>4216</v>
      </c>
      <c r="F961" s="225" t="s">
        <v>4221</v>
      </c>
      <c r="G961" s="54">
        <v>100</v>
      </c>
      <c r="H961" s="28">
        <v>109.56</v>
      </c>
      <c r="I961" s="199">
        <f>T_PR[[#This Row],[CENA KATALOG NETTO ZA JEDNOSTKĘ MIARY]]/G961</f>
        <v>1.0956000000000001</v>
      </c>
      <c r="J961" s="28">
        <f>T961*(T_PR[[#This Row],[CENA KATALOG NETTO ZA JEDNOSTKĘ MIARY]]-T_PR[[#This Row],[CENA KATALOG NETTO ZA JEDNOSTKĘ MIARY]]*T_PR[[#This Row],[RABAT %]])/100</f>
        <v>1.0956000000000001</v>
      </c>
      <c r="K961" s="106">
        <f>SUM(H961)*(1-L962)</f>
        <v>109.56</v>
      </c>
      <c r="L961" s="261">
        <f t="shared" si="37"/>
        <v>0</v>
      </c>
      <c r="M961" s="25">
        <v>50</v>
      </c>
      <c r="N961" s="257">
        <f>T_PR[[#This Row],[CENA ZA POJ. SZTUKĘ PO RABACIE]]*T_PR[[#This Row],[LICZBA SZT. W OPAKOWANIU]]</f>
        <v>54.780000000000008</v>
      </c>
      <c r="O961" s="253" t="str">
        <f>IF(T_PR[[#This Row],[CENA ZA OPAKOWANIE PO RABACIE]]*D961=0,"",D961*N961)</f>
        <v/>
      </c>
      <c r="P961" s="52">
        <v>4250438934224</v>
      </c>
      <c r="Q961" s="52">
        <v>4250438934279</v>
      </c>
      <c r="R961" s="31" t="s">
        <v>4333</v>
      </c>
      <c r="S961" s="101">
        <v>39269097</v>
      </c>
      <c r="T961" s="160">
        <v>1</v>
      </c>
    </row>
    <row r="962" spans="1:20">
      <c r="A962" s="334"/>
      <c r="B962" s="329"/>
      <c r="C962" s="131" t="s">
        <v>3537</v>
      </c>
      <c r="D962" s="53"/>
      <c r="E962" s="38" t="s">
        <v>4217</v>
      </c>
      <c r="F962" s="225" t="s">
        <v>4222</v>
      </c>
      <c r="G962" s="54">
        <v>100</v>
      </c>
      <c r="H962" s="28">
        <v>130.24</v>
      </c>
      <c r="I962" s="199">
        <f>T_PR[[#This Row],[CENA KATALOG NETTO ZA JEDNOSTKĘ MIARY]]/G962</f>
        <v>1.3024</v>
      </c>
      <c r="J962" s="28">
        <f>T962*(T_PR[[#This Row],[CENA KATALOG NETTO ZA JEDNOSTKĘ MIARY]]-T_PR[[#This Row],[CENA KATALOG NETTO ZA JEDNOSTKĘ MIARY]]*T_PR[[#This Row],[RABAT %]])/100</f>
        <v>1.3024</v>
      </c>
      <c r="K962" s="106">
        <f>SUM(H962)*(1-L963)</f>
        <v>130.24</v>
      </c>
      <c r="L962" s="261">
        <f t="shared" si="37"/>
        <v>0</v>
      </c>
      <c r="M962" s="25">
        <v>50</v>
      </c>
      <c r="N962" s="257">
        <f>T_PR[[#This Row],[CENA ZA POJ. SZTUKĘ PO RABACIE]]*T_PR[[#This Row],[LICZBA SZT. W OPAKOWANIU]]</f>
        <v>65.12</v>
      </c>
      <c r="O962" s="253" t="str">
        <f>IF(T_PR[[#This Row],[CENA ZA OPAKOWANIE PO RABACIE]]*D962=0,"",D962*N962)</f>
        <v/>
      </c>
      <c r="P962" s="52">
        <v>4250438934231</v>
      </c>
      <c r="Q962" s="52">
        <v>4250438934286</v>
      </c>
      <c r="R962" s="31" t="s">
        <v>4333</v>
      </c>
      <c r="S962" s="101">
        <v>39269097</v>
      </c>
      <c r="T962" s="160">
        <v>1</v>
      </c>
    </row>
    <row r="963" spans="1:20">
      <c r="A963" s="332"/>
      <c r="B963" s="327"/>
      <c r="C963" s="131" t="s">
        <v>3540</v>
      </c>
      <c r="D963" s="53"/>
      <c r="E963" s="38" t="s">
        <v>3802</v>
      </c>
      <c r="F963" s="225" t="s">
        <v>3827</v>
      </c>
      <c r="G963" s="54">
        <v>100</v>
      </c>
      <c r="H963" s="28">
        <v>58.717652399999999</v>
      </c>
      <c r="I963" s="199">
        <f>T_PR[[#This Row],[CENA KATALOG NETTO ZA JEDNOSTKĘ MIARY]]/G963</f>
        <v>0.58717652399999998</v>
      </c>
      <c r="J963" s="94">
        <f>T963*(T_PR[[#This Row],[CENA KATALOG NETTO ZA JEDNOSTKĘ MIARY]]-T_PR[[#This Row],[CENA KATALOG NETTO ZA JEDNOSTKĘ MIARY]]*T_PR[[#This Row],[RABAT %]])/100</f>
        <v>0.58717652399999998</v>
      </c>
      <c r="K963" s="106">
        <f t="shared" si="36"/>
        <v>58.717652399999999</v>
      </c>
      <c r="L963" s="261">
        <f t="shared" si="37"/>
        <v>0</v>
      </c>
      <c r="M963" s="25">
        <v>100</v>
      </c>
      <c r="N963" s="256">
        <f>T_PR[[#This Row],[CENA ZA POJ. SZTUKĘ PO RABACIE]]*T_PR[[#This Row],[LICZBA SZT. W OPAKOWANIU]]</f>
        <v>58.717652399999999</v>
      </c>
      <c r="O963" s="253" t="str">
        <f>IF(T_PR[[#This Row],[CENA ZA OPAKOWANIE PO RABACIE]]*D963=0,"",D963*N963)</f>
        <v/>
      </c>
      <c r="P963" s="105"/>
      <c r="Q963" s="105"/>
      <c r="R963" s="31" t="s">
        <v>189</v>
      </c>
      <c r="S963" s="109" t="s">
        <v>248</v>
      </c>
      <c r="T963" s="160">
        <v>1</v>
      </c>
    </row>
    <row r="964" spans="1:20">
      <c r="A964" s="333"/>
      <c r="B964" s="328"/>
      <c r="C964" s="131" t="s">
        <v>3540</v>
      </c>
      <c r="D964" s="53"/>
      <c r="E964" s="38" t="s">
        <v>3803</v>
      </c>
      <c r="F964" s="225" t="s">
        <v>3828</v>
      </c>
      <c r="G964" s="54">
        <v>100</v>
      </c>
      <c r="H964" s="28">
        <v>87.21911879999999</v>
      </c>
      <c r="I964" s="199">
        <f>T_PR[[#This Row],[CENA KATALOG NETTO ZA JEDNOSTKĘ MIARY]]/G964</f>
        <v>0.87219118799999995</v>
      </c>
      <c r="J964" s="94">
        <f>T964*(T_PR[[#This Row],[CENA KATALOG NETTO ZA JEDNOSTKĘ MIARY]]-T_PR[[#This Row],[CENA KATALOG NETTO ZA JEDNOSTKĘ MIARY]]*T_PR[[#This Row],[RABAT %]])/100</f>
        <v>0.87219118799999995</v>
      </c>
      <c r="K964" s="106">
        <f t="shared" si="36"/>
        <v>87.21911879999999</v>
      </c>
      <c r="L964" s="261">
        <f t="shared" ref="L964:L977" si="38">$L$347</f>
        <v>0</v>
      </c>
      <c r="M964" s="25">
        <v>100</v>
      </c>
      <c r="N964" s="256">
        <f>T_PR[[#This Row],[CENA ZA POJ. SZTUKĘ PO RABACIE]]*T_PR[[#This Row],[LICZBA SZT. W OPAKOWANIU]]</f>
        <v>87.21911879999999</v>
      </c>
      <c r="O964" s="253" t="str">
        <f>IF(T_PR[[#This Row],[CENA ZA OPAKOWANIE PO RABACIE]]*D964=0,"",D964*N964)</f>
        <v/>
      </c>
      <c r="P964" s="105"/>
      <c r="Q964" s="105"/>
      <c r="R964" s="31" t="s">
        <v>189</v>
      </c>
      <c r="S964" s="109" t="s">
        <v>248</v>
      </c>
      <c r="T964" s="160">
        <v>1</v>
      </c>
    </row>
    <row r="965" spans="1:20">
      <c r="A965" s="333"/>
      <c r="B965" s="328"/>
      <c r="C965" s="131" t="s">
        <v>3540</v>
      </c>
      <c r="D965" s="53"/>
      <c r="E965" s="38" t="s">
        <v>3804</v>
      </c>
      <c r="F965" s="225" t="s">
        <v>3829</v>
      </c>
      <c r="G965" s="54">
        <v>100</v>
      </c>
      <c r="H965" s="28">
        <v>106.1542548</v>
      </c>
      <c r="I965" s="199">
        <f>T_PR[[#This Row],[CENA KATALOG NETTO ZA JEDNOSTKĘ MIARY]]/G965</f>
        <v>1.061542548</v>
      </c>
      <c r="J965" s="94">
        <f>T965*(T_PR[[#This Row],[CENA KATALOG NETTO ZA JEDNOSTKĘ MIARY]]-T_PR[[#This Row],[CENA KATALOG NETTO ZA JEDNOSTKĘ MIARY]]*T_PR[[#This Row],[RABAT %]])/100</f>
        <v>1.061542548</v>
      </c>
      <c r="K965" s="106">
        <f t="shared" si="36"/>
        <v>106.1542548</v>
      </c>
      <c r="L965" s="261">
        <f t="shared" si="38"/>
        <v>0</v>
      </c>
      <c r="M965" s="25">
        <v>100</v>
      </c>
      <c r="N965" s="256">
        <f>T_PR[[#This Row],[CENA ZA POJ. SZTUKĘ PO RABACIE]]*T_PR[[#This Row],[LICZBA SZT. W OPAKOWANIU]]</f>
        <v>106.1542548</v>
      </c>
      <c r="O965" s="253" t="str">
        <f>IF(T_PR[[#This Row],[CENA ZA OPAKOWANIE PO RABACIE]]*D965=0,"",D965*N965)</f>
        <v/>
      </c>
      <c r="P965" s="105"/>
      <c r="Q965" s="105"/>
      <c r="R965" s="31" t="s">
        <v>189</v>
      </c>
      <c r="S965" s="109" t="s">
        <v>248</v>
      </c>
      <c r="T965" s="160">
        <v>1</v>
      </c>
    </row>
    <row r="966" spans="1:20">
      <c r="A966" s="333"/>
      <c r="B966" s="328"/>
      <c r="C966" s="131" t="s">
        <v>3540</v>
      </c>
      <c r="D966" s="53"/>
      <c r="E966" s="38" t="s">
        <v>3805</v>
      </c>
      <c r="F966" s="225" t="s">
        <v>3830</v>
      </c>
      <c r="G966" s="54">
        <v>100</v>
      </c>
      <c r="H966" s="28">
        <v>145.08537119999997</v>
      </c>
      <c r="I966" s="199">
        <f>T_PR[[#This Row],[CENA KATALOG NETTO ZA JEDNOSTKĘ MIARY]]/G966</f>
        <v>1.4508537119999998</v>
      </c>
      <c r="J966" s="94">
        <f>T966*(T_PR[[#This Row],[CENA KATALOG NETTO ZA JEDNOSTKĘ MIARY]]-T_PR[[#This Row],[CENA KATALOG NETTO ZA JEDNOSTKĘ MIARY]]*T_PR[[#This Row],[RABAT %]])/100</f>
        <v>1.4508537119999998</v>
      </c>
      <c r="K966" s="106">
        <f t="shared" si="36"/>
        <v>145.08537119999997</v>
      </c>
      <c r="L966" s="261">
        <f t="shared" si="38"/>
        <v>0</v>
      </c>
      <c r="M966" s="25">
        <v>100</v>
      </c>
      <c r="N966" s="256">
        <f>T_PR[[#This Row],[CENA ZA POJ. SZTUKĘ PO RABACIE]]*T_PR[[#This Row],[LICZBA SZT. W OPAKOWANIU]]</f>
        <v>145.08537119999997</v>
      </c>
      <c r="O966" s="253" t="str">
        <f>IF(T_PR[[#This Row],[CENA ZA OPAKOWANIE PO RABACIE]]*D966=0,"",D966*N966)</f>
        <v/>
      </c>
      <c r="P966" s="105"/>
      <c r="Q966" s="105"/>
      <c r="R966" s="31" t="s">
        <v>189</v>
      </c>
      <c r="S966" s="109" t="s">
        <v>248</v>
      </c>
      <c r="T966" s="160">
        <v>1</v>
      </c>
    </row>
    <row r="967" spans="1:20">
      <c r="A967" s="333"/>
      <c r="B967" s="328"/>
      <c r="C967" s="131" t="s">
        <v>3540</v>
      </c>
      <c r="D967" s="53"/>
      <c r="E967" s="38" t="s">
        <v>3806</v>
      </c>
      <c r="F967" s="225" t="s">
        <v>3831</v>
      </c>
      <c r="G967" s="54">
        <v>100</v>
      </c>
      <c r="H967" s="28">
        <v>172.04239799999999</v>
      </c>
      <c r="I967" s="199">
        <f>T_PR[[#This Row],[CENA KATALOG NETTO ZA JEDNOSTKĘ MIARY]]/G967</f>
        <v>1.7204239799999999</v>
      </c>
      <c r="J967" s="94">
        <f>T967*(T_PR[[#This Row],[CENA KATALOG NETTO ZA JEDNOSTKĘ MIARY]]-T_PR[[#This Row],[CENA KATALOG NETTO ZA JEDNOSTKĘ MIARY]]*T_PR[[#This Row],[RABAT %]])/100</f>
        <v>1.7204239799999999</v>
      </c>
      <c r="K967" s="106">
        <f t="shared" si="36"/>
        <v>172.04239799999999</v>
      </c>
      <c r="L967" s="261">
        <f t="shared" si="38"/>
        <v>0</v>
      </c>
      <c r="M967" s="25">
        <v>100</v>
      </c>
      <c r="N967" s="256">
        <f>T_PR[[#This Row],[CENA ZA POJ. SZTUKĘ PO RABACIE]]*T_PR[[#This Row],[LICZBA SZT. W OPAKOWANIU]]</f>
        <v>172.04239799999999</v>
      </c>
      <c r="O967" s="253" t="str">
        <f>IF(T_PR[[#This Row],[CENA ZA OPAKOWANIE PO RABACIE]]*D967=0,"",D967*N967)</f>
        <v/>
      </c>
      <c r="P967" s="105"/>
      <c r="Q967" s="105"/>
      <c r="R967" s="31" t="s">
        <v>189</v>
      </c>
      <c r="S967" s="109" t="s">
        <v>248</v>
      </c>
      <c r="T967" s="160">
        <v>1</v>
      </c>
    </row>
    <row r="968" spans="1:20">
      <c r="A968" s="333"/>
      <c r="B968" s="328"/>
      <c r="C968" s="131" t="s">
        <v>3540</v>
      </c>
      <c r="D968" s="53"/>
      <c r="E968" s="38" t="s">
        <v>3807</v>
      </c>
      <c r="F968" s="225" t="s">
        <v>3832</v>
      </c>
      <c r="G968" s="54">
        <v>100</v>
      </c>
      <c r="H968" s="28">
        <v>237.64447080000002</v>
      </c>
      <c r="I968" s="199">
        <f>T_PR[[#This Row],[CENA KATALOG NETTO ZA JEDNOSTKĘ MIARY]]/G968</f>
        <v>2.3764447080000002</v>
      </c>
      <c r="J968" s="94">
        <f>T968*(T_PR[[#This Row],[CENA KATALOG NETTO ZA JEDNOSTKĘ MIARY]]-T_PR[[#This Row],[CENA KATALOG NETTO ZA JEDNOSTKĘ MIARY]]*T_PR[[#This Row],[RABAT %]])/100</f>
        <v>2.3764447080000002</v>
      </c>
      <c r="K968" s="106">
        <f t="shared" si="36"/>
        <v>237.64447080000002</v>
      </c>
      <c r="L968" s="261">
        <f t="shared" si="38"/>
        <v>0</v>
      </c>
      <c r="M968" s="25">
        <v>100</v>
      </c>
      <c r="N968" s="256">
        <f>T_PR[[#This Row],[CENA ZA POJ. SZTUKĘ PO RABACIE]]*T_PR[[#This Row],[LICZBA SZT. W OPAKOWANIU]]</f>
        <v>237.64447080000002</v>
      </c>
      <c r="O968" s="253" t="str">
        <f>IF(T_PR[[#This Row],[CENA ZA OPAKOWANIE PO RABACIE]]*D968=0,"",D968*N968)</f>
        <v/>
      </c>
      <c r="P968" s="105"/>
      <c r="Q968" s="105"/>
      <c r="R968" s="31" t="s">
        <v>189</v>
      </c>
      <c r="S968" s="109" t="s">
        <v>248</v>
      </c>
      <c r="T968" s="160">
        <v>1</v>
      </c>
    </row>
    <row r="969" spans="1:20">
      <c r="A969" s="333"/>
      <c r="B969" s="328"/>
      <c r="C969" s="131" t="s">
        <v>3540</v>
      </c>
      <c r="D969" s="53"/>
      <c r="E969" s="38" t="s">
        <v>3808</v>
      </c>
      <c r="F969" s="225" t="s">
        <v>3833</v>
      </c>
      <c r="G969" s="54">
        <v>100</v>
      </c>
      <c r="H969" s="28">
        <v>395.29991159999997</v>
      </c>
      <c r="I969" s="199">
        <f>T_PR[[#This Row],[CENA KATALOG NETTO ZA JEDNOSTKĘ MIARY]]/G969</f>
        <v>3.9529991159999995</v>
      </c>
      <c r="J969" s="94">
        <f>T969*(T_PR[[#This Row],[CENA KATALOG NETTO ZA JEDNOSTKĘ MIARY]]-T_PR[[#This Row],[CENA KATALOG NETTO ZA JEDNOSTKĘ MIARY]]*T_PR[[#This Row],[RABAT %]])/100</f>
        <v>3.9529991159999995</v>
      </c>
      <c r="K969" s="106">
        <f t="shared" si="36"/>
        <v>395.29991159999997</v>
      </c>
      <c r="L969" s="261">
        <f t="shared" si="38"/>
        <v>0</v>
      </c>
      <c r="M969" s="25">
        <v>100</v>
      </c>
      <c r="N969" s="256">
        <f>T_PR[[#This Row],[CENA ZA POJ. SZTUKĘ PO RABACIE]]*T_PR[[#This Row],[LICZBA SZT. W OPAKOWANIU]]</f>
        <v>395.29991159999997</v>
      </c>
      <c r="O969" s="253" t="str">
        <f>IF(T_PR[[#This Row],[CENA ZA OPAKOWANIE PO RABACIE]]*D969=0,"",D969*N969)</f>
        <v/>
      </c>
      <c r="P969" s="105"/>
      <c r="Q969" s="105"/>
      <c r="R969" s="31" t="s">
        <v>189</v>
      </c>
      <c r="S969" s="109" t="s">
        <v>248</v>
      </c>
      <c r="T969" s="160">
        <v>1</v>
      </c>
    </row>
    <row r="970" spans="1:20">
      <c r="A970" s="333"/>
      <c r="B970" s="328"/>
      <c r="C970" s="131" t="s">
        <v>3540</v>
      </c>
      <c r="D970" s="53"/>
      <c r="E970" s="38" t="s">
        <v>3809</v>
      </c>
      <c r="F970" s="225" t="s">
        <v>3820</v>
      </c>
      <c r="G970" s="54">
        <v>100</v>
      </c>
      <c r="H970" s="28">
        <v>50.8336884</v>
      </c>
      <c r="I970" s="199">
        <f>T_PR[[#This Row],[CENA KATALOG NETTO ZA JEDNOSTKĘ MIARY]]/G970</f>
        <v>0.50833688399999999</v>
      </c>
      <c r="J970" s="94">
        <f>T970*(T_PR[[#This Row],[CENA KATALOG NETTO ZA JEDNOSTKĘ MIARY]]-T_PR[[#This Row],[CENA KATALOG NETTO ZA JEDNOSTKĘ MIARY]]*T_PR[[#This Row],[RABAT %]])/100</f>
        <v>0.50833688399999999</v>
      </c>
      <c r="K970" s="106">
        <f t="shared" si="36"/>
        <v>50.8336884</v>
      </c>
      <c r="L970" s="261">
        <f t="shared" si="38"/>
        <v>0</v>
      </c>
      <c r="M970" s="25">
        <v>100</v>
      </c>
      <c r="N970" s="256">
        <f>T_PR[[#This Row],[CENA ZA POJ. SZTUKĘ PO RABACIE]]*T_PR[[#This Row],[LICZBA SZT. W OPAKOWANIU]]</f>
        <v>50.8336884</v>
      </c>
      <c r="O970" s="253" t="str">
        <f>IF(T_PR[[#This Row],[CENA ZA OPAKOWANIE PO RABACIE]]*D970=0,"",D970*N970)</f>
        <v/>
      </c>
      <c r="P970" s="105"/>
      <c r="Q970" s="105"/>
      <c r="R970" s="31" t="s">
        <v>189</v>
      </c>
      <c r="S970" s="109" t="s">
        <v>248</v>
      </c>
      <c r="T970" s="160">
        <v>1</v>
      </c>
    </row>
    <row r="971" spans="1:20">
      <c r="A971" s="333"/>
      <c r="B971" s="328"/>
      <c r="C971" s="131" t="s">
        <v>3540</v>
      </c>
      <c r="D971" s="53"/>
      <c r="E971" s="38" t="s">
        <v>3810</v>
      </c>
      <c r="F971" s="225" t="s">
        <v>3821</v>
      </c>
      <c r="G971" s="54">
        <v>100</v>
      </c>
      <c r="H971" s="28">
        <v>82.611341999999993</v>
      </c>
      <c r="I971" s="199">
        <f>T_PR[[#This Row],[CENA KATALOG NETTO ZA JEDNOSTKĘ MIARY]]/G971</f>
        <v>0.82611341999999999</v>
      </c>
      <c r="J971" s="94">
        <f>T971*(T_PR[[#This Row],[CENA KATALOG NETTO ZA JEDNOSTKĘ MIARY]]-T_PR[[#This Row],[CENA KATALOG NETTO ZA JEDNOSTKĘ MIARY]]*T_PR[[#This Row],[RABAT %]])/100</f>
        <v>0.82611341999999999</v>
      </c>
      <c r="K971" s="106">
        <f t="shared" si="36"/>
        <v>82.611341999999993</v>
      </c>
      <c r="L971" s="261">
        <f t="shared" si="38"/>
        <v>0</v>
      </c>
      <c r="M971" s="25">
        <v>100</v>
      </c>
      <c r="N971" s="256">
        <f>T_PR[[#This Row],[CENA ZA POJ. SZTUKĘ PO RABACIE]]*T_PR[[#This Row],[LICZBA SZT. W OPAKOWANIU]]</f>
        <v>82.611341999999993</v>
      </c>
      <c r="O971" s="253" t="str">
        <f>IF(T_PR[[#This Row],[CENA ZA OPAKOWANIE PO RABACIE]]*D971=0,"",D971*N971)</f>
        <v/>
      </c>
      <c r="P971" s="105"/>
      <c r="Q971" s="105"/>
      <c r="R971" s="31" t="s">
        <v>189</v>
      </c>
      <c r="S971" s="109" t="s">
        <v>248</v>
      </c>
      <c r="T971" s="160">
        <v>1</v>
      </c>
    </row>
    <row r="972" spans="1:20">
      <c r="A972" s="333"/>
      <c r="B972" s="328"/>
      <c r="C972" s="131" t="s">
        <v>3540</v>
      </c>
      <c r="D972" s="53"/>
      <c r="E972" s="38" t="s">
        <v>3811</v>
      </c>
      <c r="F972" s="225" t="s">
        <v>3822</v>
      </c>
      <c r="G972" s="54">
        <v>100</v>
      </c>
      <c r="H972" s="28">
        <v>97.972300799999999</v>
      </c>
      <c r="I972" s="199">
        <f>T_PR[[#This Row],[CENA KATALOG NETTO ZA JEDNOSTKĘ MIARY]]/G972</f>
        <v>0.97972300800000001</v>
      </c>
      <c r="J972" s="94">
        <f>T972*(T_PR[[#This Row],[CENA KATALOG NETTO ZA JEDNOSTKĘ MIARY]]-T_PR[[#This Row],[CENA KATALOG NETTO ZA JEDNOSTKĘ MIARY]]*T_PR[[#This Row],[RABAT %]])/100</f>
        <v>0.97972300800000001</v>
      </c>
      <c r="K972" s="106">
        <f t="shared" si="36"/>
        <v>97.972300799999999</v>
      </c>
      <c r="L972" s="261">
        <f t="shared" si="38"/>
        <v>0</v>
      </c>
      <c r="M972" s="25">
        <v>100</v>
      </c>
      <c r="N972" s="256">
        <f>T_PR[[#This Row],[CENA ZA POJ. SZTUKĘ PO RABACIE]]*T_PR[[#This Row],[LICZBA SZT. W OPAKOWANIU]]</f>
        <v>97.972300799999999</v>
      </c>
      <c r="O972" s="253" t="str">
        <f>IF(T_PR[[#This Row],[CENA ZA OPAKOWANIE PO RABACIE]]*D972=0,"",D972*N972)</f>
        <v/>
      </c>
      <c r="P972" s="105"/>
      <c r="Q972" s="105"/>
      <c r="R972" s="31" t="s">
        <v>189</v>
      </c>
      <c r="S972" s="109" t="s">
        <v>248</v>
      </c>
      <c r="T972" s="160">
        <v>1</v>
      </c>
    </row>
    <row r="973" spans="1:20">
      <c r="A973" s="333"/>
      <c r="B973" s="328"/>
      <c r="C973" s="131" t="s">
        <v>3540</v>
      </c>
      <c r="D973" s="53"/>
      <c r="E973" s="38" t="s">
        <v>3812</v>
      </c>
      <c r="F973" s="225" t="s">
        <v>3823</v>
      </c>
      <c r="G973" s="54">
        <v>100</v>
      </c>
      <c r="H973" s="28">
        <v>137.5589952</v>
      </c>
      <c r="I973" s="199">
        <f>T_PR[[#This Row],[CENA KATALOG NETTO ZA JEDNOSTKĘ MIARY]]/G973</f>
        <v>1.3755899519999999</v>
      </c>
      <c r="J973" s="94">
        <f>T973*(T_PR[[#This Row],[CENA KATALOG NETTO ZA JEDNOSTKĘ MIARY]]-T_PR[[#This Row],[CENA KATALOG NETTO ZA JEDNOSTKĘ MIARY]]*T_PR[[#This Row],[RABAT %]])/100</f>
        <v>1.3755899519999999</v>
      </c>
      <c r="K973" s="106">
        <f t="shared" si="36"/>
        <v>137.5589952</v>
      </c>
      <c r="L973" s="261">
        <f t="shared" si="38"/>
        <v>0</v>
      </c>
      <c r="M973" s="25">
        <v>100</v>
      </c>
      <c r="N973" s="256">
        <f>T_PR[[#This Row],[CENA ZA POJ. SZTUKĘ PO RABACIE]]*T_PR[[#This Row],[LICZBA SZT. W OPAKOWANIU]]</f>
        <v>137.5589952</v>
      </c>
      <c r="O973" s="253" t="str">
        <f>IF(T_PR[[#This Row],[CENA ZA OPAKOWANIE PO RABACIE]]*D973=0,"",D973*N973)</f>
        <v/>
      </c>
      <c r="P973" s="105"/>
      <c r="Q973" s="105"/>
      <c r="R973" s="31" t="s">
        <v>189</v>
      </c>
      <c r="S973" s="109" t="s">
        <v>248</v>
      </c>
      <c r="T973" s="160">
        <v>1</v>
      </c>
    </row>
    <row r="974" spans="1:20">
      <c r="A974" s="333"/>
      <c r="B974" s="328"/>
      <c r="C974" s="131" t="s">
        <v>3540</v>
      </c>
      <c r="D974" s="53"/>
      <c r="E974" s="38" t="s">
        <v>3813</v>
      </c>
      <c r="F974" s="225" t="s">
        <v>3824</v>
      </c>
      <c r="G974" s="54">
        <v>100</v>
      </c>
      <c r="H974" s="28">
        <v>171.01050120000002</v>
      </c>
      <c r="I974" s="199">
        <f>T_PR[[#This Row],[CENA KATALOG NETTO ZA JEDNOSTKĘ MIARY]]/G974</f>
        <v>1.7101050120000003</v>
      </c>
      <c r="J974" s="94">
        <f>T974*(T_PR[[#This Row],[CENA KATALOG NETTO ZA JEDNOSTKĘ MIARY]]-T_PR[[#This Row],[CENA KATALOG NETTO ZA JEDNOSTKĘ MIARY]]*T_PR[[#This Row],[RABAT %]])/100</f>
        <v>1.7101050120000003</v>
      </c>
      <c r="K974" s="106">
        <f t="shared" si="36"/>
        <v>171.01050120000002</v>
      </c>
      <c r="L974" s="261">
        <f t="shared" si="38"/>
        <v>0</v>
      </c>
      <c r="M974" s="25">
        <v>100</v>
      </c>
      <c r="N974" s="256">
        <f>T_PR[[#This Row],[CENA ZA POJ. SZTUKĘ PO RABACIE]]*T_PR[[#This Row],[LICZBA SZT. W OPAKOWANIU]]</f>
        <v>171.01050120000002</v>
      </c>
      <c r="O974" s="253" t="str">
        <f>IF(T_PR[[#This Row],[CENA ZA OPAKOWANIE PO RABACIE]]*D974=0,"",D974*N974)</f>
        <v/>
      </c>
      <c r="P974" s="105"/>
      <c r="Q974" s="105"/>
      <c r="R974" s="31" t="s">
        <v>189</v>
      </c>
      <c r="S974" s="109" t="s">
        <v>248</v>
      </c>
      <c r="T974" s="160">
        <v>1</v>
      </c>
    </row>
    <row r="975" spans="1:20">
      <c r="A975" s="333"/>
      <c r="B975" s="328"/>
      <c r="C975" s="131" t="s">
        <v>3540</v>
      </c>
      <c r="D975" s="53"/>
      <c r="E975" s="38" t="s">
        <v>3814</v>
      </c>
      <c r="F975" s="225" t="s">
        <v>3825</v>
      </c>
      <c r="G975" s="54">
        <v>100</v>
      </c>
      <c r="H975" s="28">
        <v>253.34428679999999</v>
      </c>
      <c r="I975" s="199">
        <f>T_PR[[#This Row],[CENA KATALOG NETTO ZA JEDNOSTKĘ MIARY]]/G975</f>
        <v>2.5334428679999998</v>
      </c>
      <c r="J975" s="94">
        <f>T975*(T_PR[[#This Row],[CENA KATALOG NETTO ZA JEDNOSTKĘ MIARY]]-T_PR[[#This Row],[CENA KATALOG NETTO ZA JEDNOSTKĘ MIARY]]*T_PR[[#This Row],[RABAT %]])/100</f>
        <v>2.5334428679999998</v>
      </c>
      <c r="K975" s="106">
        <f t="shared" si="36"/>
        <v>253.34428679999999</v>
      </c>
      <c r="L975" s="261">
        <f t="shared" si="38"/>
        <v>0</v>
      </c>
      <c r="M975" s="25">
        <v>100</v>
      </c>
      <c r="N975" s="256">
        <f>T_PR[[#This Row],[CENA ZA POJ. SZTUKĘ PO RABACIE]]*T_PR[[#This Row],[LICZBA SZT. W OPAKOWANIU]]</f>
        <v>253.34428679999999</v>
      </c>
      <c r="O975" s="253" t="str">
        <f>IF(T_PR[[#This Row],[CENA ZA OPAKOWANIE PO RABACIE]]*D975=0,"",D975*N975)</f>
        <v/>
      </c>
      <c r="P975" s="105"/>
      <c r="Q975" s="105"/>
      <c r="R975" s="31" t="s">
        <v>189</v>
      </c>
      <c r="S975" s="109" t="s">
        <v>248</v>
      </c>
      <c r="T975" s="160">
        <v>1</v>
      </c>
    </row>
    <row r="976" spans="1:20">
      <c r="A976" s="334"/>
      <c r="B976" s="329"/>
      <c r="C976" s="131" t="s">
        <v>3540</v>
      </c>
      <c r="D976" s="53"/>
      <c r="E976" s="38" t="s">
        <v>3815</v>
      </c>
      <c r="F976" s="225" t="s">
        <v>3826</v>
      </c>
      <c r="G976" s="54">
        <v>100</v>
      </c>
      <c r="H976" s="28">
        <v>309.65588280000003</v>
      </c>
      <c r="I976" s="199">
        <f>T_PR[[#This Row],[CENA KATALOG NETTO ZA JEDNOSTKĘ MIARY]]/G976</f>
        <v>3.0965588280000005</v>
      </c>
      <c r="J976" s="94">
        <f>T976*(T_PR[[#This Row],[CENA KATALOG NETTO ZA JEDNOSTKĘ MIARY]]-T_PR[[#This Row],[CENA KATALOG NETTO ZA JEDNOSTKĘ MIARY]]*T_PR[[#This Row],[RABAT %]])/100</f>
        <v>3.0965588280000005</v>
      </c>
      <c r="K976" s="106">
        <f t="shared" si="36"/>
        <v>309.65588280000003</v>
      </c>
      <c r="L976" s="261">
        <f t="shared" si="38"/>
        <v>0</v>
      </c>
      <c r="M976" s="25">
        <v>100</v>
      </c>
      <c r="N976" s="256">
        <f>T_PR[[#This Row],[CENA ZA POJ. SZTUKĘ PO RABACIE]]*T_PR[[#This Row],[LICZBA SZT. W OPAKOWANIU]]</f>
        <v>309.65588280000003</v>
      </c>
      <c r="O976" s="253" t="str">
        <f>IF(T_PR[[#This Row],[CENA ZA OPAKOWANIE PO RABACIE]]*D976=0,"",D976*N976)</f>
        <v/>
      </c>
      <c r="P976" s="105"/>
      <c r="Q976" s="105"/>
      <c r="R976" s="31" t="s">
        <v>189</v>
      </c>
      <c r="S976" s="109" t="s">
        <v>248</v>
      </c>
      <c r="T976" s="160">
        <v>1</v>
      </c>
    </row>
    <row r="977" spans="1:20" ht="79.95" customHeight="1">
      <c r="A977"/>
      <c r="B977" s="127"/>
      <c r="C977" s="131" t="s">
        <v>3837</v>
      </c>
      <c r="D977" s="53"/>
      <c r="E977" s="38" t="s">
        <v>3835</v>
      </c>
      <c r="F977" s="225" t="s">
        <v>3836</v>
      </c>
      <c r="G977" s="54">
        <v>100</v>
      </c>
      <c r="H977" s="28">
        <v>4442.0200000000004</v>
      </c>
      <c r="I977" s="199">
        <f>T_PR[[#This Row],[CENA KATALOG NETTO ZA JEDNOSTKĘ MIARY]]/G977</f>
        <v>44.420200000000001</v>
      </c>
      <c r="J977" s="94">
        <f>T977*(T_PR[[#This Row],[CENA KATALOG NETTO ZA JEDNOSTKĘ MIARY]]-T_PR[[#This Row],[CENA KATALOG NETTO ZA JEDNOSTKĘ MIARY]]*T_PR[[#This Row],[RABAT %]])/100</f>
        <v>44.420200000000001</v>
      </c>
      <c r="K977" s="106">
        <f t="shared" si="36"/>
        <v>4442.0200000000004</v>
      </c>
      <c r="L977" s="261">
        <f t="shared" si="38"/>
        <v>0</v>
      </c>
      <c r="M977" s="25">
        <v>100</v>
      </c>
      <c r="N977" s="256">
        <f>T_PR[[#This Row],[CENA ZA POJ. SZTUKĘ PO RABACIE]]*T_PR[[#This Row],[LICZBA SZT. W OPAKOWANIU]]</f>
        <v>4442.0200000000004</v>
      </c>
      <c r="O977" s="253" t="str">
        <f>IF(T_PR[[#This Row],[CENA ZA OPAKOWANIE PO RABACIE]]*D977=0,"",D977*N977)</f>
        <v/>
      </c>
      <c r="P977" s="52">
        <v>4250438928476</v>
      </c>
      <c r="Q977" s="52">
        <v>8421814581837</v>
      </c>
      <c r="R977" s="31" t="s">
        <v>189</v>
      </c>
      <c r="S977" s="31" t="s">
        <v>248</v>
      </c>
      <c r="T977" s="160">
        <v>1</v>
      </c>
    </row>
    <row r="978" spans="1:20">
      <c r="A978" s="332"/>
      <c r="B978" s="327"/>
      <c r="C978" s="129" t="s">
        <v>3534</v>
      </c>
      <c r="D978" s="53"/>
      <c r="E978" s="38" t="s">
        <v>2328</v>
      </c>
      <c r="F978" s="225" t="s">
        <v>2329</v>
      </c>
      <c r="G978" s="54">
        <v>100</v>
      </c>
      <c r="H978" s="208">
        <v>425.13119999999998</v>
      </c>
      <c r="I978" s="199">
        <f>T_PR[[#This Row],[CENA KATALOG NETTO ZA JEDNOSTKĘ MIARY]]/G978</f>
        <v>4.2513119999999995</v>
      </c>
      <c r="J978" s="94">
        <f>T978*(T_PR[[#This Row],[CENA KATALOG NETTO ZA JEDNOSTKĘ MIARY]]-T_PR[[#This Row],[CENA KATALOG NETTO ZA JEDNOSTKĘ MIARY]]*T_PR[[#This Row],[RABAT %]])/100</f>
        <v>4.2513119999999995</v>
      </c>
      <c r="K978" s="95">
        <f t="shared" si="33"/>
        <v>425.13119999999998</v>
      </c>
      <c r="L978" s="264">
        <f t="shared" si="32"/>
        <v>0</v>
      </c>
      <c r="M978" s="25">
        <v>50</v>
      </c>
      <c r="N978" s="256">
        <f>T_PR[[#This Row],[CENA ZA POJ. SZTUKĘ PO RABACIE]]*T_PR[[#This Row],[LICZBA SZT. W OPAKOWANIU]]</f>
        <v>212.56559999999999</v>
      </c>
      <c r="O978" s="253" t="str">
        <f>IF(T_PR[[#This Row],[CENA ZA OPAKOWANIE PO RABACIE]]*D978=0,"",D978*N978)</f>
        <v/>
      </c>
      <c r="P978" s="52" t="s">
        <v>2330</v>
      </c>
      <c r="Q978" s="52" t="s">
        <v>2331</v>
      </c>
      <c r="R978" s="31" t="s">
        <v>22</v>
      </c>
      <c r="S978" s="31" t="s">
        <v>2332</v>
      </c>
      <c r="T978" s="160">
        <v>1</v>
      </c>
    </row>
    <row r="979" spans="1:20">
      <c r="A979" s="333"/>
      <c r="B979" s="328"/>
      <c r="C979" s="129" t="s">
        <v>3534</v>
      </c>
      <c r="D979" s="53"/>
      <c r="E979" s="38" t="s">
        <v>2333</v>
      </c>
      <c r="F979" s="225" t="s">
        <v>2334</v>
      </c>
      <c r="G979" s="54">
        <v>100</v>
      </c>
      <c r="H979" s="208">
        <v>461.66640000000007</v>
      </c>
      <c r="I979" s="199">
        <f>T_PR[[#This Row],[CENA KATALOG NETTO ZA JEDNOSTKĘ MIARY]]/G979</f>
        <v>4.616664000000001</v>
      </c>
      <c r="J979" s="94">
        <f>T979*(T_PR[[#This Row],[CENA KATALOG NETTO ZA JEDNOSTKĘ MIARY]]-T_PR[[#This Row],[CENA KATALOG NETTO ZA JEDNOSTKĘ MIARY]]*T_PR[[#This Row],[RABAT %]])/100</f>
        <v>4.616664000000001</v>
      </c>
      <c r="K979" s="95">
        <f t="shared" si="33"/>
        <v>461.66640000000007</v>
      </c>
      <c r="L979" s="264">
        <f t="shared" si="32"/>
        <v>0</v>
      </c>
      <c r="M979" s="25">
        <v>50</v>
      </c>
      <c r="N979" s="256">
        <f>T_PR[[#This Row],[CENA ZA POJ. SZTUKĘ PO RABACIE]]*T_PR[[#This Row],[LICZBA SZT. W OPAKOWANIU]]</f>
        <v>230.83320000000006</v>
      </c>
      <c r="O979" s="253" t="str">
        <f>IF(T_PR[[#This Row],[CENA ZA OPAKOWANIE PO RABACIE]]*D979=0,"",D979*N979)</f>
        <v/>
      </c>
      <c r="P979" s="52" t="s">
        <v>2335</v>
      </c>
      <c r="Q979" s="52" t="s">
        <v>2336</v>
      </c>
      <c r="R979" s="31" t="s">
        <v>22</v>
      </c>
      <c r="S979" s="31" t="s">
        <v>2332</v>
      </c>
      <c r="T979" s="160">
        <v>1</v>
      </c>
    </row>
    <row r="980" spans="1:20">
      <c r="A980" s="333"/>
      <c r="B980" s="328"/>
      <c r="C980" s="129" t="s">
        <v>3534</v>
      </c>
      <c r="D980" s="53"/>
      <c r="E980" s="38" t="s">
        <v>2337</v>
      </c>
      <c r="F980" s="225" t="s">
        <v>2338</v>
      </c>
      <c r="G980" s="54">
        <v>100</v>
      </c>
      <c r="H980" s="208">
        <v>472.34720000000004</v>
      </c>
      <c r="I980" s="199">
        <f>T_PR[[#This Row],[CENA KATALOG NETTO ZA JEDNOSTKĘ MIARY]]/G980</f>
        <v>4.7234720000000001</v>
      </c>
      <c r="J980" s="94">
        <f>T980*(T_PR[[#This Row],[CENA KATALOG NETTO ZA JEDNOSTKĘ MIARY]]-T_PR[[#This Row],[CENA KATALOG NETTO ZA JEDNOSTKĘ MIARY]]*T_PR[[#This Row],[RABAT %]])/100</f>
        <v>4.7234720000000001</v>
      </c>
      <c r="K980" s="95">
        <f t="shared" si="33"/>
        <v>472.34720000000004</v>
      </c>
      <c r="L980" s="264">
        <f t="shared" si="32"/>
        <v>0</v>
      </c>
      <c r="M980" s="25">
        <v>50</v>
      </c>
      <c r="N980" s="256">
        <f>T_PR[[#This Row],[CENA ZA POJ. SZTUKĘ PO RABACIE]]*T_PR[[#This Row],[LICZBA SZT. W OPAKOWANIU]]</f>
        <v>236.17359999999999</v>
      </c>
      <c r="O980" s="253" t="str">
        <f>IF(T_PR[[#This Row],[CENA ZA OPAKOWANIE PO RABACIE]]*D980=0,"",D980*N980)</f>
        <v/>
      </c>
      <c r="P980" s="52" t="s">
        <v>2339</v>
      </c>
      <c r="Q980" s="52" t="s">
        <v>2340</v>
      </c>
      <c r="R980" s="31" t="s">
        <v>22</v>
      </c>
      <c r="S980" s="31" t="s">
        <v>2332</v>
      </c>
      <c r="T980" s="160">
        <v>1</v>
      </c>
    </row>
    <row r="981" spans="1:20">
      <c r="A981" s="333"/>
      <c r="B981" s="328"/>
      <c r="C981" s="129" t="s">
        <v>3534</v>
      </c>
      <c r="D981" s="53"/>
      <c r="E981" s="38" t="s">
        <v>2341</v>
      </c>
      <c r="F981" s="225" t="s">
        <v>2342</v>
      </c>
      <c r="G981" s="54">
        <v>100</v>
      </c>
      <c r="H981" s="208">
        <v>536.80639999999994</v>
      </c>
      <c r="I981" s="199">
        <f>T_PR[[#This Row],[CENA KATALOG NETTO ZA JEDNOSTKĘ MIARY]]/G981</f>
        <v>5.3680639999999995</v>
      </c>
      <c r="J981" s="94">
        <f>T981*(T_PR[[#This Row],[CENA KATALOG NETTO ZA JEDNOSTKĘ MIARY]]-T_PR[[#This Row],[CENA KATALOG NETTO ZA JEDNOSTKĘ MIARY]]*T_PR[[#This Row],[RABAT %]])/100</f>
        <v>5.3680639999999995</v>
      </c>
      <c r="K981" s="95">
        <f t="shared" si="33"/>
        <v>536.80639999999994</v>
      </c>
      <c r="L981" s="264">
        <f t="shared" si="32"/>
        <v>0</v>
      </c>
      <c r="M981" s="25">
        <v>50</v>
      </c>
      <c r="N981" s="256">
        <f>T_PR[[#This Row],[CENA ZA POJ. SZTUKĘ PO RABACIE]]*T_PR[[#This Row],[LICZBA SZT. W OPAKOWANIU]]</f>
        <v>268.40319999999997</v>
      </c>
      <c r="O981" s="253" t="str">
        <f>IF(T_PR[[#This Row],[CENA ZA OPAKOWANIE PO RABACIE]]*D981=0,"",D981*N981)</f>
        <v/>
      </c>
      <c r="P981" s="52" t="s">
        <v>2343</v>
      </c>
      <c r="Q981" s="52" t="s">
        <v>2344</v>
      </c>
      <c r="R981" s="31" t="s">
        <v>22</v>
      </c>
      <c r="S981" s="31" t="s">
        <v>2332</v>
      </c>
      <c r="T981" s="160">
        <v>1</v>
      </c>
    </row>
    <row r="982" spans="1:20">
      <c r="A982" s="333"/>
      <c r="B982" s="328"/>
      <c r="C982" s="130" t="s">
        <v>3534</v>
      </c>
      <c r="D982" s="53"/>
      <c r="E982" s="38" t="s">
        <v>2345</v>
      </c>
      <c r="F982" s="225" t="s">
        <v>2346</v>
      </c>
      <c r="G982" s="54">
        <v>100</v>
      </c>
      <c r="H982" s="208">
        <v>575.4008</v>
      </c>
      <c r="I982" s="199">
        <f>T_PR[[#This Row],[CENA KATALOG NETTO ZA JEDNOSTKĘ MIARY]]/G982</f>
        <v>5.7540079999999998</v>
      </c>
      <c r="J982" s="94">
        <f>T982*(T_PR[[#This Row],[CENA KATALOG NETTO ZA JEDNOSTKĘ MIARY]]-T_PR[[#This Row],[CENA KATALOG NETTO ZA JEDNOSTKĘ MIARY]]*T_PR[[#This Row],[RABAT %]])/100</f>
        <v>5.7540079999999998</v>
      </c>
      <c r="K982" s="95">
        <f t="shared" si="33"/>
        <v>575.4008</v>
      </c>
      <c r="L982" s="264">
        <f t="shared" si="32"/>
        <v>0</v>
      </c>
      <c r="M982" s="25">
        <v>50</v>
      </c>
      <c r="N982" s="256">
        <f>T_PR[[#This Row],[CENA ZA POJ. SZTUKĘ PO RABACIE]]*T_PR[[#This Row],[LICZBA SZT. W OPAKOWANIU]]</f>
        <v>287.7004</v>
      </c>
      <c r="O982" s="253" t="str">
        <f>IF(T_PR[[#This Row],[CENA ZA OPAKOWANIE PO RABACIE]]*D982=0,"",D982*N982)</f>
        <v/>
      </c>
      <c r="P982" s="52" t="s">
        <v>2347</v>
      </c>
      <c r="Q982" s="52" t="s">
        <v>2348</v>
      </c>
      <c r="R982" s="31" t="s">
        <v>22</v>
      </c>
      <c r="S982" s="31" t="s">
        <v>2332</v>
      </c>
      <c r="T982" s="160">
        <v>1</v>
      </c>
    </row>
    <row r="983" spans="1:20">
      <c r="A983" s="333"/>
      <c r="B983" s="123"/>
      <c r="C983" s="130" t="s">
        <v>3534</v>
      </c>
      <c r="D983" s="53"/>
      <c r="E983" s="38" t="s">
        <v>3968</v>
      </c>
      <c r="F983" s="225" t="s">
        <v>3969</v>
      </c>
      <c r="G983" s="54">
        <v>100</v>
      </c>
      <c r="H983" s="208">
        <v>604.16719999999998</v>
      </c>
      <c r="I983" s="199">
        <f>T_PR[[#This Row],[CENA KATALOG NETTO ZA JEDNOSTKĘ MIARY]]/G983</f>
        <v>6.0416720000000002</v>
      </c>
      <c r="J983" s="94">
        <f>T983*(T_PR[[#This Row],[CENA KATALOG NETTO ZA JEDNOSTKĘ MIARY]]-T_PR[[#This Row],[CENA KATALOG NETTO ZA JEDNOSTKĘ MIARY]]*T_PR[[#This Row],[RABAT %]])/100</f>
        <v>6.0416720000000002</v>
      </c>
      <c r="K983" s="106">
        <f>SUM(H983)*(1-L984)</f>
        <v>604.16719999999998</v>
      </c>
      <c r="L983" s="261">
        <f t="shared" si="32"/>
        <v>0</v>
      </c>
      <c r="M983" s="93">
        <v>50</v>
      </c>
      <c r="N983" s="256">
        <f>T_PR[[#This Row],[CENA ZA POJ. SZTUKĘ PO RABACIE]]*T_PR[[#This Row],[LICZBA SZT. W OPAKOWANIU]]</f>
        <v>302.08359999999999</v>
      </c>
      <c r="O983" s="253" t="str">
        <f>IF(T_PR[[#This Row],[CENA ZA OPAKOWANIE PO RABACIE]]*D983=0,"",D983*N983)</f>
        <v/>
      </c>
      <c r="P983" s="52">
        <v>4250438933142</v>
      </c>
      <c r="Q983" s="52">
        <v>4250438933180</v>
      </c>
      <c r="R983" s="31" t="s">
        <v>22</v>
      </c>
      <c r="S983" s="31" t="s">
        <v>2332</v>
      </c>
      <c r="T983" s="160">
        <v>1</v>
      </c>
    </row>
    <row r="984" spans="1:20">
      <c r="A984" s="333"/>
      <c r="B984" s="328"/>
      <c r="C984" s="130" t="s">
        <v>3534</v>
      </c>
      <c r="D984" s="53"/>
      <c r="E984" s="38" t="s">
        <v>2349</v>
      </c>
      <c r="F984" s="225" t="s">
        <v>2350</v>
      </c>
      <c r="G984" s="54">
        <v>100</v>
      </c>
      <c r="H984" s="208">
        <v>638.72640000000001</v>
      </c>
      <c r="I984" s="199">
        <f>T_PR[[#This Row],[CENA KATALOG NETTO ZA JEDNOSTKĘ MIARY]]/G984</f>
        <v>6.3872640000000001</v>
      </c>
      <c r="J984" s="94">
        <f>T984*(T_PR[[#This Row],[CENA KATALOG NETTO ZA JEDNOSTKĘ MIARY]]-T_PR[[#This Row],[CENA KATALOG NETTO ZA JEDNOSTKĘ MIARY]]*T_PR[[#This Row],[RABAT %]])/100</f>
        <v>6.3872640000000001</v>
      </c>
      <c r="K984" s="95">
        <f t="shared" si="33"/>
        <v>638.72640000000001</v>
      </c>
      <c r="L984" s="264">
        <f t="shared" si="32"/>
        <v>0</v>
      </c>
      <c r="M984" s="25">
        <v>40</v>
      </c>
      <c r="N984" s="256">
        <f>T_PR[[#This Row],[CENA ZA POJ. SZTUKĘ PO RABACIE]]*T_PR[[#This Row],[LICZBA SZT. W OPAKOWANIU]]</f>
        <v>255.49056000000002</v>
      </c>
      <c r="O984" s="253" t="str">
        <f>IF(T_PR[[#This Row],[CENA ZA OPAKOWANIE PO RABACIE]]*D984=0,"",D984*N984)</f>
        <v/>
      </c>
      <c r="P984" s="52" t="s">
        <v>2351</v>
      </c>
      <c r="Q984" s="52" t="s">
        <v>2352</v>
      </c>
      <c r="R984" s="31" t="s">
        <v>22</v>
      </c>
      <c r="S984" s="31" t="s">
        <v>2332</v>
      </c>
      <c r="T984" s="160">
        <v>1</v>
      </c>
    </row>
    <row r="985" spans="1:20">
      <c r="A985" s="333"/>
      <c r="B985" s="328"/>
      <c r="C985" s="130" t="s">
        <v>3534</v>
      </c>
      <c r="D985" s="53"/>
      <c r="E985" s="38" t="s">
        <v>2353</v>
      </c>
      <c r="F985" s="225" t="s">
        <v>2354</v>
      </c>
      <c r="G985" s="54">
        <v>100</v>
      </c>
      <c r="H985" s="208">
        <v>654.84640000000002</v>
      </c>
      <c r="I985" s="199">
        <f>T_PR[[#This Row],[CENA KATALOG NETTO ZA JEDNOSTKĘ MIARY]]/G985</f>
        <v>6.5484640000000001</v>
      </c>
      <c r="J985" s="94">
        <f>T985*(T_PR[[#This Row],[CENA KATALOG NETTO ZA JEDNOSTKĘ MIARY]]-T_PR[[#This Row],[CENA KATALOG NETTO ZA JEDNOSTKĘ MIARY]]*T_PR[[#This Row],[RABAT %]])/100</f>
        <v>6.5484640000000001</v>
      </c>
      <c r="K985" s="95">
        <f t="shared" si="33"/>
        <v>654.84640000000002</v>
      </c>
      <c r="L985" s="264">
        <f t="shared" si="32"/>
        <v>0</v>
      </c>
      <c r="M985" s="25">
        <v>40</v>
      </c>
      <c r="N985" s="256">
        <f>T_PR[[#This Row],[CENA ZA POJ. SZTUKĘ PO RABACIE]]*T_PR[[#This Row],[LICZBA SZT. W OPAKOWANIU]]</f>
        <v>261.93856</v>
      </c>
      <c r="O985" s="253" t="str">
        <f>IF(T_PR[[#This Row],[CENA ZA OPAKOWANIE PO RABACIE]]*D985=0,"",D985*N985)</f>
        <v/>
      </c>
      <c r="P985" s="52" t="s">
        <v>2355</v>
      </c>
      <c r="Q985" s="52" t="s">
        <v>2356</v>
      </c>
      <c r="R985" s="31" t="s">
        <v>22</v>
      </c>
      <c r="S985" s="31" t="s">
        <v>2332</v>
      </c>
      <c r="T985" s="160">
        <v>1</v>
      </c>
    </row>
    <row r="986" spans="1:20">
      <c r="A986" s="334"/>
      <c r="B986" s="328"/>
      <c r="C986" s="130" t="s">
        <v>3534</v>
      </c>
      <c r="D986" s="53"/>
      <c r="E986" s="38" t="s">
        <v>2357</v>
      </c>
      <c r="F986" s="225" t="s">
        <v>2358</v>
      </c>
      <c r="G986" s="54">
        <v>100</v>
      </c>
      <c r="H986" s="208">
        <v>697.1848</v>
      </c>
      <c r="I986" s="199">
        <f>T_PR[[#This Row],[CENA KATALOG NETTO ZA JEDNOSTKĘ MIARY]]/G986</f>
        <v>6.9718479999999996</v>
      </c>
      <c r="J986" s="94">
        <f>T986*(T_PR[[#This Row],[CENA KATALOG NETTO ZA JEDNOSTKĘ MIARY]]-T_PR[[#This Row],[CENA KATALOG NETTO ZA JEDNOSTKĘ MIARY]]*T_PR[[#This Row],[RABAT %]])/100</f>
        <v>6.9718479999999996</v>
      </c>
      <c r="K986" s="95">
        <f t="shared" si="33"/>
        <v>697.1848</v>
      </c>
      <c r="L986" s="264">
        <f t="shared" si="32"/>
        <v>0</v>
      </c>
      <c r="M986" s="25">
        <v>40</v>
      </c>
      <c r="N986" s="256">
        <f>T_PR[[#This Row],[CENA ZA POJ. SZTUKĘ PO RABACIE]]*T_PR[[#This Row],[LICZBA SZT. W OPAKOWANIU]]</f>
        <v>278.87392</v>
      </c>
      <c r="O986" s="253" t="str">
        <f>IF(T_PR[[#This Row],[CENA ZA OPAKOWANIE PO RABACIE]]*D986=0,"",D986*N986)</f>
        <v/>
      </c>
      <c r="P986" s="52" t="s">
        <v>2359</v>
      </c>
      <c r="Q986" s="52" t="s">
        <v>2360</v>
      </c>
      <c r="R986" s="31" t="s">
        <v>22</v>
      </c>
      <c r="S986" s="31" t="s">
        <v>2332</v>
      </c>
      <c r="T986" s="160">
        <v>1</v>
      </c>
    </row>
    <row r="987" spans="1:20">
      <c r="A987" s="332"/>
      <c r="B987" s="328"/>
      <c r="C987" s="131" t="s">
        <v>3534</v>
      </c>
      <c r="D987" s="53"/>
      <c r="E987" s="38" t="s">
        <v>2361</v>
      </c>
      <c r="F987" s="225" t="s">
        <v>2362</v>
      </c>
      <c r="G987" s="54">
        <v>100</v>
      </c>
      <c r="H987" s="28">
        <v>775.4</v>
      </c>
      <c r="I987" s="199">
        <f>T_PR[[#This Row],[CENA KATALOG NETTO ZA JEDNOSTKĘ MIARY]]/G987</f>
        <v>7.7539999999999996</v>
      </c>
      <c r="J987" s="94">
        <f>T987*(T_PR[[#This Row],[CENA KATALOG NETTO ZA JEDNOSTKĘ MIARY]]-T_PR[[#This Row],[CENA KATALOG NETTO ZA JEDNOSTKĘ MIARY]]*T_PR[[#This Row],[RABAT %]])/100</f>
        <v>7.7539999999999996</v>
      </c>
      <c r="K987" s="95">
        <f t="shared" si="33"/>
        <v>775.4</v>
      </c>
      <c r="L987" s="264">
        <f t="shared" ref="L987:L1056" si="39">$L$347</f>
        <v>0</v>
      </c>
      <c r="M987" s="25">
        <v>30</v>
      </c>
      <c r="N987" s="256">
        <f>T_PR[[#This Row],[CENA ZA POJ. SZTUKĘ PO RABACIE]]*T_PR[[#This Row],[LICZBA SZT. W OPAKOWANIU]]</f>
        <v>232.61999999999998</v>
      </c>
      <c r="O987" s="253" t="str">
        <f>IF(T_PR[[#This Row],[CENA ZA OPAKOWANIE PO RABACIE]]*D987=0,"",D987*N987)</f>
        <v/>
      </c>
      <c r="P987" s="52" t="s">
        <v>2363</v>
      </c>
      <c r="Q987" s="52" t="s">
        <v>2364</v>
      </c>
      <c r="R987" s="31" t="s">
        <v>22</v>
      </c>
      <c r="S987" s="31" t="s">
        <v>2332</v>
      </c>
      <c r="T987" s="160">
        <v>1</v>
      </c>
    </row>
    <row r="988" spans="1:20">
      <c r="A988" s="333"/>
      <c r="B988" s="328"/>
      <c r="C988" s="131" t="s">
        <v>3534</v>
      </c>
      <c r="D988" s="53"/>
      <c r="E988" s="38" t="s">
        <v>2365</v>
      </c>
      <c r="F988" s="225" t="s">
        <v>2366</v>
      </c>
      <c r="G988" s="54">
        <v>100</v>
      </c>
      <c r="H988" s="28">
        <v>973.04</v>
      </c>
      <c r="I988" s="199">
        <f>T_PR[[#This Row],[CENA KATALOG NETTO ZA JEDNOSTKĘ MIARY]]/G988</f>
        <v>9.7303999999999995</v>
      </c>
      <c r="J988" s="94">
        <f>T988*(T_PR[[#This Row],[CENA KATALOG NETTO ZA JEDNOSTKĘ MIARY]]-T_PR[[#This Row],[CENA KATALOG NETTO ZA JEDNOSTKĘ MIARY]]*T_PR[[#This Row],[RABAT %]])/100</f>
        <v>9.7303999999999995</v>
      </c>
      <c r="K988" s="95">
        <f t="shared" si="33"/>
        <v>973.04</v>
      </c>
      <c r="L988" s="264">
        <f t="shared" si="39"/>
        <v>0</v>
      </c>
      <c r="M988" s="25">
        <v>30</v>
      </c>
      <c r="N988" s="256">
        <f>T_PR[[#This Row],[CENA ZA POJ. SZTUKĘ PO RABACIE]]*T_PR[[#This Row],[LICZBA SZT. W OPAKOWANIU]]</f>
        <v>291.91199999999998</v>
      </c>
      <c r="O988" s="253" t="str">
        <f>IF(T_PR[[#This Row],[CENA ZA OPAKOWANIE PO RABACIE]]*D988=0,"",D988*N988)</f>
        <v/>
      </c>
      <c r="P988" s="52" t="s">
        <v>2367</v>
      </c>
      <c r="Q988" s="52" t="s">
        <v>2368</v>
      </c>
      <c r="R988" s="31" t="s">
        <v>22</v>
      </c>
      <c r="S988" s="31" t="s">
        <v>2332</v>
      </c>
      <c r="T988" s="160">
        <v>1</v>
      </c>
    </row>
    <row r="989" spans="1:20">
      <c r="A989" s="333"/>
      <c r="B989" s="328"/>
      <c r="C989" s="131" t="s">
        <v>3534</v>
      </c>
      <c r="D989" s="53"/>
      <c r="E989" s="38" t="s">
        <v>2369</v>
      </c>
      <c r="F989" s="225" t="s">
        <v>2370</v>
      </c>
      <c r="G989" s="54">
        <v>100</v>
      </c>
      <c r="H989" s="28">
        <v>1359.48</v>
      </c>
      <c r="I989" s="199">
        <f>T_PR[[#This Row],[CENA KATALOG NETTO ZA JEDNOSTKĘ MIARY]]/G989</f>
        <v>13.594799999999999</v>
      </c>
      <c r="J989" s="94">
        <f>T989*(T_PR[[#This Row],[CENA KATALOG NETTO ZA JEDNOSTKĘ MIARY]]-T_PR[[#This Row],[CENA KATALOG NETTO ZA JEDNOSTKĘ MIARY]]*T_PR[[#This Row],[RABAT %]])/100</f>
        <v>13.594799999999999</v>
      </c>
      <c r="K989" s="95">
        <f t="shared" si="33"/>
        <v>1359.48</v>
      </c>
      <c r="L989" s="264">
        <f t="shared" si="39"/>
        <v>0</v>
      </c>
      <c r="M989" s="25">
        <v>30</v>
      </c>
      <c r="N989" s="256">
        <f>T_PR[[#This Row],[CENA ZA POJ. SZTUKĘ PO RABACIE]]*T_PR[[#This Row],[LICZBA SZT. W OPAKOWANIU]]</f>
        <v>407.84399999999999</v>
      </c>
      <c r="O989" s="253" t="str">
        <f>IF(T_PR[[#This Row],[CENA ZA OPAKOWANIE PO RABACIE]]*D989=0,"",D989*N989)</f>
        <v/>
      </c>
      <c r="P989" s="52" t="s">
        <v>2371</v>
      </c>
      <c r="Q989" s="52" t="s">
        <v>2372</v>
      </c>
      <c r="R989" s="31" t="s">
        <v>22</v>
      </c>
      <c r="S989" s="31" t="s">
        <v>2332</v>
      </c>
      <c r="T989" s="160">
        <v>1</v>
      </c>
    </row>
    <row r="990" spans="1:20">
      <c r="A990" s="333"/>
      <c r="B990" s="328"/>
      <c r="C990" s="131" t="s">
        <v>3534</v>
      </c>
      <c r="D990" s="53"/>
      <c r="E990" s="38" t="s">
        <v>2373</v>
      </c>
      <c r="F990" s="225" t="s">
        <v>2374</v>
      </c>
      <c r="G990" s="54">
        <v>100</v>
      </c>
      <c r="H990" s="28">
        <v>1447.58</v>
      </c>
      <c r="I990" s="199">
        <f>T_PR[[#This Row],[CENA KATALOG NETTO ZA JEDNOSTKĘ MIARY]]/G990</f>
        <v>14.4758</v>
      </c>
      <c r="J990" s="94">
        <f>T990*(T_PR[[#This Row],[CENA KATALOG NETTO ZA JEDNOSTKĘ MIARY]]-T_PR[[#This Row],[CENA KATALOG NETTO ZA JEDNOSTKĘ MIARY]]*T_PR[[#This Row],[RABAT %]])/100</f>
        <v>14.4758</v>
      </c>
      <c r="K990" s="95">
        <f t="shared" si="33"/>
        <v>1447.58</v>
      </c>
      <c r="L990" s="264">
        <f t="shared" si="39"/>
        <v>0</v>
      </c>
      <c r="M990" s="25">
        <v>20</v>
      </c>
      <c r="N990" s="256">
        <f>T_PR[[#This Row],[CENA ZA POJ. SZTUKĘ PO RABACIE]]*T_PR[[#This Row],[LICZBA SZT. W OPAKOWANIU]]</f>
        <v>289.51599999999996</v>
      </c>
      <c r="O990" s="253" t="str">
        <f>IF(T_PR[[#This Row],[CENA ZA OPAKOWANIE PO RABACIE]]*D990=0,"",D990*N990)</f>
        <v/>
      </c>
      <c r="P990" s="52" t="s">
        <v>2375</v>
      </c>
      <c r="Q990" s="52" t="s">
        <v>2376</v>
      </c>
      <c r="R990" s="31" t="s">
        <v>22</v>
      </c>
      <c r="S990" s="31" t="s">
        <v>2332</v>
      </c>
      <c r="T990" s="160">
        <v>1</v>
      </c>
    </row>
    <row r="991" spans="1:20">
      <c r="A991" s="333"/>
      <c r="B991" s="328"/>
      <c r="C991" s="131" t="s">
        <v>3534</v>
      </c>
      <c r="D991" s="53"/>
      <c r="E991" s="38" t="s">
        <v>2377</v>
      </c>
      <c r="F991" s="225" t="s">
        <v>2378</v>
      </c>
      <c r="G991" s="54">
        <v>100</v>
      </c>
      <c r="H991" s="28">
        <v>1658.54</v>
      </c>
      <c r="I991" s="199">
        <f>T_PR[[#This Row],[CENA KATALOG NETTO ZA JEDNOSTKĘ MIARY]]/G991</f>
        <v>16.5854</v>
      </c>
      <c r="J991" s="94">
        <f>T991*(T_PR[[#This Row],[CENA KATALOG NETTO ZA JEDNOSTKĘ MIARY]]-T_PR[[#This Row],[CENA KATALOG NETTO ZA JEDNOSTKĘ MIARY]]*T_PR[[#This Row],[RABAT %]])/100</f>
        <v>16.5854</v>
      </c>
      <c r="K991" s="95">
        <f t="shared" si="33"/>
        <v>1658.54</v>
      </c>
      <c r="L991" s="264">
        <f t="shared" si="39"/>
        <v>0</v>
      </c>
      <c r="M991" s="25">
        <v>20</v>
      </c>
      <c r="N991" s="256">
        <f>T_PR[[#This Row],[CENA ZA POJ. SZTUKĘ PO RABACIE]]*T_PR[[#This Row],[LICZBA SZT. W OPAKOWANIU]]</f>
        <v>331.70799999999997</v>
      </c>
      <c r="O991" s="253" t="str">
        <f>IF(T_PR[[#This Row],[CENA ZA OPAKOWANIE PO RABACIE]]*D991=0,"",D991*N991)</f>
        <v/>
      </c>
      <c r="P991" s="52" t="s">
        <v>2379</v>
      </c>
      <c r="Q991" s="52" t="s">
        <v>2380</v>
      </c>
      <c r="R991" s="31" t="s">
        <v>22</v>
      </c>
      <c r="S991" s="31" t="s">
        <v>2332</v>
      </c>
      <c r="T991" s="160">
        <v>1</v>
      </c>
    </row>
    <row r="992" spans="1:20">
      <c r="A992" s="333"/>
      <c r="B992" s="328"/>
      <c r="C992" s="131" t="s">
        <v>3534</v>
      </c>
      <c r="D992" s="53"/>
      <c r="E992" s="38" t="s">
        <v>2381</v>
      </c>
      <c r="F992" s="225" t="s">
        <v>2382</v>
      </c>
      <c r="G992" s="54">
        <v>100</v>
      </c>
      <c r="H992" s="28">
        <v>1894.55</v>
      </c>
      <c r="I992" s="199">
        <f>T_PR[[#This Row],[CENA KATALOG NETTO ZA JEDNOSTKĘ MIARY]]/G992</f>
        <v>18.945499999999999</v>
      </c>
      <c r="J992" s="94">
        <f>T992*(T_PR[[#This Row],[CENA KATALOG NETTO ZA JEDNOSTKĘ MIARY]]-T_PR[[#This Row],[CENA KATALOG NETTO ZA JEDNOSTKĘ MIARY]]*T_PR[[#This Row],[RABAT %]])/100</f>
        <v>18.945499999999999</v>
      </c>
      <c r="K992" s="95">
        <f t="shared" si="33"/>
        <v>1894.55</v>
      </c>
      <c r="L992" s="264">
        <f t="shared" si="39"/>
        <v>0</v>
      </c>
      <c r="M992" s="25">
        <v>20</v>
      </c>
      <c r="N992" s="256">
        <f>T_PR[[#This Row],[CENA ZA POJ. SZTUKĘ PO RABACIE]]*T_PR[[#This Row],[LICZBA SZT. W OPAKOWANIU]]</f>
        <v>378.90999999999997</v>
      </c>
      <c r="O992" s="253" t="str">
        <f>IF(T_PR[[#This Row],[CENA ZA OPAKOWANIE PO RABACIE]]*D992=0,"",D992*N992)</f>
        <v/>
      </c>
      <c r="P992" s="52" t="s">
        <v>2383</v>
      </c>
      <c r="Q992" s="52" t="s">
        <v>2384</v>
      </c>
      <c r="R992" s="31" t="s">
        <v>22</v>
      </c>
      <c r="S992" s="31" t="s">
        <v>2332</v>
      </c>
      <c r="T992" s="160">
        <v>1</v>
      </c>
    </row>
    <row r="993" spans="1:20">
      <c r="A993" s="333"/>
      <c r="B993" s="328"/>
      <c r="C993" s="131" t="s">
        <v>3534</v>
      </c>
      <c r="D993" s="53"/>
      <c r="E993" s="38" t="s">
        <v>2385</v>
      </c>
      <c r="F993" s="225" t="s">
        <v>2386</v>
      </c>
      <c r="G993" s="54">
        <v>100</v>
      </c>
      <c r="H993" s="28">
        <v>1893.83</v>
      </c>
      <c r="I993" s="199">
        <f>T_PR[[#This Row],[CENA KATALOG NETTO ZA JEDNOSTKĘ MIARY]]/G993</f>
        <v>18.938299999999998</v>
      </c>
      <c r="J993" s="94">
        <f>T993*(T_PR[[#This Row],[CENA KATALOG NETTO ZA JEDNOSTKĘ MIARY]]-T_PR[[#This Row],[CENA KATALOG NETTO ZA JEDNOSTKĘ MIARY]]*T_PR[[#This Row],[RABAT %]])/100</f>
        <v>18.938299999999998</v>
      </c>
      <c r="K993" s="95">
        <f t="shared" si="33"/>
        <v>1893.83</v>
      </c>
      <c r="L993" s="264">
        <f t="shared" si="39"/>
        <v>0</v>
      </c>
      <c r="M993" s="25">
        <v>20</v>
      </c>
      <c r="N993" s="256">
        <f>T_PR[[#This Row],[CENA ZA POJ. SZTUKĘ PO RABACIE]]*T_PR[[#This Row],[LICZBA SZT. W OPAKOWANIU]]</f>
        <v>378.76599999999996</v>
      </c>
      <c r="O993" s="253" t="str">
        <f>IF(T_PR[[#This Row],[CENA ZA OPAKOWANIE PO RABACIE]]*D993=0,"",D993*N993)</f>
        <v/>
      </c>
      <c r="P993" s="52" t="s">
        <v>2387</v>
      </c>
      <c r="Q993" s="52" t="s">
        <v>2388</v>
      </c>
      <c r="R993" s="31" t="s">
        <v>22</v>
      </c>
      <c r="S993" s="31" t="s">
        <v>2332</v>
      </c>
      <c r="T993" s="160">
        <v>1</v>
      </c>
    </row>
    <row r="994" spans="1:20">
      <c r="A994" s="334"/>
      <c r="B994" s="328"/>
      <c r="C994" s="131" t="s">
        <v>3534</v>
      </c>
      <c r="D994" s="53"/>
      <c r="E994" s="38" t="s">
        <v>2389</v>
      </c>
      <c r="F994" s="225" t="s">
        <v>2390</v>
      </c>
      <c r="G994" s="54">
        <v>100</v>
      </c>
      <c r="H994" s="28">
        <v>2281.89</v>
      </c>
      <c r="I994" s="199">
        <f>T_PR[[#This Row],[CENA KATALOG NETTO ZA JEDNOSTKĘ MIARY]]/G994</f>
        <v>22.818899999999999</v>
      </c>
      <c r="J994" s="94">
        <f>T994*(T_PR[[#This Row],[CENA KATALOG NETTO ZA JEDNOSTKĘ MIARY]]-T_PR[[#This Row],[CENA KATALOG NETTO ZA JEDNOSTKĘ MIARY]]*T_PR[[#This Row],[RABAT %]])/100</f>
        <v>22.818899999999999</v>
      </c>
      <c r="K994" s="95">
        <f t="shared" si="33"/>
        <v>2281.89</v>
      </c>
      <c r="L994" s="264">
        <f t="shared" si="39"/>
        <v>0</v>
      </c>
      <c r="M994" s="25">
        <v>20</v>
      </c>
      <c r="N994" s="256">
        <f>T_PR[[#This Row],[CENA ZA POJ. SZTUKĘ PO RABACIE]]*T_PR[[#This Row],[LICZBA SZT. W OPAKOWANIU]]</f>
        <v>456.37799999999999</v>
      </c>
      <c r="O994" s="253" t="str">
        <f>IF(T_PR[[#This Row],[CENA ZA OPAKOWANIE PO RABACIE]]*D994=0,"",D994*N994)</f>
        <v/>
      </c>
      <c r="P994" s="52" t="s">
        <v>2391</v>
      </c>
      <c r="Q994" s="52" t="s">
        <v>2392</v>
      </c>
      <c r="R994" s="31" t="s">
        <v>22</v>
      </c>
      <c r="S994" s="31" t="s">
        <v>2332</v>
      </c>
      <c r="T994" s="160">
        <v>1</v>
      </c>
    </row>
    <row r="995" spans="1:20">
      <c r="A995" s="333"/>
      <c r="B995" s="328"/>
      <c r="C995" s="133" t="s">
        <v>3534</v>
      </c>
      <c r="D995" s="53"/>
      <c r="E995" s="38" t="s">
        <v>2393</v>
      </c>
      <c r="F995" s="225" t="s">
        <v>2394</v>
      </c>
      <c r="G995" s="54">
        <v>100</v>
      </c>
      <c r="H995" s="28">
        <v>539.94000000000005</v>
      </c>
      <c r="I995" s="199">
        <f>T_PR[[#This Row],[CENA KATALOG NETTO ZA JEDNOSTKĘ MIARY]]/G995</f>
        <v>5.3994000000000009</v>
      </c>
      <c r="J995" s="94">
        <f>T995*(T_PR[[#This Row],[CENA KATALOG NETTO ZA JEDNOSTKĘ MIARY]]-T_PR[[#This Row],[CENA KATALOG NETTO ZA JEDNOSTKĘ MIARY]]*T_PR[[#This Row],[RABAT %]])/100</f>
        <v>5.3994000000000009</v>
      </c>
      <c r="K995" s="95">
        <f t="shared" si="33"/>
        <v>539.94000000000005</v>
      </c>
      <c r="L995" s="264">
        <f t="shared" si="39"/>
        <v>0</v>
      </c>
      <c r="M995" s="25">
        <v>50</v>
      </c>
      <c r="N995" s="256">
        <f>T_PR[[#This Row],[CENA ZA POJ. SZTUKĘ PO RABACIE]]*T_PR[[#This Row],[LICZBA SZT. W OPAKOWANIU]]</f>
        <v>269.97000000000003</v>
      </c>
      <c r="O995" s="253" t="str">
        <f>IF(T_PR[[#This Row],[CENA ZA OPAKOWANIE PO RABACIE]]*D995=0,"",D995*N995)</f>
        <v/>
      </c>
      <c r="P995" s="52" t="s">
        <v>2395</v>
      </c>
      <c r="Q995" s="52" t="s">
        <v>2396</v>
      </c>
      <c r="R995" s="31" t="s">
        <v>22</v>
      </c>
      <c r="S995" s="31" t="s">
        <v>2397</v>
      </c>
      <c r="T995" s="160">
        <v>1</v>
      </c>
    </row>
    <row r="996" spans="1:20">
      <c r="A996" s="333"/>
      <c r="B996" s="328"/>
      <c r="C996" s="133" t="s">
        <v>3551</v>
      </c>
      <c r="D996" s="53"/>
      <c r="E996" s="38" t="s">
        <v>2398</v>
      </c>
      <c r="F996" s="225" t="s">
        <v>2399</v>
      </c>
      <c r="G996" s="54">
        <v>100</v>
      </c>
      <c r="H996" s="28">
        <v>1847.71</v>
      </c>
      <c r="I996" s="199">
        <f>T_PR[[#This Row],[CENA KATALOG NETTO ZA JEDNOSTKĘ MIARY]]/G996</f>
        <v>18.4771</v>
      </c>
      <c r="J996" s="94">
        <f>T996*(T_PR[[#This Row],[CENA KATALOG NETTO ZA JEDNOSTKĘ MIARY]]-T_PR[[#This Row],[CENA KATALOG NETTO ZA JEDNOSTKĘ MIARY]]*T_PR[[#This Row],[RABAT %]])/100</f>
        <v>18.4771</v>
      </c>
      <c r="K996" s="95">
        <f t="shared" si="33"/>
        <v>1847.71</v>
      </c>
      <c r="L996" s="264">
        <f t="shared" si="39"/>
        <v>0</v>
      </c>
      <c r="M996" s="25">
        <v>50</v>
      </c>
      <c r="N996" s="256">
        <f>T_PR[[#This Row],[CENA ZA POJ. SZTUKĘ PO RABACIE]]*T_PR[[#This Row],[LICZBA SZT. W OPAKOWANIU]]</f>
        <v>923.85500000000002</v>
      </c>
      <c r="O996" s="253" t="str">
        <f>IF(T_PR[[#This Row],[CENA ZA OPAKOWANIE PO RABACIE]]*D996=0,"",D996*N996)</f>
        <v/>
      </c>
      <c r="P996" s="52" t="s">
        <v>2400</v>
      </c>
      <c r="Q996" s="52" t="s">
        <v>2401</v>
      </c>
      <c r="R996" s="31" t="s">
        <v>22</v>
      </c>
      <c r="S996" s="31" t="s">
        <v>2402</v>
      </c>
      <c r="T996" s="160">
        <v>1</v>
      </c>
    </row>
    <row r="997" spans="1:20">
      <c r="A997" s="333"/>
      <c r="B997" s="328"/>
      <c r="C997" s="133" t="s">
        <v>3551</v>
      </c>
      <c r="D997" s="53"/>
      <c r="E997" s="38" t="s">
        <v>2403</v>
      </c>
      <c r="F997" s="225" t="s">
        <v>2404</v>
      </c>
      <c r="G997" s="54">
        <v>100</v>
      </c>
      <c r="H997" s="28">
        <v>731.99</v>
      </c>
      <c r="I997" s="199">
        <f>T_PR[[#This Row],[CENA KATALOG NETTO ZA JEDNOSTKĘ MIARY]]/G997</f>
        <v>7.3199000000000005</v>
      </c>
      <c r="J997" s="94">
        <f>T997*(T_PR[[#This Row],[CENA KATALOG NETTO ZA JEDNOSTKĘ MIARY]]-T_PR[[#This Row],[CENA KATALOG NETTO ZA JEDNOSTKĘ MIARY]]*T_PR[[#This Row],[RABAT %]])/100</f>
        <v>7.3199000000000005</v>
      </c>
      <c r="K997" s="95">
        <f t="shared" si="33"/>
        <v>731.99</v>
      </c>
      <c r="L997" s="264">
        <f t="shared" si="39"/>
        <v>0</v>
      </c>
      <c r="M997" s="25">
        <v>40</v>
      </c>
      <c r="N997" s="256">
        <f>T_PR[[#This Row],[CENA ZA POJ. SZTUKĘ PO RABACIE]]*T_PR[[#This Row],[LICZBA SZT. W OPAKOWANIU]]</f>
        <v>292.79600000000005</v>
      </c>
      <c r="O997" s="253" t="str">
        <f>IF(T_PR[[#This Row],[CENA ZA OPAKOWANIE PO RABACIE]]*D997=0,"",D997*N997)</f>
        <v/>
      </c>
      <c r="P997" s="52" t="s">
        <v>2405</v>
      </c>
      <c r="Q997" s="52" t="s">
        <v>2406</v>
      </c>
      <c r="R997" s="31" t="s">
        <v>22</v>
      </c>
      <c r="S997" s="31" t="s">
        <v>2397</v>
      </c>
      <c r="T997" s="160">
        <v>1</v>
      </c>
    </row>
    <row r="998" spans="1:20">
      <c r="A998" s="334"/>
      <c r="B998" s="329"/>
      <c r="C998" s="133" t="s">
        <v>3551</v>
      </c>
      <c r="D998" s="53"/>
      <c r="E998" s="38" t="s">
        <v>2407</v>
      </c>
      <c r="F998" s="225" t="s">
        <v>2408</v>
      </c>
      <c r="G998" s="54">
        <v>100</v>
      </c>
      <c r="H998" s="28">
        <v>2489.62</v>
      </c>
      <c r="I998" s="199">
        <f>T_PR[[#This Row],[CENA KATALOG NETTO ZA JEDNOSTKĘ MIARY]]/G998</f>
        <v>24.8962</v>
      </c>
      <c r="J998" s="94">
        <f>T998*(T_PR[[#This Row],[CENA KATALOG NETTO ZA JEDNOSTKĘ MIARY]]-T_PR[[#This Row],[CENA KATALOG NETTO ZA JEDNOSTKĘ MIARY]]*T_PR[[#This Row],[RABAT %]])/100</f>
        <v>24.8962</v>
      </c>
      <c r="K998" s="95">
        <f t="shared" si="33"/>
        <v>2489.62</v>
      </c>
      <c r="L998" s="264">
        <f t="shared" si="39"/>
        <v>0</v>
      </c>
      <c r="M998" s="25">
        <v>40</v>
      </c>
      <c r="N998" s="256">
        <f>T_PR[[#This Row],[CENA ZA POJ. SZTUKĘ PO RABACIE]]*T_PR[[#This Row],[LICZBA SZT. W OPAKOWANIU]]</f>
        <v>995.84799999999996</v>
      </c>
      <c r="O998" s="253" t="str">
        <f>IF(T_PR[[#This Row],[CENA ZA OPAKOWANIE PO RABACIE]]*D998=0,"",D998*N998)</f>
        <v/>
      </c>
      <c r="P998" s="52" t="s">
        <v>2409</v>
      </c>
      <c r="Q998" s="52" t="s">
        <v>2410</v>
      </c>
      <c r="R998" s="31" t="s">
        <v>22</v>
      </c>
      <c r="S998" s="31" t="s">
        <v>2402</v>
      </c>
      <c r="T998" s="160">
        <v>1</v>
      </c>
    </row>
    <row r="999" spans="1:20">
      <c r="A999" s="332"/>
      <c r="B999" s="341" t="e" vm="12">
        <v>#VALUE!</v>
      </c>
      <c r="C999" s="131" t="s">
        <v>3533</v>
      </c>
      <c r="D999" s="53"/>
      <c r="E999" s="38" t="s">
        <v>2411</v>
      </c>
      <c r="F999" s="225" t="s">
        <v>2412</v>
      </c>
      <c r="G999" s="54">
        <v>100</v>
      </c>
      <c r="H999" s="28">
        <v>175.37</v>
      </c>
      <c r="I999" s="199">
        <f>T_PR[[#This Row],[CENA KATALOG NETTO ZA JEDNOSTKĘ MIARY]]/G999</f>
        <v>1.7537</v>
      </c>
      <c r="J999" s="94">
        <f>T999*(T_PR[[#This Row],[CENA KATALOG NETTO ZA JEDNOSTKĘ MIARY]]-T_PR[[#This Row],[CENA KATALOG NETTO ZA JEDNOSTKĘ MIARY]]*T_PR[[#This Row],[RABAT %]])/100</f>
        <v>1.7537</v>
      </c>
      <c r="K999" s="95">
        <f t="shared" si="33"/>
        <v>175.37</v>
      </c>
      <c r="L999" s="264">
        <f t="shared" si="39"/>
        <v>0</v>
      </c>
      <c r="M999" s="25">
        <v>100</v>
      </c>
      <c r="N999" s="256">
        <f>T_PR[[#This Row],[CENA ZA POJ. SZTUKĘ PO RABACIE]]*T_PR[[#This Row],[LICZBA SZT. W OPAKOWANIU]]</f>
        <v>175.37</v>
      </c>
      <c r="O999" s="253" t="str">
        <f>IF(T_PR[[#This Row],[CENA ZA OPAKOWANIE PO RABACIE]]*D999=0,"",D999*N999)</f>
        <v/>
      </c>
      <c r="P999" s="52" t="s">
        <v>2413</v>
      </c>
      <c r="Q999" s="52" t="s">
        <v>2414</v>
      </c>
      <c r="R999" s="31" t="s">
        <v>189</v>
      </c>
      <c r="S999" s="31" t="s">
        <v>465</v>
      </c>
      <c r="T999" s="160">
        <v>1</v>
      </c>
    </row>
    <row r="1000" spans="1:20">
      <c r="A1000" s="333"/>
      <c r="B1000" s="346"/>
      <c r="C1000" s="131" t="s">
        <v>3533</v>
      </c>
      <c r="D1000" s="53"/>
      <c r="E1000" s="38" t="s">
        <v>2415</v>
      </c>
      <c r="F1000" s="225" t="s">
        <v>2416</v>
      </c>
      <c r="G1000" s="54">
        <v>100</v>
      </c>
      <c r="H1000" s="28">
        <v>141.38999999999999</v>
      </c>
      <c r="I1000" s="199">
        <f>T_PR[[#This Row],[CENA KATALOG NETTO ZA JEDNOSTKĘ MIARY]]/G1000</f>
        <v>1.4138999999999999</v>
      </c>
      <c r="J1000" s="94">
        <f>T1000*(T_PR[[#This Row],[CENA KATALOG NETTO ZA JEDNOSTKĘ MIARY]]-T_PR[[#This Row],[CENA KATALOG NETTO ZA JEDNOSTKĘ MIARY]]*T_PR[[#This Row],[RABAT %]])/100</f>
        <v>1.4138999999999999</v>
      </c>
      <c r="K1000" s="95">
        <f t="shared" si="33"/>
        <v>141.38999999999999</v>
      </c>
      <c r="L1000" s="264">
        <f t="shared" si="39"/>
        <v>0</v>
      </c>
      <c r="M1000" s="25">
        <v>100</v>
      </c>
      <c r="N1000" s="256">
        <f>T_PR[[#This Row],[CENA ZA POJ. SZTUKĘ PO RABACIE]]*T_PR[[#This Row],[LICZBA SZT. W OPAKOWANIU]]</f>
        <v>141.38999999999999</v>
      </c>
      <c r="O1000" s="253" t="str">
        <f>IF(T_PR[[#This Row],[CENA ZA OPAKOWANIE PO RABACIE]]*D1000=0,"",D1000*N1000)</f>
        <v/>
      </c>
      <c r="P1000" s="52" t="s">
        <v>2417</v>
      </c>
      <c r="Q1000" s="52" t="s">
        <v>2418</v>
      </c>
      <c r="R1000" s="31" t="s">
        <v>189</v>
      </c>
      <c r="S1000" s="31" t="s">
        <v>465</v>
      </c>
      <c r="T1000" s="160">
        <v>1</v>
      </c>
    </row>
    <row r="1001" spans="1:20">
      <c r="A1001" s="333"/>
      <c r="B1001" s="346"/>
      <c r="C1001" s="131" t="s">
        <v>3533</v>
      </c>
      <c r="D1001" s="53"/>
      <c r="E1001" s="38" t="s">
        <v>2419</v>
      </c>
      <c r="F1001" s="225" t="s">
        <v>2420</v>
      </c>
      <c r="G1001" s="54">
        <v>100</v>
      </c>
      <c r="H1001" s="28">
        <v>151.94999999999999</v>
      </c>
      <c r="I1001" s="199">
        <f>T_PR[[#This Row],[CENA KATALOG NETTO ZA JEDNOSTKĘ MIARY]]/G1001</f>
        <v>1.5194999999999999</v>
      </c>
      <c r="J1001" s="94">
        <f>T1001*(T_PR[[#This Row],[CENA KATALOG NETTO ZA JEDNOSTKĘ MIARY]]-T_PR[[#This Row],[CENA KATALOG NETTO ZA JEDNOSTKĘ MIARY]]*T_PR[[#This Row],[RABAT %]])/100</f>
        <v>1.5194999999999999</v>
      </c>
      <c r="K1001" s="95">
        <f t="shared" si="33"/>
        <v>151.94999999999999</v>
      </c>
      <c r="L1001" s="264">
        <f t="shared" si="39"/>
        <v>0</v>
      </c>
      <c r="M1001" s="25">
        <v>100</v>
      </c>
      <c r="N1001" s="256">
        <f>T_PR[[#This Row],[CENA ZA POJ. SZTUKĘ PO RABACIE]]*T_PR[[#This Row],[LICZBA SZT. W OPAKOWANIU]]</f>
        <v>151.94999999999999</v>
      </c>
      <c r="O1001" s="253" t="str">
        <f>IF(T_PR[[#This Row],[CENA ZA OPAKOWANIE PO RABACIE]]*D1001=0,"",D1001*N1001)</f>
        <v/>
      </c>
      <c r="P1001" s="52" t="s">
        <v>2421</v>
      </c>
      <c r="Q1001" s="52" t="s">
        <v>2422</v>
      </c>
      <c r="R1001" s="31" t="s">
        <v>189</v>
      </c>
      <c r="S1001" s="31" t="s">
        <v>465</v>
      </c>
      <c r="T1001" s="160">
        <v>1</v>
      </c>
    </row>
    <row r="1002" spans="1:20">
      <c r="A1002" s="333"/>
      <c r="B1002" s="346"/>
      <c r="C1002" s="131" t="s">
        <v>3533</v>
      </c>
      <c r="D1002" s="53"/>
      <c r="E1002" s="38" t="s">
        <v>2423</v>
      </c>
      <c r="F1002" s="225" t="s">
        <v>2424</v>
      </c>
      <c r="G1002" s="54">
        <v>100</v>
      </c>
      <c r="H1002" s="28">
        <v>158.47999999999999</v>
      </c>
      <c r="I1002" s="199">
        <f>T_PR[[#This Row],[CENA KATALOG NETTO ZA JEDNOSTKĘ MIARY]]/G1002</f>
        <v>1.5848</v>
      </c>
      <c r="J1002" s="94">
        <f>T1002*(T_PR[[#This Row],[CENA KATALOG NETTO ZA JEDNOSTKĘ MIARY]]-T_PR[[#This Row],[CENA KATALOG NETTO ZA JEDNOSTKĘ MIARY]]*T_PR[[#This Row],[RABAT %]])/100</f>
        <v>1.5848</v>
      </c>
      <c r="K1002" s="95">
        <f t="shared" si="33"/>
        <v>158.47999999999999</v>
      </c>
      <c r="L1002" s="264">
        <f t="shared" si="39"/>
        <v>0</v>
      </c>
      <c r="M1002" s="25">
        <v>100</v>
      </c>
      <c r="N1002" s="256">
        <f>T_PR[[#This Row],[CENA ZA POJ. SZTUKĘ PO RABACIE]]*T_PR[[#This Row],[LICZBA SZT. W OPAKOWANIU]]</f>
        <v>158.47999999999999</v>
      </c>
      <c r="O1002" s="253" t="str">
        <f>IF(T_PR[[#This Row],[CENA ZA OPAKOWANIE PO RABACIE]]*D1002=0,"",D1002*N1002)</f>
        <v/>
      </c>
      <c r="P1002" s="52" t="s">
        <v>2425</v>
      </c>
      <c r="Q1002" s="52" t="s">
        <v>2426</v>
      </c>
      <c r="R1002" s="31" t="s">
        <v>189</v>
      </c>
      <c r="S1002" s="31" t="s">
        <v>465</v>
      </c>
      <c r="T1002" s="160">
        <v>1</v>
      </c>
    </row>
    <row r="1003" spans="1:20">
      <c r="A1003" s="333"/>
      <c r="B1003" s="346"/>
      <c r="C1003" s="131" t="s">
        <v>3533</v>
      </c>
      <c r="D1003" s="53"/>
      <c r="E1003" s="38" t="s">
        <v>2427</v>
      </c>
      <c r="F1003" s="225" t="s">
        <v>2428</v>
      </c>
      <c r="G1003" s="54">
        <v>100</v>
      </c>
      <c r="H1003" s="28">
        <v>172.45</v>
      </c>
      <c r="I1003" s="199">
        <f>T_PR[[#This Row],[CENA KATALOG NETTO ZA JEDNOSTKĘ MIARY]]/G1003</f>
        <v>1.7244999999999999</v>
      </c>
      <c r="J1003" s="94">
        <f>T1003*(T_PR[[#This Row],[CENA KATALOG NETTO ZA JEDNOSTKĘ MIARY]]-T_PR[[#This Row],[CENA KATALOG NETTO ZA JEDNOSTKĘ MIARY]]*T_PR[[#This Row],[RABAT %]])/100</f>
        <v>1.7244999999999999</v>
      </c>
      <c r="K1003" s="95">
        <f t="shared" si="33"/>
        <v>172.45</v>
      </c>
      <c r="L1003" s="264">
        <f t="shared" si="39"/>
        <v>0</v>
      </c>
      <c r="M1003" s="25">
        <v>100</v>
      </c>
      <c r="N1003" s="256">
        <f>T_PR[[#This Row],[CENA ZA POJ. SZTUKĘ PO RABACIE]]*T_PR[[#This Row],[LICZBA SZT. W OPAKOWANIU]]</f>
        <v>172.45</v>
      </c>
      <c r="O1003" s="253" t="str">
        <f>IF(T_PR[[#This Row],[CENA ZA OPAKOWANIE PO RABACIE]]*D1003=0,"",D1003*N1003)</f>
        <v/>
      </c>
      <c r="P1003" s="52" t="s">
        <v>2429</v>
      </c>
      <c r="Q1003" s="52" t="s">
        <v>2430</v>
      </c>
      <c r="R1003" s="31" t="s">
        <v>189</v>
      </c>
      <c r="S1003" s="31" t="s">
        <v>465</v>
      </c>
      <c r="T1003" s="160">
        <v>1</v>
      </c>
    </row>
    <row r="1004" spans="1:20">
      <c r="A1004" s="333"/>
      <c r="B1004" s="346"/>
      <c r="C1004" s="131" t="s">
        <v>3533</v>
      </c>
      <c r="D1004" s="53"/>
      <c r="E1004" s="38" t="s">
        <v>2431</v>
      </c>
      <c r="F1004" s="225" t="s">
        <v>2432</v>
      </c>
      <c r="G1004" s="54">
        <v>100</v>
      </c>
      <c r="H1004" s="28">
        <v>199.19</v>
      </c>
      <c r="I1004" s="199">
        <f>T_PR[[#This Row],[CENA KATALOG NETTO ZA JEDNOSTKĘ MIARY]]/G1004</f>
        <v>1.9919</v>
      </c>
      <c r="J1004" s="94">
        <f>T1004*(T_PR[[#This Row],[CENA KATALOG NETTO ZA JEDNOSTKĘ MIARY]]-T_PR[[#This Row],[CENA KATALOG NETTO ZA JEDNOSTKĘ MIARY]]*T_PR[[#This Row],[RABAT %]])/100</f>
        <v>1.9919</v>
      </c>
      <c r="K1004" s="95">
        <f t="shared" si="33"/>
        <v>199.19</v>
      </c>
      <c r="L1004" s="264">
        <f t="shared" si="39"/>
        <v>0</v>
      </c>
      <c r="M1004" s="25">
        <v>100</v>
      </c>
      <c r="N1004" s="256">
        <f>T_PR[[#This Row],[CENA ZA POJ. SZTUKĘ PO RABACIE]]*T_PR[[#This Row],[LICZBA SZT. W OPAKOWANIU]]</f>
        <v>199.19</v>
      </c>
      <c r="O1004" s="253" t="str">
        <f>IF(T_PR[[#This Row],[CENA ZA OPAKOWANIE PO RABACIE]]*D1004=0,"",D1004*N1004)</f>
        <v/>
      </c>
      <c r="P1004" s="52" t="s">
        <v>2433</v>
      </c>
      <c r="Q1004" s="52" t="s">
        <v>2434</v>
      </c>
      <c r="R1004" s="31" t="s">
        <v>189</v>
      </c>
      <c r="S1004" s="31" t="s">
        <v>465</v>
      </c>
      <c r="T1004" s="160">
        <v>1</v>
      </c>
    </row>
    <row r="1005" spans="1:20">
      <c r="A1005" s="333"/>
      <c r="B1005" s="346"/>
      <c r="C1005" s="131" t="s">
        <v>3533</v>
      </c>
      <c r="D1005" s="53"/>
      <c r="E1005" s="38" t="s">
        <v>2435</v>
      </c>
      <c r="F1005" s="225" t="s">
        <v>2436</v>
      </c>
      <c r="G1005" s="54">
        <v>100</v>
      </c>
      <c r="H1005" s="28">
        <v>153.51</v>
      </c>
      <c r="I1005" s="199">
        <f>T_PR[[#This Row],[CENA KATALOG NETTO ZA JEDNOSTKĘ MIARY]]/G1005</f>
        <v>1.5350999999999999</v>
      </c>
      <c r="J1005" s="94">
        <f>T1005*(T_PR[[#This Row],[CENA KATALOG NETTO ZA JEDNOSTKĘ MIARY]]-T_PR[[#This Row],[CENA KATALOG NETTO ZA JEDNOSTKĘ MIARY]]*T_PR[[#This Row],[RABAT %]])/100</f>
        <v>1.5350999999999999</v>
      </c>
      <c r="K1005" s="95">
        <f t="shared" si="33"/>
        <v>153.51</v>
      </c>
      <c r="L1005" s="264">
        <f t="shared" si="39"/>
        <v>0</v>
      </c>
      <c r="M1005" s="25">
        <v>100</v>
      </c>
      <c r="N1005" s="256">
        <f>T_PR[[#This Row],[CENA ZA POJ. SZTUKĘ PO RABACIE]]*T_PR[[#This Row],[LICZBA SZT. W OPAKOWANIU]]</f>
        <v>153.51</v>
      </c>
      <c r="O1005" s="253" t="str">
        <f>IF(T_PR[[#This Row],[CENA ZA OPAKOWANIE PO RABACIE]]*D1005=0,"",D1005*N1005)</f>
        <v/>
      </c>
      <c r="P1005" s="52" t="s">
        <v>2437</v>
      </c>
      <c r="Q1005" s="52" t="s">
        <v>2438</v>
      </c>
      <c r="R1005" s="31" t="s">
        <v>189</v>
      </c>
      <c r="S1005" s="31" t="s">
        <v>465</v>
      </c>
      <c r="T1005" s="160">
        <v>1</v>
      </c>
    </row>
    <row r="1006" spans="1:20">
      <c r="A1006" s="333"/>
      <c r="B1006" s="346"/>
      <c r="C1006" s="131" t="s">
        <v>3533</v>
      </c>
      <c r="D1006" s="53"/>
      <c r="E1006" s="38" t="s">
        <v>2439</v>
      </c>
      <c r="F1006" s="225" t="s">
        <v>2440</v>
      </c>
      <c r="G1006" s="54">
        <v>100</v>
      </c>
      <c r="H1006" s="28">
        <v>138.94</v>
      </c>
      <c r="I1006" s="199">
        <f>T_PR[[#This Row],[CENA KATALOG NETTO ZA JEDNOSTKĘ MIARY]]/G1006</f>
        <v>1.3894</v>
      </c>
      <c r="J1006" s="94">
        <f>T1006*(T_PR[[#This Row],[CENA KATALOG NETTO ZA JEDNOSTKĘ MIARY]]-T_PR[[#This Row],[CENA KATALOG NETTO ZA JEDNOSTKĘ MIARY]]*T_PR[[#This Row],[RABAT %]])/100</f>
        <v>1.3894</v>
      </c>
      <c r="K1006" s="95">
        <f t="shared" si="33"/>
        <v>138.94</v>
      </c>
      <c r="L1006" s="264">
        <f t="shared" si="39"/>
        <v>0</v>
      </c>
      <c r="M1006" s="25">
        <v>75</v>
      </c>
      <c r="N1006" s="256">
        <f>T_PR[[#This Row],[CENA ZA POJ. SZTUKĘ PO RABACIE]]*T_PR[[#This Row],[LICZBA SZT. W OPAKOWANIU]]</f>
        <v>104.205</v>
      </c>
      <c r="O1006" s="253" t="str">
        <f>IF(T_PR[[#This Row],[CENA ZA OPAKOWANIE PO RABACIE]]*D1006=0,"",D1006*N1006)</f>
        <v/>
      </c>
      <c r="P1006" s="52" t="s">
        <v>2441</v>
      </c>
      <c r="Q1006" s="52" t="s">
        <v>2442</v>
      </c>
      <c r="R1006" s="31" t="s">
        <v>189</v>
      </c>
      <c r="S1006" s="31" t="s">
        <v>465</v>
      </c>
      <c r="T1006" s="160">
        <v>1</v>
      </c>
    </row>
    <row r="1007" spans="1:20">
      <c r="A1007" s="333"/>
      <c r="B1007" s="346"/>
      <c r="C1007" s="131" t="s">
        <v>3533</v>
      </c>
      <c r="D1007" s="53"/>
      <c r="E1007" s="38" t="s">
        <v>2443</v>
      </c>
      <c r="F1007" s="225" t="s">
        <v>2444</v>
      </c>
      <c r="G1007" s="54">
        <v>100</v>
      </c>
      <c r="H1007" s="28">
        <v>158.71</v>
      </c>
      <c r="I1007" s="199">
        <f>T_PR[[#This Row],[CENA KATALOG NETTO ZA JEDNOSTKĘ MIARY]]/G1007</f>
        <v>1.5871000000000002</v>
      </c>
      <c r="J1007" s="94">
        <f>T1007*(T_PR[[#This Row],[CENA KATALOG NETTO ZA JEDNOSTKĘ MIARY]]-T_PR[[#This Row],[CENA KATALOG NETTO ZA JEDNOSTKĘ MIARY]]*T_PR[[#This Row],[RABAT %]])/100</f>
        <v>1.5871000000000002</v>
      </c>
      <c r="K1007" s="95">
        <f t="shared" si="33"/>
        <v>158.71</v>
      </c>
      <c r="L1007" s="264">
        <f t="shared" si="39"/>
        <v>0</v>
      </c>
      <c r="M1007" s="25">
        <v>75</v>
      </c>
      <c r="N1007" s="256">
        <f>T_PR[[#This Row],[CENA ZA POJ. SZTUKĘ PO RABACIE]]*T_PR[[#This Row],[LICZBA SZT. W OPAKOWANIU]]</f>
        <v>119.03250000000001</v>
      </c>
      <c r="O1007" s="253" t="str">
        <f>IF(T_PR[[#This Row],[CENA ZA OPAKOWANIE PO RABACIE]]*D1007=0,"",D1007*N1007)</f>
        <v/>
      </c>
      <c r="P1007" s="52" t="s">
        <v>2445</v>
      </c>
      <c r="Q1007" s="52" t="s">
        <v>2446</v>
      </c>
      <c r="R1007" s="31" t="s">
        <v>189</v>
      </c>
      <c r="S1007" s="31" t="s">
        <v>465</v>
      </c>
      <c r="T1007" s="160">
        <v>1</v>
      </c>
    </row>
    <row r="1008" spans="1:20">
      <c r="A1008" s="333"/>
      <c r="B1008" s="346"/>
      <c r="C1008" s="131" t="s">
        <v>3533</v>
      </c>
      <c r="D1008" s="53"/>
      <c r="E1008" s="38" t="s">
        <v>2447</v>
      </c>
      <c r="F1008" s="225" t="s">
        <v>2448</v>
      </c>
      <c r="G1008" s="54">
        <v>100</v>
      </c>
      <c r="H1008" s="28">
        <v>165.05</v>
      </c>
      <c r="I1008" s="199">
        <f>T_PR[[#This Row],[CENA KATALOG NETTO ZA JEDNOSTKĘ MIARY]]/G1008</f>
        <v>1.6505000000000001</v>
      </c>
      <c r="J1008" s="94">
        <f>T1008*(T_PR[[#This Row],[CENA KATALOG NETTO ZA JEDNOSTKĘ MIARY]]-T_PR[[#This Row],[CENA KATALOG NETTO ZA JEDNOSTKĘ MIARY]]*T_PR[[#This Row],[RABAT %]])/100</f>
        <v>1.6505000000000001</v>
      </c>
      <c r="K1008" s="95">
        <f t="shared" si="33"/>
        <v>165.05</v>
      </c>
      <c r="L1008" s="264">
        <f t="shared" si="39"/>
        <v>0</v>
      </c>
      <c r="M1008" s="25">
        <v>75</v>
      </c>
      <c r="N1008" s="256">
        <f>T_PR[[#This Row],[CENA ZA POJ. SZTUKĘ PO RABACIE]]*T_PR[[#This Row],[LICZBA SZT. W OPAKOWANIU]]</f>
        <v>123.78750000000001</v>
      </c>
      <c r="O1008" s="253" t="str">
        <f>IF(T_PR[[#This Row],[CENA ZA OPAKOWANIE PO RABACIE]]*D1008=0,"",D1008*N1008)</f>
        <v/>
      </c>
      <c r="P1008" s="52" t="s">
        <v>2449</v>
      </c>
      <c r="Q1008" s="52" t="s">
        <v>2450</v>
      </c>
      <c r="R1008" s="31" t="s">
        <v>189</v>
      </c>
      <c r="S1008" s="31" t="s">
        <v>465</v>
      </c>
      <c r="T1008" s="160">
        <v>1</v>
      </c>
    </row>
    <row r="1009" spans="1:20">
      <c r="A1009" s="333"/>
      <c r="B1009" s="346"/>
      <c r="C1009" s="131" t="s">
        <v>3533</v>
      </c>
      <c r="D1009" s="53"/>
      <c r="E1009" s="38" t="s">
        <v>2451</v>
      </c>
      <c r="F1009" s="225" t="s">
        <v>2452</v>
      </c>
      <c r="G1009" s="54">
        <v>100</v>
      </c>
      <c r="H1009" s="28">
        <v>184.96</v>
      </c>
      <c r="I1009" s="199">
        <f>T_PR[[#This Row],[CENA KATALOG NETTO ZA JEDNOSTKĘ MIARY]]/G1009</f>
        <v>1.8496000000000001</v>
      </c>
      <c r="J1009" s="94">
        <f>T1009*(T_PR[[#This Row],[CENA KATALOG NETTO ZA JEDNOSTKĘ MIARY]]-T_PR[[#This Row],[CENA KATALOG NETTO ZA JEDNOSTKĘ MIARY]]*T_PR[[#This Row],[RABAT %]])/100</f>
        <v>1.8496000000000001</v>
      </c>
      <c r="K1009" s="95">
        <f t="shared" si="33"/>
        <v>184.96</v>
      </c>
      <c r="L1009" s="264">
        <f t="shared" si="39"/>
        <v>0</v>
      </c>
      <c r="M1009" s="25">
        <v>75</v>
      </c>
      <c r="N1009" s="256">
        <f>T_PR[[#This Row],[CENA ZA POJ. SZTUKĘ PO RABACIE]]*T_PR[[#This Row],[LICZBA SZT. W OPAKOWANIU]]</f>
        <v>138.72</v>
      </c>
      <c r="O1009" s="253" t="str">
        <f>IF(T_PR[[#This Row],[CENA ZA OPAKOWANIE PO RABACIE]]*D1009=0,"",D1009*N1009)</f>
        <v/>
      </c>
      <c r="P1009" s="52" t="s">
        <v>2453</v>
      </c>
      <c r="Q1009" s="52" t="s">
        <v>2454</v>
      </c>
      <c r="R1009" s="31" t="s">
        <v>189</v>
      </c>
      <c r="S1009" s="31" t="s">
        <v>465</v>
      </c>
      <c r="T1009" s="160">
        <v>1</v>
      </c>
    </row>
    <row r="1010" spans="1:20">
      <c r="A1010" s="333"/>
      <c r="B1010" s="346"/>
      <c r="C1010" s="131" t="s">
        <v>3533</v>
      </c>
      <c r="D1010" s="53"/>
      <c r="E1010" s="38" t="s">
        <v>2455</v>
      </c>
      <c r="F1010" s="225" t="s">
        <v>2456</v>
      </c>
      <c r="G1010" s="54">
        <v>100</v>
      </c>
      <c r="H1010" s="28">
        <v>212.78</v>
      </c>
      <c r="I1010" s="199">
        <f>T_PR[[#This Row],[CENA KATALOG NETTO ZA JEDNOSTKĘ MIARY]]/G1010</f>
        <v>2.1278000000000001</v>
      </c>
      <c r="J1010" s="94">
        <f>T1010*(T_PR[[#This Row],[CENA KATALOG NETTO ZA JEDNOSTKĘ MIARY]]-T_PR[[#This Row],[CENA KATALOG NETTO ZA JEDNOSTKĘ MIARY]]*T_PR[[#This Row],[RABAT %]])/100</f>
        <v>2.1278000000000001</v>
      </c>
      <c r="K1010" s="95">
        <f t="shared" si="33"/>
        <v>212.78</v>
      </c>
      <c r="L1010" s="264">
        <f t="shared" si="39"/>
        <v>0</v>
      </c>
      <c r="M1010" s="25">
        <v>75</v>
      </c>
      <c r="N1010" s="256">
        <f>T_PR[[#This Row],[CENA ZA POJ. SZTUKĘ PO RABACIE]]*T_PR[[#This Row],[LICZBA SZT. W OPAKOWANIU]]</f>
        <v>159.58500000000001</v>
      </c>
      <c r="O1010" s="253" t="str">
        <f>IF(T_PR[[#This Row],[CENA ZA OPAKOWANIE PO RABACIE]]*D1010=0,"",D1010*N1010)</f>
        <v/>
      </c>
      <c r="P1010" s="52" t="s">
        <v>2457</v>
      </c>
      <c r="Q1010" s="52" t="s">
        <v>2458</v>
      </c>
      <c r="R1010" s="31" t="s">
        <v>189</v>
      </c>
      <c r="S1010" s="31" t="s">
        <v>465</v>
      </c>
      <c r="T1010" s="160">
        <v>1</v>
      </c>
    </row>
    <row r="1011" spans="1:20">
      <c r="A1011" s="333"/>
      <c r="B1011" s="346"/>
      <c r="C1011" s="131" t="s">
        <v>3533</v>
      </c>
      <c r="D1011" s="53"/>
      <c r="E1011" s="38" t="s">
        <v>2459</v>
      </c>
      <c r="F1011" s="225" t="s">
        <v>2460</v>
      </c>
      <c r="G1011" s="54">
        <v>100</v>
      </c>
      <c r="H1011" s="28">
        <v>185.42</v>
      </c>
      <c r="I1011" s="199">
        <f>T_PR[[#This Row],[CENA KATALOG NETTO ZA JEDNOSTKĘ MIARY]]/G1011</f>
        <v>1.8541999999999998</v>
      </c>
      <c r="J1011" s="94">
        <f>T1011*(T_PR[[#This Row],[CENA KATALOG NETTO ZA JEDNOSTKĘ MIARY]]-T_PR[[#This Row],[CENA KATALOG NETTO ZA JEDNOSTKĘ MIARY]]*T_PR[[#This Row],[RABAT %]])/100</f>
        <v>1.8541999999999998</v>
      </c>
      <c r="K1011" s="95">
        <f t="shared" si="33"/>
        <v>185.42</v>
      </c>
      <c r="L1011" s="264">
        <f t="shared" si="39"/>
        <v>0</v>
      </c>
      <c r="M1011" s="25">
        <v>75</v>
      </c>
      <c r="N1011" s="256">
        <f>T_PR[[#This Row],[CENA ZA POJ. SZTUKĘ PO RABACIE]]*T_PR[[#This Row],[LICZBA SZT. W OPAKOWANIU]]</f>
        <v>139.065</v>
      </c>
      <c r="O1011" s="253" t="str">
        <f>IF(T_PR[[#This Row],[CENA ZA OPAKOWANIE PO RABACIE]]*D1011=0,"",D1011*N1011)</f>
        <v/>
      </c>
      <c r="P1011" s="52" t="s">
        <v>2461</v>
      </c>
      <c r="Q1011" s="52" t="s">
        <v>2462</v>
      </c>
      <c r="R1011" s="31" t="s">
        <v>189</v>
      </c>
      <c r="S1011" s="31" t="s">
        <v>465</v>
      </c>
      <c r="T1011" s="160">
        <v>1</v>
      </c>
    </row>
    <row r="1012" spans="1:20">
      <c r="A1012" s="334"/>
      <c r="B1012" s="342"/>
      <c r="C1012" s="131" t="s">
        <v>3533</v>
      </c>
      <c r="D1012" s="53"/>
      <c r="E1012" s="38" t="s">
        <v>2463</v>
      </c>
      <c r="F1012" s="225" t="s">
        <v>2464</v>
      </c>
      <c r="G1012" s="54">
        <v>100</v>
      </c>
      <c r="H1012" s="28">
        <v>199.2</v>
      </c>
      <c r="I1012" s="199">
        <f>T_PR[[#This Row],[CENA KATALOG NETTO ZA JEDNOSTKĘ MIARY]]/G1012</f>
        <v>1.992</v>
      </c>
      <c r="J1012" s="94">
        <f>T1012*(T_PR[[#This Row],[CENA KATALOG NETTO ZA JEDNOSTKĘ MIARY]]-T_PR[[#This Row],[CENA KATALOG NETTO ZA JEDNOSTKĘ MIARY]]*T_PR[[#This Row],[RABAT %]])/100</f>
        <v>1.992</v>
      </c>
      <c r="K1012" s="95">
        <f t="shared" si="33"/>
        <v>199.2</v>
      </c>
      <c r="L1012" s="264">
        <f t="shared" si="39"/>
        <v>0</v>
      </c>
      <c r="M1012" s="25">
        <v>75</v>
      </c>
      <c r="N1012" s="256">
        <f>T_PR[[#This Row],[CENA ZA POJ. SZTUKĘ PO RABACIE]]*T_PR[[#This Row],[LICZBA SZT. W OPAKOWANIU]]</f>
        <v>149.4</v>
      </c>
      <c r="O1012" s="253" t="str">
        <f>IF(T_PR[[#This Row],[CENA ZA OPAKOWANIE PO RABACIE]]*D1012=0,"",D1012*N1012)</f>
        <v/>
      </c>
      <c r="P1012" s="52" t="s">
        <v>2465</v>
      </c>
      <c r="Q1012" s="52" t="s">
        <v>2466</v>
      </c>
      <c r="R1012" s="31" t="s">
        <v>189</v>
      </c>
      <c r="S1012" s="31" t="s">
        <v>465</v>
      </c>
      <c r="T1012" s="160">
        <v>1</v>
      </c>
    </row>
    <row r="1013" spans="1:20">
      <c r="A1013" s="332"/>
      <c r="B1013" s="341"/>
      <c r="C1013" s="130" t="s">
        <v>3541</v>
      </c>
      <c r="D1013" s="53"/>
      <c r="E1013" s="38" t="s">
        <v>2467</v>
      </c>
      <c r="F1013" s="225" t="s">
        <v>2468</v>
      </c>
      <c r="G1013" s="54">
        <v>100</v>
      </c>
      <c r="H1013" s="28">
        <v>205.7</v>
      </c>
      <c r="I1013" s="199">
        <f>T_PR[[#This Row],[CENA KATALOG NETTO ZA JEDNOSTKĘ MIARY]]/G1013</f>
        <v>2.0569999999999999</v>
      </c>
      <c r="J1013" s="94">
        <f>T1013*(T_PR[[#This Row],[CENA KATALOG NETTO ZA JEDNOSTKĘ MIARY]]-T_PR[[#This Row],[CENA KATALOG NETTO ZA JEDNOSTKĘ MIARY]]*T_PR[[#This Row],[RABAT %]])/100</f>
        <v>2.0569999999999999</v>
      </c>
      <c r="K1013" s="95">
        <f t="shared" si="33"/>
        <v>205.7</v>
      </c>
      <c r="L1013" s="264">
        <f t="shared" si="39"/>
        <v>0</v>
      </c>
      <c r="M1013" s="25">
        <v>50</v>
      </c>
      <c r="N1013" s="256">
        <f>T_PR[[#This Row],[CENA ZA POJ. SZTUKĘ PO RABACIE]]*T_PR[[#This Row],[LICZBA SZT. W OPAKOWANIU]]</f>
        <v>102.85</v>
      </c>
      <c r="O1013" s="253" t="str">
        <f>IF(T_PR[[#This Row],[CENA ZA OPAKOWANIE PO RABACIE]]*D1013=0,"",D1013*N1013)</f>
        <v/>
      </c>
      <c r="P1013" s="52" t="s">
        <v>2469</v>
      </c>
      <c r="Q1013" s="52" t="s">
        <v>2470</v>
      </c>
      <c r="R1013" s="31" t="s">
        <v>189</v>
      </c>
      <c r="S1013" s="31" t="s">
        <v>465</v>
      </c>
      <c r="T1013" s="160">
        <v>1</v>
      </c>
    </row>
    <row r="1014" spans="1:20">
      <c r="A1014" s="333"/>
      <c r="B1014" s="346"/>
      <c r="C1014" s="130" t="s">
        <v>3541</v>
      </c>
      <c r="D1014" s="53"/>
      <c r="E1014" s="38" t="s">
        <v>2471</v>
      </c>
      <c r="F1014" s="225" t="s">
        <v>2472</v>
      </c>
      <c r="G1014" s="54">
        <v>100</v>
      </c>
      <c r="H1014" s="28">
        <v>208.21</v>
      </c>
      <c r="I1014" s="199">
        <f>T_PR[[#This Row],[CENA KATALOG NETTO ZA JEDNOSTKĘ MIARY]]/G1014</f>
        <v>2.0821000000000001</v>
      </c>
      <c r="J1014" s="94">
        <f>T1014*(T_PR[[#This Row],[CENA KATALOG NETTO ZA JEDNOSTKĘ MIARY]]-T_PR[[#This Row],[CENA KATALOG NETTO ZA JEDNOSTKĘ MIARY]]*T_PR[[#This Row],[RABAT %]])/100</f>
        <v>2.0821000000000001</v>
      </c>
      <c r="K1014" s="95">
        <f t="shared" si="33"/>
        <v>208.21</v>
      </c>
      <c r="L1014" s="264">
        <f t="shared" si="39"/>
        <v>0</v>
      </c>
      <c r="M1014" s="25">
        <v>50</v>
      </c>
      <c r="N1014" s="256">
        <f>T_PR[[#This Row],[CENA ZA POJ. SZTUKĘ PO RABACIE]]*T_PR[[#This Row],[LICZBA SZT. W OPAKOWANIU]]</f>
        <v>104.105</v>
      </c>
      <c r="O1014" s="253" t="str">
        <f>IF(T_PR[[#This Row],[CENA ZA OPAKOWANIE PO RABACIE]]*D1014=0,"",D1014*N1014)</f>
        <v/>
      </c>
      <c r="P1014" s="52" t="s">
        <v>2473</v>
      </c>
      <c r="Q1014" s="52" t="s">
        <v>2474</v>
      </c>
      <c r="R1014" s="31" t="s">
        <v>189</v>
      </c>
      <c r="S1014" s="31" t="s">
        <v>465</v>
      </c>
      <c r="T1014" s="160">
        <v>1</v>
      </c>
    </row>
    <row r="1015" spans="1:20">
      <c r="A1015" s="333"/>
      <c r="B1015" s="346"/>
      <c r="C1015" s="130" t="s">
        <v>3541</v>
      </c>
      <c r="D1015" s="53"/>
      <c r="E1015" s="38" t="s">
        <v>2475</v>
      </c>
      <c r="F1015" s="225" t="s">
        <v>2476</v>
      </c>
      <c r="G1015" s="54">
        <v>100</v>
      </c>
      <c r="H1015" s="28">
        <v>209.46</v>
      </c>
      <c r="I1015" s="199">
        <f>T_PR[[#This Row],[CENA KATALOG NETTO ZA JEDNOSTKĘ MIARY]]/G1015</f>
        <v>2.0946000000000002</v>
      </c>
      <c r="J1015" s="94">
        <f>T1015*(T_PR[[#This Row],[CENA KATALOG NETTO ZA JEDNOSTKĘ MIARY]]-T_PR[[#This Row],[CENA KATALOG NETTO ZA JEDNOSTKĘ MIARY]]*T_PR[[#This Row],[RABAT %]])/100</f>
        <v>2.0946000000000002</v>
      </c>
      <c r="K1015" s="95">
        <f t="shared" si="33"/>
        <v>209.46</v>
      </c>
      <c r="L1015" s="264">
        <f t="shared" si="39"/>
        <v>0</v>
      </c>
      <c r="M1015" s="25">
        <v>50</v>
      </c>
      <c r="N1015" s="256">
        <f>T_PR[[#This Row],[CENA ZA POJ. SZTUKĘ PO RABACIE]]*T_PR[[#This Row],[LICZBA SZT. W OPAKOWANIU]]</f>
        <v>104.73000000000002</v>
      </c>
      <c r="O1015" s="253" t="str">
        <f>IF(T_PR[[#This Row],[CENA ZA OPAKOWANIE PO RABACIE]]*D1015=0,"",D1015*N1015)</f>
        <v/>
      </c>
      <c r="P1015" s="52" t="s">
        <v>2477</v>
      </c>
      <c r="Q1015" s="52" t="s">
        <v>2478</v>
      </c>
      <c r="R1015" s="31" t="s">
        <v>189</v>
      </c>
      <c r="S1015" s="31" t="s">
        <v>465</v>
      </c>
      <c r="T1015" s="160">
        <v>1</v>
      </c>
    </row>
    <row r="1016" spans="1:20">
      <c r="A1016" s="333"/>
      <c r="B1016" s="346"/>
      <c r="C1016" s="131" t="s">
        <v>3541</v>
      </c>
      <c r="D1016" s="53"/>
      <c r="E1016" s="38" t="s">
        <v>2479</v>
      </c>
      <c r="F1016" s="225" t="s">
        <v>2480</v>
      </c>
      <c r="G1016" s="54">
        <v>100</v>
      </c>
      <c r="H1016" s="28">
        <v>206.95</v>
      </c>
      <c r="I1016" s="199">
        <f>T_PR[[#This Row],[CENA KATALOG NETTO ZA JEDNOSTKĘ MIARY]]/G1016</f>
        <v>2.0694999999999997</v>
      </c>
      <c r="J1016" s="94">
        <f>T1016*(T_PR[[#This Row],[CENA KATALOG NETTO ZA JEDNOSTKĘ MIARY]]-T_PR[[#This Row],[CENA KATALOG NETTO ZA JEDNOSTKĘ MIARY]]*T_PR[[#This Row],[RABAT %]])/100</f>
        <v>2.0694999999999997</v>
      </c>
      <c r="K1016" s="95">
        <f t="shared" si="33"/>
        <v>206.95</v>
      </c>
      <c r="L1016" s="264">
        <f t="shared" si="39"/>
        <v>0</v>
      </c>
      <c r="M1016" s="25">
        <v>50</v>
      </c>
      <c r="N1016" s="256">
        <f>T_PR[[#This Row],[CENA ZA POJ. SZTUKĘ PO RABACIE]]*T_PR[[#This Row],[LICZBA SZT. W OPAKOWANIU]]</f>
        <v>103.47499999999998</v>
      </c>
      <c r="O1016" s="253" t="str">
        <f>IF(T_PR[[#This Row],[CENA ZA OPAKOWANIE PO RABACIE]]*D1016=0,"",D1016*N1016)</f>
        <v/>
      </c>
      <c r="P1016" s="57">
        <v>4250438930134</v>
      </c>
      <c r="Q1016" s="52"/>
      <c r="R1016" s="31" t="s">
        <v>189</v>
      </c>
      <c r="S1016" s="31" t="s">
        <v>465</v>
      </c>
      <c r="T1016" s="160">
        <v>1</v>
      </c>
    </row>
    <row r="1017" spans="1:20">
      <c r="A1017" s="333"/>
      <c r="B1017" s="346"/>
      <c r="C1017" s="131" t="s">
        <v>3541</v>
      </c>
      <c r="D1017" s="53"/>
      <c r="E1017" s="38" t="s">
        <v>2481</v>
      </c>
      <c r="F1017" s="225" t="s">
        <v>2482</v>
      </c>
      <c r="G1017" s="54">
        <v>100</v>
      </c>
      <c r="H1017" s="28">
        <v>203.19</v>
      </c>
      <c r="I1017" s="199">
        <f>T_PR[[#This Row],[CENA KATALOG NETTO ZA JEDNOSTKĘ MIARY]]/G1017</f>
        <v>2.0318999999999998</v>
      </c>
      <c r="J1017" s="94">
        <f>T1017*(T_PR[[#This Row],[CENA KATALOG NETTO ZA JEDNOSTKĘ MIARY]]-T_PR[[#This Row],[CENA KATALOG NETTO ZA JEDNOSTKĘ MIARY]]*T_PR[[#This Row],[RABAT %]])/100</f>
        <v>2.0318999999999998</v>
      </c>
      <c r="K1017" s="95">
        <f t="shared" si="33"/>
        <v>203.19</v>
      </c>
      <c r="L1017" s="264">
        <f t="shared" si="39"/>
        <v>0</v>
      </c>
      <c r="M1017" s="25">
        <v>50</v>
      </c>
      <c r="N1017" s="256">
        <f>T_PR[[#This Row],[CENA ZA POJ. SZTUKĘ PO RABACIE]]*T_PR[[#This Row],[LICZBA SZT. W OPAKOWANIU]]</f>
        <v>101.59499999999998</v>
      </c>
      <c r="O1017" s="253" t="str">
        <f>IF(T_PR[[#This Row],[CENA ZA OPAKOWANIE PO RABACIE]]*D1017=0,"",D1017*N1017)</f>
        <v/>
      </c>
      <c r="P1017" s="52" t="s">
        <v>2483</v>
      </c>
      <c r="Q1017" s="52" t="s">
        <v>2484</v>
      </c>
      <c r="R1017" s="31" t="s">
        <v>189</v>
      </c>
      <c r="S1017" s="31" t="s">
        <v>465</v>
      </c>
      <c r="T1017" s="160">
        <v>1</v>
      </c>
    </row>
    <row r="1018" spans="1:20">
      <c r="A1018" s="333"/>
      <c r="B1018" s="346"/>
      <c r="C1018" s="131" t="s">
        <v>3541</v>
      </c>
      <c r="D1018" s="53"/>
      <c r="E1018" s="38" t="s">
        <v>2485</v>
      </c>
      <c r="F1018" s="225" t="s">
        <v>2486</v>
      </c>
      <c r="G1018" s="54">
        <v>100</v>
      </c>
      <c r="H1018" s="28">
        <v>208.21</v>
      </c>
      <c r="I1018" s="199">
        <f>T_PR[[#This Row],[CENA KATALOG NETTO ZA JEDNOSTKĘ MIARY]]/G1018</f>
        <v>2.0821000000000001</v>
      </c>
      <c r="J1018" s="94">
        <f>T1018*(T_PR[[#This Row],[CENA KATALOG NETTO ZA JEDNOSTKĘ MIARY]]-T_PR[[#This Row],[CENA KATALOG NETTO ZA JEDNOSTKĘ MIARY]]*T_PR[[#This Row],[RABAT %]])/100</f>
        <v>2.0821000000000001</v>
      </c>
      <c r="K1018" s="95">
        <f t="shared" si="33"/>
        <v>208.21</v>
      </c>
      <c r="L1018" s="264">
        <f t="shared" si="39"/>
        <v>0</v>
      </c>
      <c r="M1018" s="25">
        <v>50</v>
      </c>
      <c r="N1018" s="256">
        <f>T_PR[[#This Row],[CENA ZA POJ. SZTUKĘ PO RABACIE]]*T_PR[[#This Row],[LICZBA SZT. W OPAKOWANIU]]</f>
        <v>104.105</v>
      </c>
      <c r="O1018" s="253" t="str">
        <f>IF(T_PR[[#This Row],[CENA ZA OPAKOWANIE PO RABACIE]]*D1018=0,"",D1018*N1018)</f>
        <v/>
      </c>
      <c r="P1018" s="52">
        <v>4250438930196</v>
      </c>
      <c r="Q1018" s="52"/>
      <c r="R1018" s="31" t="s">
        <v>189</v>
      </c>
      <c r="S1018" s="31" t="s">
        <v>465</v>
      </c>
      <c r="T1018" s="160">
        <v>1</v>
      </c>
    </row>
    <row r="1019" spans="1:20">
      <c r="A1019" s="334"/>
      <c r="B1019" s="342"/>
      <c r="C1019" s="131" t="s">
        <v>3541</v>
      </c>
      <c r="D1019" s="53"/>
      <c r="E1019" s="38" t="s">
        <v>2487</v>
      </c>
      <c r="F1019" s="225" t="s">
        <v>2488</v>
      </c>
      <c r="G1019" s="54">
        <v>100</v>
      </c>
      <c r="H1019" s="28">
        <v>206.95</v>
      </c>
      <c r="I1019" s="199">
        <f>T_PR[[#This Row],[CENA KATALOG NETTO ZA JEDNOSTKĘ MIARY]]/G1019</f>
        <v>2.0694999999999997</v>
      </c>
      <c r="J1019" s="94">
        <f>T1019*(T_PR[[#This Row],[CENA KATALOG NETTO ZA JEDNOSTKĘ MIARY]]-T_PR[[#This Row],[CENA KATALOG NETTO ZA JEDNOSTKĘ MIARY]]*T_PR[[#This Row],[RABAT %]])/100</f>
        <v>2.0694999999999997</v>
      </c>
      <c r="K1019" s="95">
        <f t="shared" si="33"/>
        <v>206.95</v>
      </c>
      <c r="L1019" s="264">
        <f t="shared" si="39"/>
        <v>0</v>
      </c>
      <c r="M1019" s="25">
        <v>50</v>
      </c>
      <c r="N1019" s="256">
        <f>T_PR[[#This Row],[CENA ZA POJ. SZTUKĘ PO RABACIE]]*T_PR[[#This Row],[LICZBA SZT. W OPAKOWANIU]]</f>
        <v>103.47499999999998</v>
      </c>
      <c r="O1019" s="253" t="str">
        <f>IF(T_PR[[#This Row],[CENA ZA OPAKOWANIE PO RABACIE]]*D1019=0,"",D1019*N1019)</f>
        <v/>
      </c>
      <c r="P1019" s="52">
        <v>4250438930219</v>
      </c>
      <c r="Q1019" s="52"/>
      <c r="R1019" s="31" t="s">
        <v>189</v>
      </c>
      <c r="S1019" s="31" t="s">
        <v>465</v>
      </c>
      <c r="T1019" s="160">
        <v>1</v>
      </c>
    </row>
    <row r="1020" spans="1:20">
      <c r="A1020" s="332"/>
      <c r="B1020" s="341"/>
      <c r="C1020" s="129" t="s">
        <v>3541</v>
      </c>
      <c r="D1020" s="53"/>
      <c r="E1020" s="38" t="s">
        <v>2489</v>
      </c>
      <c r="F1020" s="225" t="s">
        <v>2490</v>
      </c>
      <c r="G1020" s="54">
        <v>100</v>
      </c>
      <c r="H1020" s="28">
        <v>223.58</v>
      </c>
      <c r="I1020" s="199">
        <f>T_PR[[#This Row],[CENA KATALOG NETTO ZA JEDNOSTKĘ MIARY]]/G1020</f>
        <v>2.2358000000000002</v>
      </c>
      <c r="J1020" s="94">
        <f>T1020*(T_PR[[#This Row],[CENA KATALOG NETTO ZA JEDNOSTKĘ MIARY]]-T_PR[[#This Row],[CENA KATALOG NETTO ZA JEDNOSTKĘ MIARY]]*T_PR[[#This Row],[RABAT %]])/100</f>
        <v>2.2358000000000002</v>
      </c>
      <c r="K1020" s="95">
        <f t="shared" si="33"/>
        <v>223.58</v>
      </c>
      <c r="L1020" s="264">
        <f t="shared" si="39"/>
        <v>0</v>
      </c>
      <c r="M1020" s="25">
        <v>50</v>
      </c>
      <c r="N1020" s="256">
        <f>T_PR[[#This Row],[CENA ZA POJ. SZTUKĘ PO RABACIE]]*T_PR[[#This Row],[LICZBA SZT. W OPAKOWANIU]]</f>
        <v>111.79</v>
      </c>
      <c r="O1020" s="253" t="str">
        <f>IF(T_PR[[#This Row],[CENA ZA OPAKOWANIE PO RABACIE]]*D1020=0,"",D1020*N1020)</f>
        <v/>
      </c>
      <c r="P1020" s="52" t="s">
        <v>2491</v>
      </c>
      <c r="Q1020" s="52" t="s">
        <v>2492</v>
      </c>
      <c r="R1020" s="31" t="s">
        <v>189</v>
      </c>
      <c r="S1020" s="31" t="s">
        <v>465</v>
      </c>
      <c r="T1020" s="160">
        <v>1</v>
      </c>
    </row>
    <row r="1021" spans="1:20">
      <c r="A1021" s="333"/>
      <c r="B1021" s="346"/>
      <c r="C1021" s="129" t="s">
        <v>3541</v>
      </c>
      <c r="D1021" s="53"/>
      <c r="E1021" s="38" t="s">
        <v>2493</v>
      </c>
      <c r="F1021" s="225" t="s">
        <v>2494</v>
      </c>
      <c r="G1021" s="54">
        <v>100</v>
      </c>
      <c r="H1021" s="28">
        <v>226.31</v>
      </c>
      <c r="I1021" s="199">
        <f>T_PR[[#This Row],[CENA KATALOG NETTO ZA JEDNOSTKĘ MIARY]]/G1021</f>
        <v>2.2631000000000001</v>
      </c>
      <c r="J1021" s="94">
        <f>T1021*(T_PR[[#This Row],[CENA KATALOG NETTO ZA JEDNOSTKĘ MIARY]]-T_PR[[#This Row],[CENA KATALOG NETTO ZA JEDNOSTKĘ MIARY]]*T_PR[[#This Row],[RABAT %]])/100</f>
        <v>2.2631000000000001</v>
      </c>
      <c r="K1021" s="95">
        <f t="shared" si="33"/>
        <v>226.31</v>
      </c>
      <c r="L1021" s="264">
        <f t="shared" si="39"/>
        <v>0</v>
      </c>
      <c r="M1021" s="25">
        <v>50</v>
      </c>
      <c r="N1021" s="256">
        <f>T_PR[[#This Row],[CENA ZA POJ. SZTUKĘ PO RABACIE]]*T_PR[[#This Row],[LICZBA SZT. W OPAKOWANIU]]</f>
        <v>113.155</v>
      </c>
      <c r="O1021" s="253" t="str">
        <f>IF(T_PR[[#This Row],[CENA ZA OPAKOWANIE PO RABACIE]]*D1021=0,"",D1021*N1021)</f>
        <v/>
      </c>
      <c r="P1021" s="52" t="s">
        <v>2495</v>
      </c>
      <c r="Q1021" s="52" t="s">
        <v>2496</v>
      </c>
      <c r="R1021" s="31" t="s">
        <v>189</v>
      </c>
      <c r="S1021" s="31" t="s">
        <v>465</v>
      </c>
      <c r="T1021" s="160">
        <v>1</v>
      </c>
    </row>
    <row r="1022" spans="1:20">
      <c r="A1022" s="333"/>
      <c r="B1022" s="346"/>
      <c r="C1022" s="129" t="s">
        <v>3541</v>
      </c>
      <c r="D1022" s="53"/>
      <c r="E1022" s="38" t="s">
        <v>2497</v>
      </c>
      <c r="F1022" s="225" t="s">
        <v>2498</v>
      </c>
      <c r="G1022" s="54">
        <v>100</v>
      </c>
      <c r="H1022" s="28">
        <v>227.67</v>
      </c>
      <c r="I1022" s="199">
        <f>T_PR[[#This Row],[CENA KATALOG NETTO ZA JEDNOSTKĘ MIARY]]/G1022</f>
        <v>2.2766999999999999</v>
      </c>
      <c r="J1022" s="94">
        <f>T1022*(T_PR[[#This Row],[CENA KATALOG NETTO ZA JEDNOSTKĘ MIARY]]-T_PR[[#This Row],[CENA KATALOG NETTO ZA JEDNOSTKĘ MIARY]]*T_PR[[#This Row],[RABAT %]])/100</f>
        <v>2.2766999999999999</v>
      </c>
      <c r="K1022" s="95">
        <f t="shared" si="33"/>
        <v>227.67</v>
      </c>
      <c r="L1022" s="264">
        <f t="shared" si="39"/>
        <v>0</v>
      </c>
      <c r="M1022" s="25">
        <v>50</v>
      </c>
      <c r="N1022" s="256">
        <f>T_PR[[#This Row],[CENA ZA POJ. SZTUKĘ PO RABACIE]]*T_PR[[#This Row],[LICZBA SZT. W OPAKOWANIU]]</f>
        <v>113.83499999999999</v>
      </c>
      <c r="O1022" s="253" t="str">
        <f>IF(T_PR[[#This Row],[CENA ZA OPAKOWANIE PO RABACIE]]*D1022=0,"",D1022*N1022)</f>
        <v/>
      </c>
      <c r="P1022" s="52" t="s">
        <v>2499</v>
      </c>
      <c r="Q1022" s="52" t="s">
        <v>2500</v>
      </c>
      <c r="R1022" s="31" t="s">
        <v>189</v>
      </c>
      <c r="S1022" s="31" t="s">
        <v>465</v>
      </c>
      <c r="T1022" s="160">
        <v>1</v>
      </c>
    </row>
    <row r="1023" spans="1:20">
      <c r="A1023" s="333"/>
      <c r="B1023" s="346"/>
      <c r="C1023" s="131" t="s">
        <v>3541</v>
      </c>
      <c r="D1023" s="53"/>
      <c r="E1023" s="38" t="s">
        <v>2501</v>
      </c>
      <c r="F1023" s="225" t="s">
        <v>2502</v>
      </c>
      <c r="G1023" s="54">
        <v>100</v>
      </c>
      <c r="H1023" s="28">
        <v>224.95</v>
      </c>
      <c r="I1023" s="199">
        <f>T_PR[[#This Row],[CENA KATALOG NETTO ZA JEDNOSTKĘ MIARY]]/G1023</f>
        <v>2.2494999999999998</v>
      </c>
      <c r="J1023" s="94">
        <f>T1023*(T_PR[[#This Row],[CENA KATALOG NETTO ZA JEDNOSTKĘ MIARY]]-T_PR[[#This Row],[CENA KATALOG NETTO ZA JEDNOSTKĘ MIARY]]*T_PR[[#This Row],[RABAT %]])/100</f>
        <v>2.2494999999999998</v>
      </c>
      <c r="K1023" s="95">
        <f t="shared" si="33"/>
        <v>224.95</v>
      </c>
      <c r="L1023" s="264">
        <f t="shared" si="39"/>
        <v>0</v>
      </c>
      <c r="M1023" s="25">
        <v>50</v>
      </c>
      <c r="N1023" s="256">
        <f>T_PR[[#This Row],[CENA ZA POJ. SZTUKĘ PO RABACIE]]*T_PR[[#This Row],[LICZBA SZT. W OPAKOWANIU]]</f>
        <v>112.47499999999999</v>
      </c>
      <c r="O1023" s="253" t="str">
        <f>IF(T_PR[[#This Row],[CENA ZA OPAKOWANIE PO RABACIE]]*D1023=0,"",D1023*N1023)</f>
        <v/>
      </c>
      <c r="P1023" s="52" t="s">
        <v>2503</v>
      </c>
      <c r="Q1023" s="52" t="s">
        <v>2504</v>
      </c>
      <c r="R1023" s="31" t="s">
        <v>189</v>
      </c>
      <c r="S1023" s="31" t="s">
        <v>465</v>
      </c>
      <c r="T1023" s="160">
        <v>1</v>
      </c>
    </row>
    <row r="1024" spans="1:20">
      <c r="A1024" s="333"/>
      <c r="B1024" s="346"/>
      <c r="C1024" s="129" t="s">
        <v>3541</v>
      </c>
      <c r="D1024" s="53"/>
      <c r="E1024" s="38" t="s">
        <v>2505</v>
      </c>
      <c r="F1024" s="225" t="s">
        <v>2506</v>
      </c>
      <c r="G1024" s="54">
        <v>100</v>
      </c>
      <c r="H1024" s="28">
        <v>220.86</v>
      </c>
      <c r="I1024" s="199">
        <f>T_PR[[#This Row],[CENA KATALOG NETTO ZA JEDNOSTKĘ MIARY]]/G1024</f>
        <v>2.2086000000000001</v>
      </c>
      <c r="J1024" s="94">
        <f>T1024*(T_PR[[#This Row],[CENA KATALOG NETTO ZA JEDNOSTKĘ MIARY]]-T_PR[[#This Row],[CENA KATALOG NETTO ZA JEDNOSTKĘ MIARY]]*T_PR[[#This Row],[RABAT %]])/100</f>
        <v>2.2086000000000001</v>
      </c>
      <c r="K1024" s="95">
        <f t="shared" si="33"/>
        <v>220.86</v>
      </c>
      <c r="L1024" s="264">
        <f t="shared" si="39"/>
        <v>0</v>
      </c>
      <c r="M1024" s="25">
        <v>50</v>
      </c>
      <c r="N1024" s="256">
        <f>T_PR[[#This Row],[CENA ZA POJ. SZTUKĘ PO RABACIE]]*T_PR[[#This Row],[LICZBA SZT. W OPAKOWANIU]]</f>
        <v>110.43</v>
      </c>
      <c r="O1024" s="253" t="str">
        <f>IF(T_PR[[#This Row],[CENA ZA OPAKOWANIE PO RABACIE]]*D1024=0,"",D1024*N1024)</f>
        <v/>
      </c>
      <c r="P1024" s="52" t="s">
        <v>2507</v>
      </c>
      <c r="Q1024" s="52" t="s">
        <v>2508</v>
      </c>
      <c r="R1024" s="31" t="s">
        <v>189</v>
      </c>
      <c r="S1024" s="31" t="s">
        <v>465</v>
      </c>
      <c r="T1024" s="160">
        <v>1</v>
      </c>
    </row>
    <row r="1025" spans="1:20" ht="15" customHeight="1">
      <c r="A1025" s="333"/>
      <c r="B1025" s="346"/>
      <c r="C1025" s="131" t="s">
        <v>3541</v>
      </c>
      <c r="D1025" s="53"/>
      <c r="E1025" s="38" t="s">
        <v>2509</v>
      </c>
      <c r="F1025" s="225" t="s">
        <v>2510</v>
      </c>
      <c r="G1025" s="54">
        <v>100</v>
      </c>
      <c r="H1025" s="28">
        <v>226.31</v>
      </c>
      <c r="I1025" s="199">
        <f>T_PR[[#This Row],[CENA KATALOG NETTO ZA JEDNOSTKĘ MIARY]]/G1025</f>
        <v>2.2631000000000001</v>
      </c>
      <c r="J1025" s="94">
        <f>T1025*(T_PR[[#This Row],[CENA KATALOG NETTO ZA JEDNOSTKĘ MIARY]]-T_PR[[#This Row],[CENA KATALOG NETTO ZA JEDNOSTKĘ MIARY]]*T_PR[[#This Row],[RABAT %]])/100</f>
        <v>2.2631000000000001</v>
      </c>
      <c r="K1025" s="95">
        <f t="shared" si="33"/>
        <v>226.31</v>
      </c>
      <c r="L1025" s="264">
        <f t="shared" si="39"/>
        <v>0</v>
      </c>
      <c r="M1025" s="25">
        <v>50</v>
      </c>
      <c r="N1025" s="256">
        <f>T_PR[[#This Row],[CENA ZA POJ. SZTUKĘ PO RABACIE]]*T_PR[[#This Row],[LICZBA SZT. W OPAKOWANIU]]</f>
        <v>113.155</v>
      </c>
      <c r="O1025" s="253" t="str">
        <f>IF(T_PR[[#This Row],[CENA ZA OPAKOWANIE PO RABACIE]]*D1025=0,"",D1025*N1025)</f>
        <v/>
      </c>
      <c r="P1025" s="52" t="s">
        <v>2511</v>
      </c>
      <c r="Q1025" s="52" t="s">
        <v>2512</v>
      </c>
      <c r="R1025" s="31" t="s">
        <v>189</v>
      </c>
      <c r="S1025" s="31" t="s">
        <v>465</v>
      </c>
      <c r="T1025" s="160">
        <v>1</v>
      </c>
    </row>
    <row r="1026" spans="1:20" ht="15.65" customHeight="1">
      <c r="A1026" s="334"/>
      <c r="B1026" s="342"/>
      <c r="C1026" s="131" t="s">
        <v>3541</v>
      </c>
      <c r="D1026" s="53"/>
      <c r="E1026" s="38" t="s">
        <v>2513</v>
      </c>
      <c r="F1026" s="225" t="s">
        <v>2514</v>
      </c>
      <c r="G1026" s="54">
        <v>100</v>
      </c>
      <c r="H1026" s="28">
        <v>224.95</v>
      </c>
      <c r="I1026" s="199">
        <f>T_PR[[#This Row],[CENA KATALOG NETTO ZA JEDNOSTKĘ MIARY]]/G1026</f>
        <v>2.2494999999999998</v>
      </c>
      <c r="J1026" s="94">
        <f>T1026*(T_PR[[#This Row],[CENA KATALOG NETTO ZA JEDNOSTKĘ MIARY]]-T_PR[[#This Row],[CENA KATALOG NETTO ZA JEDNOSTKĘ MIARY]]*T_PR[[#This Row],[RABAT %]])/100</f>
        <v>2.2494999999999998</v>
      </c>
      <c r="K1026" s="95">
        <f t="shared" si="33"/>
        <v>224.95</v>
      </c>
      <c r="L1026" s="264">
        <f t="shared" si="39"/>
        <v>0</v>
      </c>
      <c r="M1026" s="25">
        <v>50</v>
      </c>
      <c r="N1026" s="256">
        <f>T_PR[[#This Row],[CENA ZA POJ. SZTUKĘ PO RABACIE]]*T_PR[[#This Row],[LICZBA SZT. W OPAKOWANIU]]</f>
        <v>112.47499999999999</v>
      </c>
      <c r="O1026" s="253" t="str">
        <f>IF(T_PR[[#This Row],[CENA ZA OPAKOWANIE PO RABACIE]]*D1026=0,"",D1026*N1026)</f>
        <v/>
      </c>
      <c r="P1026" s="52" t="s">
        <v>2515</v>
      </c>
      <c r="Q1026" s="52" t="s">
        <v>2516</v>
      </c>
      <c r="R1026" s="31" t="s">
        <v>189</v>
      </c>
      <c r="S1026" s="31" t="s">
        <v>465</v>
      </c>
      <c r="T1026" s="160">
        <v>1</v>
      </c>
    </row>
    <row r="1027" spans="1:20" ht="43.95" customHeight="1">
      <c r="A1027" s="69" t="e" vm="22">
        <v>#VALUE!</v>
      </c>
      <c r="B1027" s="77" t="e" vm="23">
        <v>#VALUE!</v>
      </c>
      <c r="C1027" s="131"/>
      <c r="D1027" s="53"/>
      <c r="E1027" s="38" t="s">
        <v>3840</v>
      </c>
      <c r="F1027" s="225" t="s">
        <v>3841</v>
      </c>
      <c r="G1027" s="54">
        <v>100</v>
      </c>
      <c r="H1027" s="28">
        <v>390.5</v>
      </c>
      <c r="I1027" s="199">
        <f>T_PR[[#This Row],[CENA KATALOG NETTO ZA JEDNOSTKĘ MIARY]]/G1027</f>
        <v>3.9049999999999998</v>
      </c>
      <c r="J1027" s="94">
        <f>T1027*(T_PR[[#This Row],[CENA KATALOG NETTO ZA JEDNOSTKĘ MIARY]]-T_PR[[#This Row],[CENA KATALOG NETTO ZA JEDNOSTKĘ MIARY]]*T_PR[[#This Row],[RABAT %]])/100</f>
        <v>3.9049999999999998</v>
      </c>
      <c r="K1027" s="106">
        <f>SUM(H1027)*(1-L1027)</f>
        <v>390.5</v>
      </c>
      <c r="L1027" s="261">
        <f t="shared" si="39"/>
        <v>0</v>
      </c>
      <c r="M1027" s="25">
        <v>50</v>
      </c>
      <c r="N1027" s="256">
        <f>T_PR[[#This Row],[CENA ZA POJ. SZTUKĘ PO RABACIE]]*T_PR[[#This Row],[LICZBA SZT. W OPAKOWANIU]]</f>
        <v>195.25</v>
      </c>
      <c r="O1027" s="253" t="str">
        <f>IF(T_PR[[#This Row],[CENA ZA OPAKOWANIE PO RABACIE]]*D1027=0,"",D1027*N1027)</f>
        <v/>
      </c>
      <c r="P1027" s="52">
        <v>4250438937812</v>
      </c>
      <c r="Q1027" s="52">
        <v>4250438937973</v>
      </c>
      <c r="R1027" s="31" t="s">
        <v>22</v>
      </c>
      <c r="S1027" s="31">
        <v>79070000</v>
      </c>
      <c r="T1027" s="160">
        <v>1</v>
      </c>
    </row>
    <row r="1028" spans="1:20" ht="58.2" customHeight="1">
      <c r="A1028" s="71" t="e" vm="24">
        <v>#VALUE!</v>
      </c>
      <c r="B1028" s="127" t="e" vm="23">
        <v>#VALUE!</v>
      </c>
      <c r="C1028" s="131"/>
      <c r="D1028" s="53"/>
      <c r="E1028" s="38" t="s">
        <v>3839</v>
      </c>
      <c r="F1028" s="225" t="s">
        <v>3838</v>
      </c>
      <c r="G1028" s="54">
        <v>100</v>
      </c>
      <c r="H1028" s="28">
        <v>401.13000000000005</v>
      </c>
      <c r="I1028" s="199">
        <f>T_PR[[#This Row],[CENA KATALOG NETTO ZA JEDNOSTKĘ MIARY]]/G1028</f>
        <v>4.0113000000000003</v>
      </c>
      <c r="J1028" s="94">
        <f>T1028*(T_PR[[#This Row],[CENA KATALOG NETTO ZA JEDNOSTKĘ MIARY]]-T_PR[[#This Row],[CENA KATALOG NETTO ZA JEDNOSTKĘ MIARY]]*T_PR[[#This Row],[RABAT %]])/100</f>
        <v>4.0113000000000003</v>
      </c>
      <c r="K1028" s="106">
        <f>SUM(H1028)*(1-L1028)</f>
        <v>401.13000000000005</v>
      </c>
      <c r="L1028" s="261">
        <f t="shared" si="39"/>
        <v>0</v>
      </c>
      <c r="M1028" s="25">
        <v>50</v>
      </c>
      <c r="N1028" s="256">
        <f>T_PR[[#This Row],[CENA ZA POJ. SZTUKĘ PO RABACIE]]*T_PR[[#This Row],[LICZBA SZT. W OPAKOWANIU]]</f>
        <v>200.56500000000003</v>
      </c>
      <c r="O1028" s="253" t="str">
        <f>IF(T_PR[[#This Row],[CENA ZA OPAKOWANIE PO RABACIE]]*D1028=0,"",D1028*N1028)</f>
        <v/>
      </c>
      <c r="P1028" s="52">
        <v>4250438937805</v>
      </c>
      <c r="Q1028" s="52">
        <v>4250438937829</v>
      </c>
      <c r="R1028" s="31" t="s">
        <v>22</v>
      </c>
      <c r="S1028" s="31">
        <v>79070000</v>
      </c>
      <c r="T1028" s="160">
        <v>1</v>
      </c>
    </row>
    <row r="1029" spans="1:20" ht="21.65" customHeight="1">
      <c r="A1029" s="332"/>
      <c r="B1029" s="327" t="e" vm="25">
        <v>#VALUE!</v>
      </c>
      <c r="C1029" s="131" t="s">
        <v>3541</v>
      </c>
      <c r="D1029" s="53"/>
      <c r="E1029" s="38" t="s">
        <v>3850</v>
      </c>
      <c r="F1029" s="225" t="s">
        <v>3851</v>
      </c>
      <c r="G1029" s="54">
        <v>100</v>
      </c>
      <c r="H1029" s="28">
        <v>203.2</v>
      </c>
      <c r="I1029" s="199">
        <f>T_PR[[#This Row],[CENA KATALOG NETTO ZA JEDNOSTKĘ MIARY]]/G1029</f>
        <v>2.032</v>
      </c>
      <c r="J1029" s="94">
        <f>T1029*(T_PR[[#This Row],[CENA KATALOG NETTO ZA JEDNOSTKĘ MIARY]]-T_PR[[#This Row],[CENA KATALOG NETTO ZA JEDNOSTKĘ MIARY]]*T_PR[[#This Row],[RABAT %]])/100</f>
        <v>2.032</v>
      </c>
      <c r="K1029" s="106">
        <f>SUM(H1029)*(1-L1030)</f>
        <v>203.2</v>
      </c>
      <c r="L1029" s="261">
        <f t="shared" si="39"/>
        <v>0</v>
      </c>
      <c r="M1029" s="25">
        <v>50</v>
      </c>
      <c r="N1029" s="256">
        <f>T_PR[[#This Row],[CENA ZA POJ. SZTUKĘ PO RABACIE]]*T_PR[[#This Row],[LICZBA SZT. W OPAKOWANIU]]</f>
        <v>101.6</v>
      </c>
      <c r="O1029" s="253" t="str">
        <f>IF(T_PR[[#This Row],[CENA ZA OPAKOWANIE PO RABACIE]]*D1029=0,"",D1029*N1029)</f>
        <v/>
      </c>
      <c r="P1029" s="52">
        <v>4250438930097</v>
      </c>
      <c r="Q1029" s="52">
        <v>4250438930103</v>
      </c>
      <c r="R1029" s="100" t="s">
        <v>189</v>
      </c>
      <c r="S1029" s="101" t="s">
        <v>465</v>
      </c>
      <c r="T1029" s="160">
        <v>1</v>
      </c>
    </row>
    <row r="1030" spans="1:20" ht="22.95" customHeight="1">
      <c r="A1030" s="334"/>
      <c r="B1030" s="329"/>
      <c r="C1030" s="129" t="s">
        <v>3541</v>
      </c>
      <c r="D1030" s="53"/>
      <c r="E1030" s="38" t="s">
        <v>2517</v>
      </c>
      <c r="F1030" s="225" t="s">
        <v>2518</v>
      </c>
      <c r="G1030" s="54">
        <v>100</v>
      </c>
      <c r="H1030" s="28">
        <v>215.4</v>
      </c>
      <c r="I1030" s="199">
        <f>T_PR[[#This Row],[CENA KATALOG NETTO ZA JEDNOSTKĘ MIARY]]/G1030</f>
        <v>2.1539999999999999</v>
      </c>
      <c r="J1030" s="94">
        <f>T1030*(T_PR[[#This Row],[CENA KATALOG NETTO ZA JEDNOSTKĘ MIARY]]-T_PR[[#This Row],[CENA KATALOG NETTO ZA JEDNOSTKĘ MIARY]]*T_PR[[#This Row],[RABAT %]])/100</f>
        <v>2.1539999999999999</v>
      </c>
      <c r="K1030" s="95">
        <f t="shared" si="33"/>
        <v>215.4</v>
      </c>
      <c r="L1030" s="264">
        <f t="shared" si="39"/>
        <v>0</v>
      </c>
      <c r="M1030" s="25">
        <v>50</v>
      </c>
      <c r="N1030" s="256">
        <f>T_PR[[#This Row],[CENA ZA POJ. SZTUKĘ PO RABACIE]]*T_PR[[#This Row],[LICZBA SZT. W OPAKOWANIU]]</f>
        <v>107.69999999999999</v>
      </c>
      <c r="O1030" s="253" t="str">
        <f>IF(T_PR[[#This Row],[CENA ZA OPAKOWANIE PO RABACIE]]*D1030=0,"",D1030*N1030)</f>
        <v/>
      </c>
      <c r="P1030" s="52" t="s">
        <v>2519</v>
      </c>
      <c r="Q1030" s="52" t="s">
        <v>2520</v>
      </c>
      <c r="R1030" s="31" t="s">
        <v>189</v>
      </c>
      <c r="S1030" s="31" t="s">
        <v>465</v>
      </c>
      <c r="T1030" s="160">
        <v>1</v>
      </c>
    </row>
    <row r="1031" spans="1:20" ht="22.95" customHeight="1">
      <c r="A1031" s="108"/>
      <c r="B1031" s="75"/>
      <c r="C1031" s="129"/>
      <c r="D1031" s="53"/>
      <c r="E1031" s="38" t="s">
        <v>3894</v>
      </c>
      <c r="F1031" s="225" t="s">
        <v>3895</v>
      </c>
      <c r="G1031" s="54">
        <v>100</v>
      </c>
      <c r="H1031" s="28">
        <v>15.8</v>
      </c>
      <c r="I1031" s="199">
        <f>T_PR[[#This Row],[CENA KATALOG NETTO ZA JEDNOSTKĘ MIARY]]/G1031</f>
        <v>0.158</v>
      </c>
      <c r="J1031" s="94">
        <f>T1031*(T_PR[[#This Row],[CENA KATALOG NETTO ZA JEDNOSTKĘ MIARY]]-T_PR[[#This Row],[CENA KATALOG NETTO ZA JEDNOSTKĘ MIARY]]*T_PR[[#This Row],[RABAT %]])/100</f>
        <v>0.158</v>
      </c>
      <c r="K1031" s="95">
        <f>SUM(H1031)*(1-L1031)</f>
        <v>15.8</v>
      </c>
      <c r="L1031" s="261">
        <f t="shared" si="39"/>
        <v>0</v>
      </c>
      <c r="M1031" s="25">
        <v>500</v>
      </c>
      <c r="N1031" s="256">
        <f>T_PR[[#This Row],[CENA ZA POJ. SZTUKĘ PO RABACIE]]*T_PR[[#This Row],[LICZBA SZT. W OPAKOWANIU]]</f>
        <v>79</v>
      </c>
      <c r="O1031" s="253" t="str">
        <f>IF(T_PR[[#This Row],[CENA ZA OPAKOWANIE PO RABACIE]]*D1031=0,"",D1031*N1031)</f>
        <v/>
      </c>
      <c r="P1031" s="52">
        <v>8425586437545</v>
      </c>
      <c r="Q1031" s="52">
        <v>8421814584067</v>
      </c>
      <c r="R1031" s="31" t="s">
        <v>22</v>
      </c>
      <c r="S1031" s="31" t="s">
        <v>248</v>
      </c>
      <c r="T1031" s="160">
        <v>1</v>
      </c>
    </row>
    <row r="1032" spans="1:20">
      <c r="A1032" s="332"/>
      <c r="B1032" s="341" t="e" vm="12">
        <v>#VALUE!</v>
      </c>
      <c r="C1032" s="129" t="s">
        <v>3541</v>
      </c>
      <c r="D1032" s="53"/>
      <c r="E1032" s="38" t="s">
        <v>2521</v>
      </c>
      <c r="F1032" s="225" t="s">
        <v>2522</v>
      </c>
      <c r="G1032" s="54">
        <v>100</v>
      </c>
      <c r="H1032" s="208">
        <v>1451.3625</v>
      </c>
      <c r="I1032" s="199">
        <f>T_PR[[#This Row],[CENA KATALOG NETTO ZA JEDNOSTKĘ MIARY]]/G1032</f>
        <v>14.513624999999999</v>
      </c>
      <c r="J1032" s="94">
        <f>T1032*(T_PR[[#This Row],[CENA KATALOG NETTO ZA JEDNOSTKĘ MIARY]]-T_PR[[#This Row],[CENA KATALOG NETTO ZA JEDNOSTKĘ MIARY]]*T_PR[[#This Row],[RABAT %]])/100</f>
        <v>14.513624999999999</v>
      </c>
      <c r="K1032" s="95">
        <f t="shared" si="33"/>
        <v>1451.3625</v>
      </c>
      <c r="L1032" s="264">
        <f t="shared" si="39"/>
        <v>0</v>
      </c>
      <c r="M1032" s="25">
        <v>20</v>
      </c>
      <c r="N1032" s="256">
        <f>T_PR[[#This Row],[CENA ZA POJ. SZTUKĘ PO RABACIE]]*T_PR[[#This Row],[LICZBA SZT. W OPAKOWANIU]]</f>
        <v>290.27249999999998</v>
      </c>
      <c r="O1032" s="253" t="str">
        <f>IF(T_PR[[#This Row],[CENA ZA OPAKOWANIE PO RABACIE]]*D1032=0,"",D1032*N1032)</f>
        <v/>
      </c>
      <c r="P1032" s="52" t="s">
        <v>2523</v>
      </c>
      <c r="Q1032" s="52" t="s">
        <v>2524</v>
      </c>
      <c r="R1032" s="31" t="s">
        <v>189</v>
      </c>
      <c r="S1032" s="31" t="s">
        <v>1533</v>
      </c>
      <c r="T1032" s="160">
        <v>1</v>
      </c>
    </row>
    <row r="1033" spans="1:20">
      <c r="A1033" s="333"/>
      <c r="B1033" s="346"/>
      <c r="C1033" s="129" t="s">
        <v>3541</v>
      </c>
      <c r="D1033" s="53"/>
      <c r="E1033" s="38" t="s">
        <v>2525</v>
      </c>
      <c r="F1033" s="225" t="s">
        <v>2526</v>
      </c>
      <c r="G1033" s="54">
        <v>100</v>
      </c>
      <c r="H1033" s="208">
        <v>1736.8575000000001</v>
      </c>
      <c r="I1033" s="199">
        <f>T_PR[[#This Row],[CENA KATALOG NETTO ZA JEDNOSTKĘ MIARY]]/G1033</f>
        <v>17.368575</v>
      </c>
      <c r="J1033" s="94">
        <f>T1033*(T_PR[[#This Row],[CENA KATALOG NETTO ZA JEDNOSTKĘ MIARY]]-T_PR[[#This Row],[CENA KATALOG NETTO ZA JEDNOSTKĘ MIARY]]*T_PR[[#This Row],[RABAT %]])/100</f>
        <v>17.368575</v>
      </c>
      <c r="K1033" s="95">
        <f t="shared" si="33"/>
        <v>1736.8575000000001</v>
      </c>
      <c r="L1033" s="264">
        <f t="shared" si="39"/>
        <v>0</v>
      </c>
      <c r="M1033" s="25">
        <v>4</v>
      </c>
      <c r="N1033" s="256">
        <f>T_PR[[#This Row],[CENA ZA POJ. SZTUKĘ PO RABACIE]]*T_PR[[#This Row],[LICZBA SZT. W OPAKOWANIU]]</f>
        <v>69.474299999999999</v>
      </c>
      <c r="O1033" s="253" t="str">
        <f>IF(T_PR[[#This Row],[CENA ZA OPAKOWANIE PO RABACIE]]*D1033=0,"",D1033*N1033)</f>
        <v/>
      </c>
      <c r="P1033" s="52" t="s">
        <v>2527</v>
      </c>
      <c r="Q1033" s="52" t="s">
        <v>2528</v>
      </c>
      <c r="R1033" s="31" t="s">
        <v>189</v>
      </c>
      <c r="S1033" s="31" t="s">
        <v>1533</v>
      </c>
      <c r="T1033" s="160">
        <v>1</v>
      </c>
    </row>
    <row r="1034" spans="1:20">
      <c r="A1034" s="334"/>
      <c r="B1034" s="342"/>
      <c r="C1034" s="129" t="s">
        <v>3541</v>
      </c>
      <c r="D1034" s="53"/>
      <c r="E1034" s="38" t="s">
        <v>2529</v>
      </c>
      <c r="F1034" s="225" t="s">
        <v>2530</v>
      </c>
      <c r="G1034" s="54">
        <v>100</v>
      </c>
      <c r="H1034" s="208">
        <v>1805.2650000000001</v>
      </c>
      <c r="I1034" s="199">
        <f>T_PR[[#This Row],[CENA KATALOG NETTO ZA JEDNOSTKĘ MIARY]]/G1034</f>
        <v>18.05265</v>
      </c>
      <c r="J1034" s="94">
        <f>T1034*(T_PR[[#This Row],[CENA KATALOG NETTO ZA JEDNOSTKĘ MIARY]]-T_PR[[#This Row],[CENA KATALOG NETTO ZA JEDNOSTKĘ MIARY]]*T_PR[[#This Row],[RABAT %]])/100</f>
        <v>18.05265</v>
      </c>
      <c r="K1034" s="95">
        <f t="shared" si="33"/>
        <v>1805.2650000000001</v>
      </c>
      <c r="L1034" s="264">
        <f t="shared" si="39"/>
        <v>0</v>
      </c>
      <c r="M1034" s="25">
        <v>4</v>
      </c>
      <c r="N1034" s="256">
        <f>T_PR[[#This Row],[CENA ZA POJ. SZTUKĘ PO RABACIE]]*T_PR[[#This Row],[LICZBA SZT. W OPAKOWANIU]]</f>
        <v>72.210599999999999</v>
      </c>
      <c r="O1034" s="253" t="str">
        <f>IF(T_PR[[#This Row],[CENA ZA OPAKOWANIE PO RABACIE]]*D1034=0,"",D1034*N1034)</f>
        <v/>
      </c>
      <c r="P1034" s="52" t="s">
        <v>2531</v>
      </c>
      <c r="Q1034" s="52" t="s">
        <v>2532</v>
      </c>
      <c r="R1034" s="31" t="s">
        <v>189</v>
      </c>
      <c r="S1034" s="31" t="s">
        <v>1533</v>
      </c>
      <c r="T1034" s="160">
        <v>1</v>
      </c>
    </row>
    <row r="1035" spans="1:20" ht="28.95" customHeight="1">
      <c r="A1035" s="332"/>
      <c r="B1035" s="341"/>
      <c r="C1035" s="130" t="s">
        <v>3552</v>
      </c>
      <c r="D1035" s="53"/>
      <c r="E1035" s="38" t="s">
        <v>2533</v>
      </c>
      <c r="F1035" s="225" t="s">
        <v>2534</v>
      </c>
      <c r="G1035" s="54">
        <v>100</v>
      </c>
      <c r="H1035" s="28">
        <v>178.71</v>
      </c>
      <c r="I1035" s="199">
        <f>T_PR[[#This Row],[CENA KATALOG NETTO ZA JEDNOSTKĘ MIARY]]/G1035</f>
        <v>1.7871000000000001</v>
      </c>
      <c r="J1035" s="94">
        <f>T1035*(T_PR[[#This Row],[CENA KATALOG NETTO ZA JEDNOSTKĘ MIARY]]-T_PR[[#This Row],[CENA KATALOG NETTO ZA JEDNOSTKĘ MIARY]]*T_PR[[#This Row],[RABAT %]])/100</f>
        <v>1.7871000000000001</v>
      </c>
      <c r="K1035" s="95">
        <f t="shared" si="33"/>
        <v>178.71</v>
      </c>
      <c r="L1035" s="264">
        <f t="shared" si="39"/>
        <v>0</v>
      </c>
      <c r="M1035" s="25">
        <v>25</v>
      </c>
      <c r="N1035" s="256">
        <f>T_PR[[#This Row],[CENA ZA POJ. SZTUKĘ PO RABACIE]]*T_PR[[#This Row],[LICZBA SZT. W OPAKOWANIU]]</f>
        <v>44.677500000000002</v>
      </c>
      <c r="O1035" s="253" t="str">
        <f>IF(T_PR[[#This Row],[CENA ZA OPAKOWANIE PO RABACIE]]*D1035=0,"",D1035*N1035)</f>
        <v/>
      </c>
      <c r="P1035" s="52" t="s">
        <v>2535</v>
      </c>
      <c r="Q1035" s="52"/>
      <c r="R1035" s="31" t="s">
        <v>324</v>
      </c>
      <c r="S1035" s="31" t="s">
        <v>58</v>
      </c>
      <c r="T1035" s="160">
        <v>1</v>
      </c>
    </row>
    <row r="1036" spans="1:20" ht="28.95" customHeight="1">
      <c r="A1036" s="334"/>
      <c r="B1036" s="346"/>
      <c r="C1036" s="130" t="s">
        <v>3552</v>
      </c>
      <c r="D1036" s="53"/>
      <c r="E1036" s="38" t="s">
        <v>2536</v>
      </c>
      <c r="F1036" s="225" t="s">
        <v>2537</v>
      </c>
      <c r="G1036" s="54">
        <v>100</v>
      </c>
      <c r="H1036" s="28">
        <v>213.85</v>
      </c>
      <c r="I1036" s="199">
        <f>T_PR[[#This Row],[CENA KATALOG NETTO ZA JEDNOSTKĘ MIARY]]/G1036</f>
        <v>2.1385000000000001</v>
      </c>
      <c r="J1036" s="94">
        <f>T1036*(T_PR[[#This Row],[CENA KATALOG NETTO ZA JEDNOSTKĘ MIARY]]-T_PR[[#This Row],[CENA KATALOG NETTO ZA JEDNOSTKĘ MIARY]]*T_PR[[#This Row],[RABAT %]])/100</f>
        <v>2.1385000000000001</v>
      </c>
      <c r="K1036" s="95">
        <f t="shared" si="33"/>
        <v>213.85</v>
      </c>
      <c r="L1036" s="264">
        <f t="shared" si="39"/>
        <v>0</v>
      </c>
      <c r="M1036" s="25">
        <v>25</v>
      </c>
      <c r="N1036" s="256">
        <f>T_PR[[#This Row],[CENA ZA POJ. SZTUKĘ PO RABACIE]]*T_PR[[#This Row],[LICZBA SZT. W OPAKOWANIU]]</f>
        <v>53.462499999999999</v>
      </c>
      <c r="O1036" s="253" t="str">
        <f>IF(T_PR[[#This Row],[CENA ZA OPAKOWANIE PO RABACIE]]*D1036=0,"",D1036*N1036)</f>
        <v/>
      </c>
      <c r="P1036" s="52" t="s">
        <v>2538</v>
      </c>
      <c r="Q1036" s="52"/>
      <c r="R1036" s="31" t="s">
        <v>324</v>
      </c>
      <c r="S1036" s="31" t="s">
        <v>58</v>
      </c>
      <c r="T1036" s="160">
        <v>1</v>
      </c>
    </row>
    <row r="1037" spans="1:20" ht="28.2" customHeight="1">
      <c r="A1037" s="332"/>
      <c r="B1037" s="346"/>
      <c r="C1037" s="130" t="s">
        <v>3552</v>
      </c>
      <c r="D1037" s="53"/>
      <c r="E1037" s="38" t="s">
        <v>2539</v>
      </c>
      <c r="F1037" s="225" t="s">
        <v>2540</v>
      </c>
      <c r="G1037" s="54">
        <v>100</v>
      </c>
      <c r="H1037" s="28">
        <v>202.68</v>
      </c>
      <c r="I1037" s="199">
        <f>T_PR[[#This Row],[CENA KATALOG NETTO ZA JEDNOSTKĘ MIARY]]/G1037</f>
        <v>2.0268000000000002</v>
      </c>
      <c r="J1037" s="94">
        <f>T1037*(T_PR[[#This Row],[CENA KATALOG NETTO ZA JEDNOSTKĘ MIARY]]-T_PR[[#This Row],[CENA KATALOG NETTO ZA JEDNOSTKĘ MIARY]]*T_PR[[#This Row],[RABAT %]])/100</f>
        <v>2.0268000000000002</v>
      </c>
      <c r="K1037" s="95">
        <f t="shared" si="33"/>
        <v>202.68</v>
      </c>
      <c r="L1037" s="264">
        <f t="shared" si="39"/>
        <v>0</v>
      </c>
      <c r="M1037" s="25">
        <v>25</v>
      </c>
      <c r="N1037" s="256">
        <f>T_PR[[#This Row],[CENA ZA POJ. SZTUKĘ PO RABACIE]]*T_PR[[#This Row],[LICZBA SZT. W OPAKOWANIU]]</f>
        <v>50.67</v>
      </c>
      <c r="O1037" s="253" t="str">
        <f>IF(T_PR[[#This Row],[CENA ZA OPAKOWANIE PO RABACIE]]*D1037=0,"",D1037*N1037)</f>
        <v/>
      </c>
      <c r="P1037" s="52" t="s">
        <v>2541</v>
      </c>
      <c r="Q1037" s="52"/>
      <c r="R1037" s="31" t="s">
        <v>324</v>
      </c>
      <c r="S1037" s="31" t="s">
        <v>58</v>
      </c>
      <c r="T1037" s="160">
        <v>1</v>
      </c>
    </row>
    <row r="1038" spans="1:20" ht="28.2" customHeight="1">
      <c r="A1038" s="334"/>
      <c r="B1038" s="346"/>
      <c r="C1038" s="130" t="s">
        <v>3552</v>
      </c>
      <c r="D1038" s="53"/>
      <c r="E1038" s="38" t="s">
        <v>2542</v>
      </c>
      <c r="F1038" s="225" t="s">
        <v>2543</v>
      </c>
      <c r="G1038" s="54">
        <v>100</v>
      </c>
      <c r="H1038" s="28">
        <v>256.77</v>
      </c>
      <c r="I1038" s="199">
        <f>T_PR[[#This Row],[CENA KATALOG NETTO ZA JEDNOSTKĘ MIARY]]/G1038</f>
        <v>2.5676999999999999</v>
      </c>
      <c r="J1038" s="94">
        <f>T1038*(T_PR[[#This Row],[CENA KATALOG NETTO ZA JEDNOSTKĘ MIARY]]-T_PR[[#This Row],[CENA KATALOG NETTO ZA JEDNOSTKĘ MIARY]]*T_PR[[#This Row],[RABAT %]])/100</f>
        <v>2.5676999999999999</v>
      </c>
      <c r="K1038" s="95">
        <f t="shared" ref="K1038:K1105" si="40">SUM(H1038)*(1-L1038)</f>
        <v>256.77</v>
      </c>
      <c r="L1038" s="264">
        <f t="shared" si="39"/>
        <v>0</v>
      </c>
      <c r="M1038" s="25">
        <v>25</v>
      </c>
      <c r="N1038" s="256">
        <f>T_PR[[#This Row],[CENA ZA POJ. SZTUKĘ PO RABACIE]]*T_PR[[#This Row],[LICZBA SZT. W OPAKOWANIU]]</f>
        <v>64.192499999999995</v>
      </c>
      <c r="O1038" s="253" t="str">
        <f>IF(T_PR[[#This Row],[CENA ZA OPAKOWANIE PO RABACIE]]*D1038=0,"",D1038*N1038)</f>
        <v/>
      </c>
      <c r="P1038" s="52" t="s">
        <v>2544</v>
      </c>
      <c r="Q1038" s="52"/>
      <c r="R1038" s="31" t="s">
        <v>324</v>
      </c>
      <c r="S1038" s="31" t="s">
        <v>58</v>
      </c>
      <c r="T1038" s="160">
        <v>1</v>
      </c>
    </row>
    <row r="1039" spans="1:20" ht="34.950000000000003" customHeight="1">
      <c r="A1039" s="332"/>
      <c r="B1039" s="346"/>
      <c r="C1039" s="130" t="s">
        <v>3552</v>
      </c>
      <c r="D1039" s="53"/>
      <c r="E1039" s="38" t="s">
        <v>2545</v>
      </c>
      <c r="F1039" s="225" t="s">
        <v>2546</v>
      </c>
      <c r="G1039" s="54">
        <v>100</v>
      </c>
      <c r="H1039" s="28">
        <v>180.97</v>
      </c>
      <c r="I1039" s="199">
        <f>T_PR[[#This Row],[CENA KATALOG NETTO ZA JEDNOSTKĘ MIARY]]/G1039</f>
        <v>1.8097000000000001</v>
      </c>
      <c r="J1039" s="94">
        <f>T1039*(T_PR[[#This Row],[CENA KATALOG NETTO ZA JEDNOSTKĘ MIARY]]-T_PR[[#This Row],[CENA KATALOG NETTO ZA JEDNOSTKĘ MIARY]]*T_PR[[#This Row],[RABAT %]])/100</f>
        <v>1.8097000000000001</v>
      </c>
      <c r="K1039" s="95">
        <f t="shared" si="40"/>
        <v>180.97</v>
      </c>
      <c r="L1039" s="264">
        <f t="shared" si="39"/>
        <v>0</v>
      </c>
      <c r="M1039" s="25">
        <v>25</v>
      </c>
      <c r="N1039" s="256">
        <f>T_PR[[#This Row],[CENA ZA POJ. SZTUKĘ PO RABACIE]]*T_PR[[#This Row],[LICZBA SZT. W OPAKOWANIU]]</f>
        <v>45.2425</v>
      </c>
      <c r="O1039" s="253" t="str">
        <f>IF(T_PR[[#This Row],[CENA ZA OPAKOWANIE PO RABACIE]]*D1039=0,"",D1039*N1039)</f>
        <v/>
      </c>
      <c r="P1039" s="52" t="s">
        <v>2547</v>
      </c>
      <c r="Q1039" s="52"/>
      <c r="R1039" s="31" t="s">
        <v>324</v>
      </c>
      <c r="S1039" s="31" t="s">
        <v>58</v>
      </c>
      <c r="T1039" s="160">
        <v>1</v>
      </c>
    </row>
    <row r="1040" spans="1:20">
      <c r="A1040" s="334"/>
      <c r="B1040" s="346"/>
      <c r="C1040" s="130" t="s">
        <v>3552</v>
      </c>
      <c r="D1040" s="53"/>
      <c r="E1040" s="38" t="s">
        <v>2548</v>
      </c>
      <c r="F1040" s="225" t="s">
        <v>2537</v>
      </c>
      <c r="G1040" s="54">
        <v>100</v>
      </c>
      <c r="H1040" s="28">
        <v>257.89</v>
      </c>
      <c r="I1040" s="199">
        <f>T_PR[[#This Row],[CENA KATALOG NETTO ZA JEDNOSTKĘ MIARY]]/G1040</f>
        <v>2.5789</v>
      </c>
      <c r="J1040" s="94">
        <f>T1040*(T_PR[[#This Row],[CENA KATALOG NETTO ZA JEDNOSTKĘ MIARY]]-T_PR[[#This Row],[CENA KATALOG NETTO ZA JEDNOSTKĘ MIARY]]*T_PR[[#This Row],[RABAT %]])/100</f>
        <v>2.5789</v>
      </c>
      <c r="K1040" s="95">
        <f t="shared" si="40"/>
        <v>257.89</v>
      </c>
      <c r="L1040" s="264">
        <f t="shared" si="39"/>
        <v>0</v>
      </c>
      <c r="M1040" s="25">
        <v>25</v>
      </c>
      <c r="N1040" s="256">
        <f>T_PR[[#This Row],[CENA ZA POJ. SZTUKĘ PO RABACIE]]*T_PR[[#This Row],[LICZBA SZT. W OPAKOWANIU]]</f>
        <v>64.472499999999997</v>
      </c>
      <c r="O1040" s="253" t="str">
        <f>IF(T_PR[[#This Row],[CENA ZA OPAKOWANIE PO RABACIE]]*D1040=0,"",D1040*N1040)</f>
        <v/>
      </c>
      <c r="P1040" s="52" t="s">
        <v>2549</v>
      </c>
      <c r="Q1040" s="52"/>
      <c r="R1040" s="31" t="s">
        <v>324</v>
      </c>
      <c r="S1040" s="31" t="s">
        <v>58</v>
      </c>
      <c r="T1040" s="160">
        <v>1</v>
      </c>
    </row>
    <row r="1041" spans="1:20" ht="34.950000000000003" customHeight="1">
      <c r="A1041" s="332"/>
      <c r="B1041" s="346"/>
      <c r="C1041" s="130" t="s">
        <v>3552</v>
      </c>
      <c r="D1041" s="53"/>
      <c r="E1041" s="38" t="s">
        <v>2550</v>
      </c>
      <c r="F1041" s="225" t="s">
        <v>2546</v>
      </c>
      <c r="G1041" s="54">
        <v>100</v>
      </c>
      <c r="H1041" s="28">
        <v>183.85</v>
      </c>
      <c r="I1041" s="199">
        <f>T_PR[[#This Row],[CENA KATALOG NETTO ZA JEDNOSTKĘ MIARY]]/G1041</f>
        <v>1.8385</v>
      </c>
      <c r="J1041" s="94">
        <f>T1041*(T_PR[[#This Row],[CENA KATALOG NETTO ZA JEDNOSTKĘ MIARY]]-T_PR[[#This Row],[CENA KATALOG NETTO ZA JEDNOSTKĘ MIARY]]*T_PR[[#This Row],[RABAT %]])/100</f>
        <v>1.8385</v>
      </c>
      <c r="K1041" s="95">
        <f t="shared" si="40"/>
        <v>183.85</v>
      </c>
      <c r="L1041" s="264">
        <f t="shared" si="39"/>
        <v>0</v>
      </c>
      <c r="M1041" s="25">
        <v>25</v>
      </c>
      <c r="N1041" s="256">
        <f>T_PR[[#This Row],[CENA ZA POJ. SZTUKĘ PO RABACIE]]*T_PR[[#This Row],[LICZBA SZT. W OPAKOWANIU]]</f>
        <v>45.962499999999999</v>
      </c>
      <c r="O1041" s="253" t="str">
        <f>IF(T_PR[[#This Row],[CENA ZA OPAKOWANIE PO RABACIE]]*D1041=0,"",D1041*N1041)</f>
        <v/>
      </c>
      <c r="P1041" s="52" t="s">
        <v>2551</v>
      </c>
      <c r="Q1041" s="52"/>
      <c r="R1041" s="31" t="s">
        <v>324</v>
      </c>
      <c r="S1041" s="31" t="s">
        <v>58</v>
      </c>
      <c r="T1041" s="160">
        <v>1</v>
      </c>
    </row>
    <row r="1042" spans="1:20" ht="34.950000000000003" customHeight="1">
      <c r="A1042" s="334"/>
      <c r="B1042" s="342"/>
      <c r="C1042" s="130" t="s">
        <v>3552</v>
      </c>
      <c r="D1042" s="53"/>
      <c r="E1042" s="38" t="s">
        <v>2552</v>
      </c>
      <c r="F1042" s="225" t="s">
        <v>2537</v>
      </c>
      <c r="G1042" s="54">
        <v>100</v>
      </c>
      <c r="H1042" s="28">
        <v>246.85</v>
      </c>
      <c r="I1042" s="199">
        <f>T_PR[[#This Row],[CENA KATALOG NETTO ZA JEDNOSTKĘ MIARY]]/G1042</f>
        <v>2.4685000000000001</v>
      </c>
      <c r="J1042" s="94">
        <f>T1042*(T_PR[[#This Row],[CENA KATALOG NETTO ZA JEDNOSTKĘ MIARY]]-T_PR[[#This Row],[CENA KATALOG NETTO ZA JEDNOSTKĘ MIARY]]*T_PR[[#This Row],[RABAT %]])/100</f>
        <v>2.4685000000000001</v>
      </c>
      <c r="K1042" s="95">
        <f t="shared" si="40"/>
        <v>246.85</v>
      </c>
      <c r="L1042" s="264">
        <f t="shared" si="39"/>
        <v>0</v>
      </c>
      <c r="M1042" s="25">
        <v>25</v>
      </c>
      <c r="N1042" s="256">
        <f>T_PR[[#This Row],[CENA ZA POJ. SZTUKĘ PO RABACIE]]*T_PR[[#This Row],[LICZBA SZT. W OPAKOWANIU]]</f>
        <v>61.712500000000006</v>
      </c>
      <c r="O1042" s="253" t="str">
        <f>IF(T_PR[[#This Row],[CENA ZA OPAKOWANIE PO RABACIE]]*D1042=0,"",D1042*N1042)</f>
        <v/>
      </c>
      <c r="P1042" s="52" t="s">
        <v>2553</v>
      </c>
      <c r="Q1042" s="52"/>
      <c r="R1042" s="31" t="s">
        <v>324</v>
      </c>
      <c r="S1042" s="31" t="s">
        <v>58</v>
      </c>
      <c r="T1042" s="160">
        <v>1</v>
      </c>
    </row>
    <row r="1043" spans="1:20" ht="16.2" customHeight="1">
      <c r="A1043" s="332"/>
      <c r="B1043" s="327"/>
      <c r="C1043" s="130" t="s">
        <v>3552</v>
      </c>
      <c r="D1043" s="53"/>
      <c r="E1043" s="38" t="s">
        <v>3844</v>
      </c>
      <c r="F1043" s="225" t="s">
        <v>3848</v>
      </c>
      <c r="G1043" s="54">
        <v>100</v>
      </c>
      <c r="H1043" s="208">
        <v>374.44</v>
      </c>
      <c r="I1043" s="199">
        <f>T_PR[[#This Row],[CENA KATALOG NETTO ZA JEDNOSTKĘ MIARY]]/G1043</f>
        <v>3.7444000000000002</v>
      </c>
      <c r="J1043" s="94">
        <f>T1043*(T_PR[[#This Row],[CENA KATALOG NETTO ZA JEDNOSTKĘ MIARY]]-T_PR[[#This Row],[CENA KATALOG NETTO ZA JEDNOSTKĘ MIARY]]*T_PR[[#This Row],[RABAT %]])/100</f>
        <v>3.7444000000000002</v>
      </c>
      <c r="K1043" s="106">
        <f>SUM(H1043)*(1-L1044)</f>
        <v>374.44</v>
      </c>
      <c r="L1043" s="261">
        <f t="shared" si="39"/>
        <v>0</v>
      </c>
      <c r="M1043" s="25">
        <v>40</v>
      </c>
      <c r="N1043" s="256">
        <f>T_PR[[#This Row],[CENA ZA POJ. SZTUKĘ PO RABACIE]]*T_PR[[#This Row],[LICZBA SZT. W OPAKOWANIU]]</f>
        <v>149.77600000000001</v>
      </c>
      <c r="O1043" s="253" t="str">
        <f>IF(T_PR[[#This Row],[CENA ZA OPAKOWANIE PO RABACIE]]*D1043=0,"",D1043*N1043)</f>
        <v/>
      </c>
      <c r="P1043" s="52">
        <v>4250438931018</v>
      </c>
      <c r="Q1043" s="52">
        <v>4250438931025</v>
      </c>
      <c r="R1043" s="31" t="s">
        <v>324</v>
      </c>
      <c r="S1043" s="101" t="s">
        <v>58</v>
      </c>
      <c r="T1043" s="160">
        <v>1</v>
      </c>
    </row>
    <row r="1044" spans="1:20" ht="18.649999999999999" customHeight="1">
      <c r="A1044" s="333"/>
      <c r="B1044" s="328"/>
      <c r="C1044" s="130" t="s">
        <v>3552</v>
      </c>
      <c r="D1044" s="53"/>
      <c r="E1044" s="38" t="s">
        <v>3842</v>
      </c>
      <c r="F1044" s="225" t="s">
        <v>3843</v>
      </c>
      <c r="G1044" s="54">
        <v>100</v>
      </c>
      <c r="H1044" s="208">
        <v>506.33000000000004</v>
      </c>
      <c r="I1044" s="199">
        <f>T_PR[[#This Row],[CENA KATALOG NETTO ZA JEDNOSTKĘ MIARY]]/G1044</f>
        <v>5.0633000000000008</v>
      </c>
      <c r="J1044" s="94">
        <f>T1044*(T_PR[[#This Row],[CENA KATALOG NETTO ZA JEDNOSTKĘ MIARY]]-T_PR[[#This Row],[CENA KATALOG NETTO ZA JEDNOSTKĘ MIARY]]*T_PR[[#This Row],[RABAT %]])/100</f>
        <v>5.0633000000000008</v>
      </c>
      <c r="K1044" s="106">
        <f>SUM(H1044)*(1-L1044)</f>
        <v>506.33000000000004</v>
      </c>
      <c r="L1044" s="261">
        <f t="shared" si="39"/>
        <v>0</v>
      </c>
      <c r="M1044" s="25">
        <v>40</v>
      </c>
      <c r="N1044" s="256">
        <f>T_PR[[#This Row],[CENA ZA POJ. SZTUKĘ PO RABACIE]]*T_PR[[#This Row],[LICZBA SZT. W OPAKOWANIU]]</f>
        <v>202.53200000000004</v>
      </c>
      <c r="O1044" s="253" t="str">
        <f>IF(T_PR[[#This Row],[CENA ZA OPAKOWANIE PO RABACIE]]*D1044=0,"",D1044*N1044)</f>
        <v/>
      </c>
      <c r="P1044" s="52">
        <v>4250438931094</v>
      </c>
      <c r="Q1044" s="52">
        <v>4250438931100</v>
      </c>
      <c r="R1044" s="31" t="s">
        <v>324</v>
      </c>
      <c r="S1044" s="101" t="s">
        <v>58</v>
      </c>
      <c r="T1044" s="160">
        <v>1</v>
      </c>
    </row>
    <row r="1045" spans="1:20" ht="18.649999999999999" customHeight="1">
      <c r="A1045" s="333"/>
      <c r="B1045" s="328"/>
      <c r="C1045" s="130" t="s">
        <v>3552</v>
      </c>
      <c r="D1045" s="53"/>
      <c r="E1045" s="38" t="s">
        <v>3845</v>
      </c>
      <c r="F1045" s="225" t="s">
        <v>3849</v>
      </c>
      <c r="G1045" s="54">
        <v>100</v>
      </c>
      <c r="H1045" s="208">
        <v>378.84000000000003</v>
      </c>
      <c r="I1045" s="199">
        <f>T_PR[[#This Row],[CENA KATALOG NETTO ZA JEDNOSTKĘ MIARY]]/G1045</f>
        <v>3.7884000000000002</v>
      </c>
      <c r="J1045" s="94">
        <f>T1045*(T_PR[[#This Row],[CENA KATALOG NETTO ZA JEDNOSTKĘ MIARY]]-T_PR[[#This Row],[CENA KATALOG NETTO ZA JEDNOSTKĘ MIARY]]*T_PR[[#This Row],[RABAT %]])/100</f>
        <v>3.7884000000000002</v>
      </c>
      <c r="K1045" s="106">
        <f>SUM(H1045)*(1-L1046)</f>
        <v>378.84000000000003</v>
      </c>
      <c r="L1045" s="261">
        <f t="shared" si="39"/>
        <v>0</v>
      </c>
      <c r="M1045" s="25">
        <v>30</v>
      </c>
      <c r="N1045" s="256">
        <f>T_PR[[#This Row],[CENA ZA POJ. SZTUKĘ PO RABACIE]]*T_PR[[#This Row],[LICZBA SZT. W OPAKOWANIU]]</f>
        <v>113.652</v>
      </c>
      <c r="O1045" s="253" t="str">
        <f>IF(T_PR[[#This Row],[CENA ZA OPAKOWANIE PO RABACIE]]*D1045=0,"",D1045*N1045)</f>
        <v/>
      </c>
      <c r="P1045" s="52">
        <v>4250438931032</v>
      </c>
      <c r="Q1045" s="52">
        <v>4250438931049</v>
      </c>
      <c r="R1045" s="31" t="s">
        <v>324</v>
      </c>
      <c r="S1045" s="101" t="s">
        <v>58</v>
      </c>
      <c r="T1045" s="160">
        <v>1</v>
      </c>
    </row>
    <row r="1046" spans="1:20" ht="18.649999999999999" customHeight="1">
      <c r="A1046" s="333"/>
      <c r="B1046" s="328"/>
      <c r="C1046" s="130" t="s">
        <v>3552</v>
      </c>
      <c r="D1046" s="53"/>
      <c r="E1046" s="38" t="s">
        <v>3846</v>
      </c>
      <c r="F1046" s="225" t="s">
        <v>3847</v>
      </c>
      <c r="G1046" s="54">
        <v>100</v>
      </c>
      <c r="H1046" s="208">
        <v>507.76000000000005</v>
      </c>
      <c r="I1046" s="199">
        <f>T_PR[[#This Row],[CENA KATALOG NETTO ZA JEDNOSTKĘ MIARY]]/G1046</f>
        <v>5.0776000000000003</v>
      </c>
      <c r="J1046" s="94">
        <f>T1046*(T_PR[[#This Row],[CENA KATALOG NETTO ZA JEDNOSTKĘ MIARY]]-T_PR[[#This Row],[CENA KATALOG NETTO ZA JEDNOSTKĘ MIARY]]*T_PR[[#This Row],[RABAT %]])/100</f>
        <v>5.0776000000000003</v>
      </c>
      <c r="K1046" s="106">
        <f>SUM(H1046)*(1-L1047)</f>
        <v>507.76000000000005</v>
      </c>
      <c r="L1046" s="261">
        <f t="shared" si="39"/>
        <v>0</v>
      </c>
      <c r="M1046" s="25">
        <v>30</v>
      </c>
      <c r="N1046" s="256">
        <f>T_PR[[#This Row],[CENA ZA POJ. SZTUKĘ PO RABACIE]]*T_PR[[#This Row],[LICZBA SZT. W OPAKOWANIU]]</f>
        <v>152.328</v>
      </c>
      <c r="O1046" s="253" t="str">
        <f>IF(T_PR[[#This Row],[CENA ZA OPAKOWANIE PO RABACIE]]*D1046=0,"",D1046*N1046)</f>
        <v/>
      </c>
      <c r="P1046" s="52">
        <v>4250438931117</v>
      </c>
      <c r="Q1046" s="52">
        <v>4250438931124</v>
      </c>
      <c r="R1046" s="31" t="s">
        <v>324</v>
      </c>
      <c r="S1046" s="101" t="s">
        <v>58</v>
      </c>
      <c r="T1046" s="160">
        <v>1</v>
      </c>
    </row>
    <row r="1047" spans="1:20" ht="18" customHeight="1">
      <c r="A1047" s="333"/>
      <c r="B1047" s="328"/>
      <c r="C1047" s="129" t="s">
        <v>3552</v>
      </c>
      <c r="D1047" s="53"/>
      <c r="E1047" s="38" t="s">
        <v>2554</v>
      </c>
      <c r="F1047" s="225" t="s">
        <v>2555</v>
      </c>
      <c r="G1047" s="54">
        <v>100</v>
      </c>
      <c r="H1047" s="208">
        <v>380.79910000000001</v>
      </c>
      <c r="I1047" s="199">
        <f>T_PR[[#This Row],[CENA KATALOG NETTO ZA JEDNOSTKĘ MIARY]]/G1047</f>
        <v>3.8079909999999999</v>
      </c>
      <c r="J1047" s="94">
        <f>T1047*(T_PR[[#This Row],[CENA KATALOG NETTO ZA JEDNOSTKĘ MIARY]]-T_PR[[#This Row],[CENA KATALOG NETTO ZA JEDNOSTKĘ MIARY]]*T_PR[[#This Row],[RABAT %]])/100</f>
        <v>3.8079909999999999</v>
      </c>
      <c r="K1047" s="95">
        <f t="shared" si="40"/>
        <v>380.79910000000001</v>
      </c>
      <c r="L1047" s="264">
        <f t="shared" si="39"/>
        <v>0</v>
      </c>
      <c r="M1047" s="25">
        <v>30</v>
      </c>
      <c r="N1047" s="256">
        <f>T_PR[[#This Row],[CENA ZA POJ. SZTUKĘ PO RABACIE]]*T_PR[[#This Row],[LICZBA SZT. W OPAKOWANIU]]</f>
        <v>114.23972999999999</v>
      </c>
      <c r="O1047" s="253" t="str">
        <f>IF(T_PR[[#This Row],[CENA ZA OPAKOWANIE PO RABACIE]]*D1047=0,"",D1047*N1047)</f>
        <v/>
      </c>
      <c r="P1047" s="52" t="s">
        <v>2556</v>
      </c>
      <c r="Q1047" s="52" t="s">
        <v>2557</v>
      </c>
      <c r="R1047" s="31" t="s">
        <v>324</v>
      </c>
      <c r="S1047" s="31" t="s">
        <v>58</v>
      </c>
      <c r="T1047" s="160">
        <v>1</v>
      </c>
    </row>
    <row r="1048" spans="1:20" ht="18" customHeight="1">
      <c r="A1048" s="333"/>
      <c r="B1048" s="328"/>
      <c r="C1048" s="129" t="s">
        <v>3552</v>
      </c>
      <c r="D1048" s="53"/>
      <c r="E1048" s="38" t="s">
        <v>2558</v>
      </c>
      <c r="F1048" s="225" t="s">
        <v>2559</v>
      </c>
      <c r="G1048" s="54">
        <v>100</v>
      </c>
      <c r="H1048" s="208">
        <v>513.07630000000006</v>
      </c>
      <c r="I1048" s="199">
        <f>T_PR[[#This Row],[CENA KATALOG NETTO ZA JEDNOSTKĘ MIARY]]/G1048</f>
        <v>5.1307630000000009</v>
      </c>
      <c r="J1048" s="94">
        <f>T1048*(T_PR[[#This Row],[CENA KATALOG NETTO ZA JEDNOSTKĘ MIARY]]-T_PR[[#This Row],[CENA KATALOG NETTO ZA JEDNOSTKĘ MIARY]]*T_PR[[#This Row],[RABAT %]])/100</f>
        <v>5.1307630000000009</v>
      </c>
      <c r="K1048" s="95">
        <f t="shared" si="40"/>
        <v>513.07630000000006</v>
      </c>
      <c r="L1048" s="264">
        <f t="shared" si="39"/>
        <v>0</v>
      </c>
      <c r="M1048" s="25">
        <v>30</v>
      </c>
      <c r="N1048" s="256">
        <f>T_PR[[#This Row],[CENA ZA POJ. SZTUKĘ PO RABACIE]]*T_PR[[#This Row],[LICZBA SZT. W OPAKOWANIU]]</f>
        <v>153.92289000000002</v>
      </c>
      <c r="O1048" s="253" t="str">
        <f>IF(T_PR[[#This Row],[CENA ZA OPAKOWANIE PO RABACIE]]*D1048=0,"",D1048*N1048)</f>
        <v/>
      </c>
      <c r="P1048" s="52" t="s">
        <v>2560</v>
      </c>
      <c r="Q1048" s="52" t="s">
        <v>2561</v>
      </c>
      <c r="R1048" s="31" t="s">
        <v>324</v>
      </c>
      <c r="S1048" s="31" t="s">
        <v>58</v>
      </c>
      <c r="T1048" s="160">
        <v>1</v>
      </c>
    </row>
    <row r="1049" spans="1:20" ht="18" customHeight="1">
      <c r="A1049" s="333"/>
      <c r="B1049" s="328"/>
      <c r="C1049" s="129" t="s">
        <v>3552</v>
      </c>
      <c r="D1049" s="53"/>
      <c r="E1049" s="38" t="s">
        <v>2562</v>
      </c>
      <c r="F1049" s="225" t="s">
        <v>2563</v>
      </c>
      <c r="G1049" s="54">
        <v>100</v>
      </c>
      <c r="H1049" s="208">
        <v>501.04890000000006</v>
      </c>
      <c r="I1049" s="199">
        <f>T_PR[[#This Row],[CENA KATALOG NETTO ZA JEDNOSTKĘ MIARY]]/G1049</f>
        <v>5.0104890000000006</v>
      </c>
      <c r="J1049" s="94">
        <f>T1049*(T_PR[[#This Row],[CENA KATALOG NETTO ZA JEDNOSTKĘ MIARY]]-T_PR[[#This Row],[CENA KATALOG NETTO ZA JEDNOSTKĘ MIARY]]*T_PR[[#This Row],[RABAT %]])/100</f>
        <v>5.0104890000000006</v>
      </c>
      <c r="K1049" s="95">
        <f t="shared" si="40"/>
        <v>501.04890000000006</v>
      </c>
      <c r="L1049" s="264">
        <f t="shared" si="39"/>
        <v>0</v>
      </c>
      <c r="M1049" s="25">
        <v>20</v>
      </c>
      <c r="N1049" s="256">
        <f>T_PR[[#This Row],[CENA ZA POJ. SZTUKĘ PO RABACIE]]*T_PR[[#This Row],[LICZBA SZT. W OPAKOWANIU]]</f>
        <v>100.20978000000001</v>
      </c>
      <c r="O1049" s="253" t="str">
        <f>IF(T_PR[[#This Row],[CENA ZA OPAKOWANIE PO RABACIE]]*D1049=0,"",D1049*N1049)</f>
        <v/>
      </c>
      <c r="P1049" s="52" t="s">
        <v>2564</v>
      </c>
      <c r="Q1049" s="52" t="s">
        <v>2565</v>
      </c>
      <c r="R1049" s="31" t="s">
        <v>324</v>
      </c>
      <c r="S1049" s="31" t="s">
        <v>58</v>
      </c>
      <c r="T1049" s="160">
        <v>1</v>
      </c>
    </row>
    <row r="1050" spans="1:20" ht="18" customHeight="1">
      <c r="A1050" s="334"/>
      <c r="B1050" s="329"/>
      <c r="C1050" s="129" t="s">
        <v>3552</v>
      </c>
      <c r="D1050" s="53"/>
      <c r="E1050" s="38" t="s">
        <v>2566</v>
      </c>
      <c r="F1050" s="225" t="s">
        <v>2567</v>
      </c>
      <c r="G1050" s="54">
        <v>100</v>
      </c>
      <c r="H1050" s="208">
        <v>713.50070000000017</v>
      </c>
      <c r="I1050" s="199">
        <f>T_PR[[#This Row],[CENA KATALOG NETTO ZA JEDNOSTKĘ MIARY]]/G1050</f>
        <v>7.1350070000000017</v>
      </c>
      <c r="J1050" s="94">
        <f>T1050*(T_PR[[#This Row],[CENA KATALOG NETTO ZA JEDNOSTKĘ MIARY]]-T_PR[[#This Row],[CENA KATALOG NETTO ZA JEDNOSTKĘ MIARY]]*T_PR[[#This Row],[RABAT %]])/100</f>
        <v>7.1350070000000017</v>
      </c>
      <c r="K1050" s="95">
        <f t="shared" si="40"/>
        <v>713.50070000000017</v>
      </c>
      <c r="L1050" s="264">
        <f t="shared" si="39"/>
        <v>0</v>
      </c>
      <c r="M1050" s="58">
        <v>20</v>
      </c>
      <c r="N1050" s="256">
        <f>T_PR[[#This Row],[CENA ZA POJ. SZTUKĘ PO RABACIE]]*T_PR[[#This Row],[LICZBA SZT. W OPAKOWANIU]]</f>
        <v>142.70014000000003</v>
      </c>
      <c r="O1050" s="253" t="str">
        <f>IF(T_PR[[#This Row],[CENA ZA OPAKOWANIE PO RABACIE]]*D1050=0,"",D1050*N1050)</f>
        <v/>
      </c>
      <c r="P1050" s="52" t="s">
        <v>2568</v>
      </c>
      <c r="Q1050" s="52" t="s">
        <v>2569</v>
      </c>
      <c r="R1050" s="31" t="s">
        <v>324</v>
      </c>
      <c r="S1050" s="31" t="s">
        <v>58</v>
      </c>
      <c r="T1050" s="160">
        <v>1</v>
      </c>
    </row>
    <row r="1051" spans="1:20" ht="18" customHeight="1">
      <c r="A1051" s="332"/>
      <c r="B1051" s="341"/>
      <c r="C1051" s="129" t="s">
        <v>3533</v>
      </c>
      <c r="D1051" s="53"/>
      <c r="E1051" s="38" t="s">
        <v>2570</v>
      </c>
      <c r="F1051" s="225" t="s">
        <v>2571</v>
      </c>
      <c r="G1051" s="54">
        <v>100</v>
      </c>
      <c r="H1051" s="208">
        <v>100.04085000000001</v>
      </c>
      <c r="I1051" s="199">
        <f>T_PR[[#This Row],[CENA KATALOG NETTO ZA JEDNOSTKĘ MIARY]]/G1051</f>
        <v>1.0004085</v>
      </c>
      <c r="J1051" s="94">
        <f>T1051*(T_PR[[#This Row],[CENA KATALOG NETTO ZA JEDNOSTKĘ MIARY]]-T_PR[[#This Row],[CENA KATALOG NETTO ZA JEDNOSTKĘ MIARY]]*T_PR[[#This Row],[RABAT %]])/100</f>
        <v>1.0004085</v>
      </c>
      <c r="K1051" s="95">
        <f t="shared" si="40"/>
        <v>100.04085000000001</v>
      </c>
      <c r="L1051" s="264">
        <f t="shared" si="39"/>
        <v>0</v>
      </c>
      <c r="M1051" s="25">
        <v>100</v>
      </c>
      <c r="N1051" s="256">
        <f>T_PR[[#This Row],[CENA ZA POJ. SZTUKĘ PO RABACIE]]*T_PR[[#This Row],[LICZBA SZT. W OPAKOWANIU]]</f>
        <v>100.04085000000001</v>
      </c>
      <c r="O1051" s="253" t="str">
        <f>IF(T_PR[[#This Row],[CENA ZA OPAKOWANIE PO RABACIE]]*D1051=0,"",D1051*N1051)</f>
        <v/>
      </c>
      <c r="P1051" s="52" t="s">
        <v>2572</v>
      </c>
      <c r="Q1051" s="52" t="s">
        <v>2573</v>
      </c>
      <c r="R1051" s="31" t="s">
        <v>22</v>
      </c>
      <c r="S1051" s="31" t="s">
        <v>58</v>
      </c>
      <c r="T1051" s="160">
        <v>1</v>
      </c>
    </row>
    <row r="1052" spans="1:20" ht="18" customHeight="1">
      <c r="A1052" s="333"/>
      <c r="B1052" s="346"/>
      <c r="C1052" s="129" t="s">
        <v>3533</v>
      </c>
      <c r="D1052" s="53"/>
      <c r="E1052" s="38" t="s">
        <v>2574</v>
      </c>
      <c r="F1052" s="225" t="s">
        <v>2575</v>
      </c>
      <c r="G1052" s="54">
        <v>100</v>
      </c>
      <c r="H1052" s="208">
        <v>103.16092499999999</v>
      </c>
      <c r="I1052" s="199">
        <f>T_PR[[#This Row],[CENA KATALOG NETTO ZA JEDNOSTKĘ MIARY]]/G1052</f>
        <v>1.0316092499999998</v>
      </c>
      <c r="J1052" s="94">
        <f>T1052*(T_PR[[#This Row],[CENA KATALOG NETTO ZA JEDNOSTKĘ MIARY]]-T_PR[[#This Row],[CENA KATALOG NETTO ZA JEDNOSTKĘ MIARY]]*T_PR[[#This Row],[RABAT %]])/100</f>
        <v>1.0316092499999998</v>
      </c>
      <c r="K1052" s="95">
        <f t="shared" si="40"/>
        <v>103.16092499999999</v>
      </c>
      <c r="L1052" s="264">
        <f t="shared" si="39"/>
        <v>0</v>
      </c>
      <c r="M1052" s="25">
        <v>100</v>
      </c>
      <c r="N1052" s="256">
        <f>T_PR[[#This Row],[CENA ZA POJ. SZTUKĘ PO RABACIE]]*T_PR[[#This Row],[LICZBA SZT. W OPAKOWANIU]]</f>
        <v>103.16092499999998</v>
      </c>
      <c r="O1052" s="253" t="str">
        <f>IF(T_PR[[#This Row],[CENA ZA OPAKOWANIE PO RABACIE]]*D1052=0,"",D1052*N1052)</f>
        <v/>
      </c>
      <c r="P1052" s="52" t="s">
        <v>2576</v>
      </c>
      <c r="Q1052" s="52" t="s">
        <v>2577</v>
      </c>
      <c r="R1052" s="31" t="s">
        <v>22</v>
      </c>
      <c r="S1052" s="31" t="s">
        <v>58</v>
      </c>
      <c r="T1052" s="160">
        <v>1</v>
      </c>
    </row>
    <row r="1053" spans="1:20" ht="18" customHeight="1">
      <c r="A1053" s="333"/>
      <c r="B1053" s="346"/>
      <c r="C1053" s="129" t="s">
        <v>3533</v>
      </c>
      <c r="D1053" s="53"/>
      <c r="E1053" s="38" t="s">
        <v>2578</v>
      </c>
      <c r="F1053" s="225" t="s">
        <v>2579</v>
      </c>
      <c r="G1053" s="54">
        <v>100</v>
      </c>
      <c r="H1053" s="208">
        <v>106.29202500000001</v>
      </c>
      <c r="I1053" s="199">
        <f>T_PR[[#This Row],[CENA KATALOG NETTO ZA JEDNOSTKĘ MIARY]]/G1053</f>
        <v>1.0629202500000001</v>
      </c>
      <c r="J1053" s="94">
        <f>T1053*(T_PR[[#This Row],[CENA KATALOG NETTO ZA JEDNOSTKĘ MIARY]]-T_PR[[#This Row],[CENA KATALOG NETTO ZA JEDNOSTKĘ MIARY]]*T_PR[[#This Row],[RABAT %]])/100</f>
        <v>1.0629202500000001</v>
      </c>
      <c r="K1053" s="95">
        <f t="shared" si="40"/>
        <v>106.29202500000001</v>
      </c>
      <c r="L1053" s="264">
        <f t="shared" si="39"/>
        <v>0</v>
      </c>
      <c r="M1053" s="25">
        <v>100</v>
      </c>
      <c r="N1053" s="256">
        <f>T_PR[[#This Row],[CENA ZA POJ. SZTUKĘ PO RABACIE]]*T_PR[[#This Row],[LICZBA SZT. W OPAKOWANIU]]</f>
        <v>106.29202500000001</v>
      </c>
      <c r="O1053" s="253" t="str">
        <f>IF(T_PR[[#This Row],[CENA ZA OPAKOWANIE PO RABACIE]]*D1053=0,"",D1053*N1053)</f>
        <v/>
      </c>
      <c r="P1053" s="52" t="s">
        <v>2580</v>
      </c>
      <c r="Q1053" s="52" t="s">
        <v>2581</v>
      </c>
      <c r="R1053" s="31" t="s">
        <v>22</v>
      </c>
      <c r="S1053" s="31" t="s">
        <v>58</v>
      </c>
      <c r="T1053" s="160">
        <v>1</v>
      </c>
    </row>
    <row r="1054" spans="1:20" ht="18" customHeight="1">
      <c r="A1054" s="333"/>
      <c r="B1054" s="346"/>
      <c r="C1054" s="129" t="s">
        <v>3533</v>
      </c>
      <c r="D1054" s="53"/>
      <c r="E1054" s="38" t="s">
        <v>2582</v>
      </c>
      <c r="F1054" s="225" t="s">
        <v>2583</v>
      </c>
      <c r="G1054" s="54">
        <v>100</v>
      </c>
      <c r="H1054" s="208">
        <v>140.679</v>
      </c>
      <c r="I1054" s="199">
        <f>T_PR[[#This Row],[CENA KATALOG NETTO ZA JEDNOSTKĘ MIARY]]/G1054</f>
        <v>1.40679</v>
      </c>
      <c r="J1054" s="94">
        <f>T1054*(T_PR[[#This Row],[CENA KATALOG NETTO ZA JEDNOSTKĘ MIARY]]-T_PR[[#This Row],[CENA KATALOG NETTO ZA JEDNOSTKĘ MIARY]]*T_PR[[#This Row],[RABAT %]])/100</f>
        <v>1.40679</v>
      </c>
      <c r="K1054" s="95">
        <f t="shared" si="40"/>
        <v>140.679</v>
      </c>
      <c r="L1054" s="264">
        <f t="shared" si="39"/>
        <v>0</v>
      </c>
      <c r="M1054" s="25">
        <v>100</v>
      </c>
      <c r="N1054" s="256">
        <f>T_PR[[#This Row],[CENA ZA POJ. SZTUKĘ PO RABACIE]]*T_PR[[#This Row],[LICZBA SZT. W OPAKOWANIU]]</f>
        <v>140.679</v>
      </c>
      <c r="O1054" s="253" t="str">
        <f>IF(T_PR[[#This Row],[CENA ZA OPAKOWANIE PO RABACIE]]*D1054=0,"",D1054*N1054)</f>
        <v/>
      </c>
      <c r="P1054" s="52" t="s">
        <v>2584</v>
      </c>
      <c r="Q1054" s="52" t="s">
        <v>2585</v>
      </c>
      <c r="R1054" s="31" t="s">
        <v>22</v>
      </c>
      <c r="S1054" s="31" t="s">
        <v>58</v>
      </c>
      <c r="T1054" s="160">
        <v>1</v>
      </c>
    </row>
    <row r="1055" spans="1:20" ht="18" customHeight="1">
      <c r="A1055" s="333"/>
      <c r="B1055" s="346"/>
      <c r="C1055" s="129" t="s">
        <v>3533</v>
      </c>
      <c r="D1055" s="53"/>
      <c r="E1055" s="38" t="s">
        <v>2586</v>
      </c>
      <c r="F1055" s="225" t="s">
        <v>2587</v>
      </c>
      <c r="G1055" s="54">
        <v>100</v>
      </c>
      <c r="H1055" s="208">
        <v>150.05025000000001</v>
      </c>
      <c r="I1055" s="199">
        <f>T_PR[[#This Row],[CENA KATALOG NETTO ZA JEDNOSTKĘ MIARY]]/G1055</f>
        <v>1.5005025000000001</v>
      </c>
      <c r="J1055" s="94">
        <f>T1055*(T_PR[[#This Row],[CENA KATALOG NETTO ZA JEDNOSTKĘ MIARY]]-T_PR[[#This Row],[CENA KATALOG NETTO ZA JEDNOSTKĘ MIARY]]*T_PR[[#This Row],[RABAT %]])/100</f>
        <v>1.5005025000000001</v>
      </c>
      <c r="K1055" s="95">
        <f t="shared" si="40"/>
        <v>150.05025000000001</v>
      </c>
      <c r="L1055" s="264">
        <f t="shared" si="39"/>
        <v>0</v>
      </c>
      <c r="M1055" s="25">
        <v>100</v>
      </c>
      <c r="N1055" s="256">
        <f>T_PR[[#This Row],[CENA ZA POJ. SZTUKĘ PO RABACIE]]*T_PR[[#This Row],[LICZBA SZT. W OPAKOWANIU]]</f>
        <v>150.05025000000001</v>
      </c>
      <c r="O1055" s="253" t="str">
        <f>IF(T_PR[[#This Row],[CENA ZA OPAKOWANIE PO RABACIE]]*D1055=0,"",D1055*N1055)</f>
        <v/>
      </c>
      <c r="P1055" s="52" t="s">
        <v>2588</v>
      </c>
      <c r="Q1055" s="52" t="s">
        <v>2589</v>
      </c>
      <c r="R1055" s="31" t="s">
        <v>22</v>
      </c>
      <c r="S1055" s="31" t="s">
        <v>58</v>
      </c>
      <c r="T1055" s="160">
        <v>1</v>
      </c>
    </row>
    <row r="1056" spans="1:20" ht="18" customHeight="1">
      <c r="A1056" s="333"/>
      <c r="B1056" s="346"/>
      <c r="C1056" s="129" t="s">
        <v>3533</v>
      </c>
      <c r="D1056" s="53"/>
      <c r="E1056" s="38" t="s">
        <v>2590</v>
      </c>
      <c r="F1056" s="225" t="s">
        <v>2591</v>
      </c>
      <c r="G1056" s="54">
        <v>100</v>
      </c>
      <c r="H1056" s="208">
        <v>168.81480000000002</v>
      </c>
      <c r="I1056" s="199">
        <f>T_PR[[#This Row],[CENA KATALOG NETTO ZA JEDNOSTKĘ MIARY]]/G1056</f>
        <v>1.6881480000000002</v>
      </c>
      <c r="J1056" s="94">
        <f>T1056*(T_PR[[#This Row],[CENA KATALOG NETTO ZA JEDNOSTKĘ MIARY]]-T_PR[[#This Row],[CENA KATALOG NETTO ZA JEDNOSTKĘ MIARY]]*T_PR[[#This Row],[RABAT %]])/100</f>
        <v>1.6881480000000002</v>
      </c>
      <c r="K1056" s="95">
        <f t="shared" si="40"/>
        <v>168.81480000000002</v>
      </c>
      <c r="L1056" s="264">
        <f t="shared" si="39"/>
        <v>0</v>
      </c>
      <c r="M1056" s="25">
        <v>100</v>
      </c>
      <c r="N1056" s="256">
        <f>T_PR[[#This Row],[CENA ZA POJ. SZTUKĘ PO RABACIE]]*T_PR[[#This Row],[LICZBA SZT. W OPAKOWANIU]]</f>
        <v>168.81480000000002</v>
      </c>
      <c r="O1056" s="253" t="str">
        <f>IF(T_PR[[#This Row],[CENA ZA OPAKOWANIE PO RABACIE]]*D1056=0,"",D1056*N1056)</f>
        <v/>
      </c>
      <c r="P1056" s="52" t="s">
        <v>2592</v>
      </c>
      <c r="Q1056" s="52" t="s">
        <v>2593</v>
      </c>
      <c r="R1056" s="31" t="s">
        <v>22</v>
      </c>
      <c r="S1056" s="31" t="s">
        <v>58</v>
      </c>
      <c r="T1056" s="160">
        <v>1</v>
      </c>
    </row>
    <row r="1057" spans="1:20" ht="18" customHeight="1">
      <c r="A1057" s="333"/>
      <c r="B1057" s="346"/>
      <c r="C1057" s="129" t="s">
        <v>3533</v>
      </c>
      <c r="D1057" s="53"/>
      <c r="E1057" s="38" t="s">
        <v>2594</v>
      </c>
      <c r="F1057" s="225" t="s">
        <v>2595</v>
      </c>
      <c r="G1057" s="54">
        <v>100</v>
      </c>
      <c r="H1057" s="208">
        <v>146.93017500000002</v>
      </c>
      <c r="I1057" s="199">
        <f>T_PR[[#This Row],[CENA KATALOG NETTO ZA JEDNOSTKĘ MIARY]]/G1057</f>
        <v>1.4693017500000003</v>
      </c>
      <c r="J1057" s="94">
        <f>T1057*(T_PR[[#This Row],[CENA KATALOG NETTO ZA JEDNOSTKĘ MIARY]]-T_PR[[#This Row],[CENA KATALOG NETTO ZA JEDNOSTKĘ MIARY]]*T_PR[[#This Row],[RABAT %]])/100</f>
        <v>1.4693017500000003</v>
      </c>
      <c r="K1057" s="95">
        <f t="shared" si="40"/>
        <v>146.93017500000002</v>
      </c>
      <c r="L1057" s="264">
        <f t="shared" ref="L1057:L1120" si="41">$L$347</f>
        <v>0</v>
      </c>
      <c r="M1057" s="25">
        <v>100</v>
      </c>
      <c r="N1057" s="256">
        <f>T_PR[[#This Row],[CENA ZA POJ. SZTUKĘ PO RABACIE]]*T_PR[[#This Row],[LICZBA SZT. W OPAKOWANIU]]</f>
        <v>146.93017500000002</v>
      </c>
      <c r="O1057" s="253" t="str">
        <f>IF(T_PR[[#This Row],[CENA ZA OPAKOWANIE PO RABACIE]]*D1057=0,"",D1057*N1057)</f>
        <v/>
      </c>
      <c r="P1057" s="52" t="s">
        <v>2596</v>
      </c>
      <c r="Q1057" s="52" t="s">
        <v>2597</v>
      </c>
      <c r="R1057" s="31" t="s">
        <v>22</v>
      </c>
      <c r="S1057" s="31" t="s">
        <v>58</v>
      </c>
      <c r="T1057" s="160">
        <v>1</v>
      </c>
    </row>
    <row r="1058" spans="1:20" ht="18" customHeight="1">
      <c r="A1058" s="333"/>
      <c r="B1058" s="346"/>
      <c r="C1058" s="129" t="s">
        <v>3533</v>
      </c>
      <c r="D1058" s="53"/>
      <c r="E1058" s="38" t="s">
        <v>2598</v>
      </c>
      <c r="F1058" s="225" t="s">
        <v>2599</v>
      </c>
      <c r="G1058" s="54">
        <v>100</v>
      </c>
      <c r="H1058" s="208">
        <v>168.81480000000002</v>
      </c>
      <c r="I1058" s="199">
        <f>T_PR[[#This Row],[CENA KATALOG NETTO ZA JEDNOSTKĘ MIARY]]/G1058</f>
        <v>1.6881480000000002</v>
      </c>
      <c r="J1058" s="94">
        <f>T1058*(T_PR[[#This Row],[CENA KATALOG NETTO ZA JEDNOSTKĘ MIARY]]-T_PR[[#This Row],[CENA KATALOG NETTO ZA JEDNOSTKĘ MIARY]]*T_PR[[#This Row],[RABAT %]])/100</f>
        <v>1.6881480000000002</v>
      </c>
      <c r="K1058" s="95">
        <f t="shared" si="40"/>
        <v>168.81480000000002</v>
      </c>
      <c r="L1058" s="264">
        <f t="shared" si="41"/>
        <v>0</v>
      </c>
      <c r="M1058" s="25">
        <v>100</v>
      </c>
      <c r="N1058" s="256">
        <f>T_PR[[#This Row],[CENA ZA POJ. SZTUKĘ PO RABACIE]]*T_PR[[#This Row],[LICZBA SZT. W OPAKOWANIU]]</f>
        <v>168.81480000000002</v>
      </c>
      <c r="O1058" s="253" t="str">
        <f>IF(T_PR[[#This Row],[CENA ZA OPAKOWANIE PO RABACIE]]*D1058=0,"",D1058*N1058)</f>
        <v/>
      </c>
      <c r="P1058" s="52" t="s">
        <v>2600</v>
      </c>
      <c r="Q1058" s="52" t="s">
        <v>2601</v>
      </c>
      <c r="R1058" s="31" t="s">
        <v>22</v>
      </c>
      <c r="S1058" s="31" t="s">
        <v>58</v>
      </c>
      <c r="T1058" s="160">
        <v>1</v>
      </c>
    </row>
    <row r="1059" spans="1:20" ht="18" customHeight="1">
      <c r="A1059" s="334"/>
      <c r="B1059" s="346"/>
      <c r="C1059" s="129" t="s">
        <v>3533</v>
      </c>
      <c r="D1059" s="53"/>
      <c r="E1059" s="38" t="s">
        <v>2602</v>
      </c>
      <c r="F1059" s="225" t="s">
        <v>2603</v>
      </c>
      <c r="G1059" s="54">
        <v>100</v>
      </c>
      <c r="H1059" s="208">
        <v>184.43722500000001</v>
      </c>
      <c r="I1059" s="199">
        <f>T_PR[[#This Row],[CENA KATALOG NETTO ZA JEDNOSTKĘ MIARY]]/G1059</f>
        <v>1.8443722500000002</v>
      </c>
      <c r="J1059" s="94">
        <f>T1059*(T_PR[[#This Row],[CENA KATALOG NETTO ZA JEDNOSTKĘ MIARY]]-T_PR[[#This Row],[CENA KATALOG NETTO ZA JEDNOSTKĘ MIARY]]*T_PR[[#This Row],[RABAT %]])/100</f>
        <v>1.8443722500000002</v>
      </c>
      <c r="K1059" s="95">
        <f t="shared" si="40"/>
        <v>184.43722500000001</v>
      </c>
      <c r="L1059" s="264">
        <f t="shared" si="41"/>
        <v>0</v>
      </c>
      <c r="M1059" s="25">
        <v>100</v>
      </c>
      <c r="N1059" s="256">
        <f>T_PR[[#This Row],[CENA ZA POJ. SZTUKĘ PO RABACIE]]*T_PR[[#This Row],[LICZBA SZT. W OPAKOWANIU]]</f>
        <v>184.43722500000001</v>
      </c>
      <c r="O1059" s="253" t="str">
        <f>IF(T_PR[[#This Row],[CENA ZA OPAKOWANIE PO RABACIE]]*D1059=0,"",D1059*N1059)</f>
        <v/>
      </c>
      <c r="P1059" s="52" t="s">
        <v>2604</v>
      </c>
      <c r="Q1059" s="52" t="s">
        <v>2605</v>
      </c>
      <c r="R1059" s="31" t="s">
        <v>22</v>
      </c>
      <c r="S1059" s="31" t="s">
        <v>58</v>
      </c>
      <c r="T1059" s="160">
        <v>1</v>
      </c>
    </row>
    <row r="1060" spans="1:20" ht="18" customHeight="1">
      <c r="A1060" s="332"/>
      <c r="B1060" s="346"/>
      <c r="C1060" s="129" t="s">
        <v>3533</v>
      </c>
      <c r="D1060" s="53"/>
      <c r="E1060" s="38" t="s">
        <v>2606</v>
      </c>
      <c r="F1060" s="225" t="s">
        <v>2607</v>
      </c>
      <c r="G1060" s="54">
        <v>100</v>
      </c>
      <c r="H1060" s="28">
        <v>312.60600000000005</v>
      </c>
      <c r="I1060" s="199">
        <f>T_PR[[#This Row],[CENA KATALOG NETTO ZA JEDNOSTKĘ MIARY]]/G1060</f>
        <v>3.1260600000000007</v>
      </c>
      <c r="J1060" s="94">
        <f>T1060*(T_PR[[#This Row],[CENA KATALOG NETTO ZA JEDNOSTKĘ MIARY]]-T_PR[[#This Row],[CENA KATALOG NETTO ZA JEDNOSTKĘ MIARY]]*T_PR[[#This Row],[RABAT %]])/100</f>
        <v>3.1260600000000007</v>
      </c>
      <c r="K1060" s="95">
        <f t="shared" si="40"/>
        <v>312.60600000000005</v>
      </c>
      <c r="L1060" s="264">
        <f t="shared" si="41"/>
        <v>0</v>
      </c>
      <c r="M1060" s="25">
        <v>100</v>
      </c>
      <c r="N1060" s="256">
        <f>T_PR[[#This Row],[CENA ZA POJ. SZTUKĘ PO RABACIE]]*T_PR[[#This Row],[LICZBA SZT. W OPAKOWANIU]]</f>
        <v>312.60600000000005</v>
      </c>
      <c r="O1060" s="253" t="str">
        <f>IF(T_PR[[#This Row],[CENA ZA OPAKOWANIE PO RABACIE]]*D1060=0,"",D1060*N1060)</f>
        <v/>
      </c>
      <c r="P1060" s="52" t="s">
        <v>2608</v>
      </c>
      <c r="Q1060" s="52" t="s">
        <v>2609</v>
      </c>
      <c r="R1060" s="31" t="s">
        <v>22</v>
      </c>
      <c r="S1060" s="31" t="s">
        <v>58</v>
      </c>
      <c r="T1060" s="160">
        <v>1</v>
      </c>
    </row>
    <row r="1061" spans="1:20" ht="18" customHeight="1">
      <c r="A1061" s="333"/>
      <c r="B1061" s="346"/>
      <c r="C1061" s="129" t="s">
        <v>3533</v>
      </c>
      <c r="D1061" s="53"/>
      <c r="E1061" s="38" t="s">
        <v>2610</v>
      </c>
      <c r="F1061" s="225" t="s">
        <v>2611</v>
      </c>
      <c r="G1061" s="54">
        <v>100</v>
      </c>
      <c r="H1061" s="28">
        <v>387.04050000000001</v>
      </c>
      <c r="I1061" s="199">
        <f>T_PR[[#This Row],[CENA KATALOG NETTO ZA JEDNOSTKĘ MIARY]]/G1061</f>
        <v>3.8704049999999999</v>
      </c>
      <c r="J1061" s="94">
        <f>T1061*(T_PR[[#This Row],[CENA KATALOG NETTO ZA JEDNOSTKĘ MIARY]]-T_PR[[#This Row],[CENA KATALOG NETTO ZA JEDNOSTKĘ MIARY]]*T_PR[[#This Row],[RABAT %]])/100</f>
        <v>3.8704049999999999</v>
      </c>
      <c r="K1061" s="95">
        <f t="shared" si="40"/>
        <v>387.04050000000001</v>
      </c>
      <c r="L1061" s="264">
        <f t="shared" si="41"/>
        <v>0</v>
      </c>
      <c r="M1061" s="25">
        <v>100</v>
      </c>
      <c r="N1061" s="256">
        <f>T_PR[[#This Row],[CENA ZA POJ. SZTUKĘ PO RABACIE]]*T_PR[[#This Row],[LICZBA SZT. W OPAKOWANIU]]</f>
        <v>387.04050000000001</v>
      </c>
      <c r="O1061" s="253" t="str">
        <f>IF(T_PR[[#This Row],[CENA ZA OPAKOWANIE PO RABACIE]]*D1061=0,"",D1061*N1061)</f>
        <v/>
      </c>
      <c r="P1061" s="52" t="s">
        <v>2612</v>
      </c>
      <c r="Q1061" s="52" t="s">
        <v>2613</v>
      </c>
      <c r="R1061" s="31" t="s">
        <v>22</v>
      </c>
      <c r="S1061" s="31" t="s">
        <v>58</v>
      </c>
      <c r="T1061" s="160">
        <v>1</v>
      </c>
    </row>
    <row r="1062" spans="1:20" ht="18" customHeight="1">
      <c r="A1062" s="334"/>
      <c r="B1062" s="342"/>
      <c r="C1062" s="129" t="s">
        <v>3545</v>
      </c>
      <c r="D1062" s="53"/>
      <c r="E1062" s="38" t="s">
        <v>2614</v>
      </c>
      <c r="F1062" s="225" t="s">
        <v>2615</v>
      </c>
      <c r="G1062" s="54">
        <v>1</v>
      </c>
      <c r="H1062" s="28">
        <v>104.202</v>
      </c>
      <c r="I1062" s="199">
        <f>T_PR[[#This Row],[CENA KATALOG NETTO ZA JEDNOSTKĘ MIARY]]/G1062</f>
        <v>104.202</v>
      </c>
      <c r="J1062" s="94">
        <f>T1062*(T_PR[[#This Row],[CENA KATALOG NETTO ZA JEDNOSTKĘ MIARY]]-T_PR[[#This Row],[CENA KATALOG NETTO ZA JEDNOSTKĘ MIARY]]*T_PR[[#This Row],[RABAT %]])</f>
        <v>104.202</v>
      </c>
      <c r="K1062" s="95">
        <f t="shared" si="40"/>
        <v>104.202</v>
      </c>
      <c r="L1062" s="264">
        <f t="shared" si="41"/>
        <v>0</v>
      </c>
      <c r="M1062" s="25">
        <v>1</v>
      </c>
      <c r="N1062" s="256">
        <f>T_PR[[#This Row],[CENA ZA POJ. SZTUKĘ PO RABACIE]]*T_PR[[#This Row],[LICZBA SZT. W OPAKOWANIU]]</f>
        <v>104.202</v>
      </c>
      <c r="O1062" s="253" t="str">
        <f>IF(T_PR[[#This Row],[CENA ZA OPAKOWANIE PO RABACIE]]*D1062=0,"",D1062*N1062)</f>
        <v/>
      </c>
      <c r="P1062" s="52">
        <v>4001990581766</v>
      </c>
      <c r="Q1062" s="52">
        <v>4250438905897</v>
      </c>
      <c r="R1062" s="31" t="s">
        <v>22</v>
      </c>
      <c r="S1062" s="31" t="s">
        <v>2616</v>
      </c>
      <c r="T1062" s="160">
        <v>1</v>
      </c>
    </row>
    <row r="1063" spans="1:20" ht="18" customHeight="1">
      <c r="A1063" s="332"/>
      <c r="B1063" s="341" t="e" vm="12">
        <v>#VALUE!</v>
      </c>
      <c r="C1063" s="134"/>
      <c r="D1063" s="53"/>
      <c r="E1063" s="38" t="s">
        <v>2617</v>
      </c>
      <c r="F1063" s="225" t="s">
        <v>2618</v>
      </c>
      <c r="G1063" s="54">
        <v>100</v>
      </c>
      <c r="H1063" s="28">
        <v>33.729999999999997</v>
      </c>
      <c r="I1063" s="199">
        <f>T_PR[[#This Row],[CENA KATALOG NETTO ZA JEDNOSTKĘ MIARY]]/G1063</f>
        <v>0.33729999999999999</v>
      </c>
      <c r="J1063" s="94">
        <f>T1063*(T_PR[[#This Row],[CENA KATALOG NETTO ZA JEDNOSTKĘ MIARY]]-T_PR[[#This Row],[CENA KATALOG NETTO ZA JEDNOSTKĘ MIARY]]*T_PR[[#This Row],[RABAT %]])/100</f>
        <v>0.33729999999999999</v>
      </c>
      <c r="K1063" s="95">
        <f t="shared" si="40"/>
        <v>33.729999999999997</v>
      </c>
      <c r="L1063" s="264">
        <f t="shared" si="41"/>
        <v>0</v>
      </c>
      <c r="M1063" s="25">
        <v>50</v>
      </c>
      <c r="N1063" s="256">
        <f>T_PR[[#This Row],[CENA ZA POJ. SZTUKĘ PO RABACIE]]*T_PR[[#This Row],[LICZBA SZT. W OPAKOWANIU]]</f>
        <v>16.864999999999998</v>
      </c>
      <c r="O1063" s="253" t="str">
        <f>IF(T_PR[[#This Row],[CENA ZA OPAKOWANIE PO RABACIE]]*D1063=0,"",D1063*N1063)</f>
        <v/>
      </c>
      <c r="P1063" s="52" t="s">
        <v>2619</v>
      </c>
      <c r="Q1063" s="52" t="s">
        <v>2620</v>
      </c>
      <c r="R1063" s="31" t="s">
        <v>189</v>
      </c>
      <c r="S1063" s="31" t="s">
        <v>465</v>
      </c>
      <c r="T1063" s="160">
        <v>1</v>
      </c>
    </row>
    <row r="1064" spans="1:20" ht="18" customHeight="1">
      <c r="A1064" s="334"/>
      <c r="B1064" s="342"/>
      <c r="C1064" s="134"/>
      <c r="D1064" s="53"/>
      <c r="E1064" s="38" t="s">
        <v>2621</v>
      </c>
      <c r="F1064" s="225" t="s">
        <v>2622</v>
      </c>
      <c r="G1064" s="54">
        <v>100</v>
      </c>
      <c r="H1064" s="28">
        <v>41.61</v>
      </c>
      <c r="I1064" s="199">
        <f>T_PR[[#This Row],[CENA KATALOG NETTO ZA JEDNOSTKĘ MIARY]]/G1064</f>
        <v>0.41609999999999997</v>
      </c>
      <c r="J1064" s="94">
        <f>T1064*(T_PR[[#This Row],[CENA KATALOG NETTO ZA JEDNOSTKĘ MIARY]]-T_PR[[#This Row],[CENA KATALOG NETTO ZA JEDNOSTKĘ MIARY]]*T_PR[[#This Row],[RABAT %]])/100</f>
        <v>0.41609999999999997</v>
      </c>
      <c r="K1064" s="95">
        <f t="shared" si="40"/>
        <v>41.61</v>
      </c>
      <c r="L1064" s="264">
        <f t="shared" si="41"/>
        <v>0</v>
      </c>
      <c r="M1064" s="25">
        <v>50</v>
      </c>
      <c r="N1064" s="256">
        <f>T_PR[[#This Row],[CENA ZA POJ. SZTUKĘ PO RABACIE]]*T_PR[[#This Row],[LICZBA SZT. W OPAKOWANIU]]</f>
        <v>20.805</v>
      </c>
      <c r="O1064" s="253" t="str">
        <f>IF(T_PR[[#This Row],[CENA ZA OPAKOWANIE PO RABACIE]]*D1064=0,"",D1064*N1064)</f>
        <v/>
      </c>
      <c r="P1064" s="52" t="s">
        <v>2623</v>
      </c>
      <c r="Q1064" s="52" t="s">
        <v>2624</v>
      </c>
      <c r="R1064" s="31" t="s">
        <v>189</v>
      </c>
      <c r="S1064" s="31" t="s">
        <v>465</v>
      </c>
      <c r="T1064" s="160">
        <v>1</v>
      </c>
    </row>
    <row r="1065" spans="1:20" ht="18" customHeight="1">
      <c r="A1065" s="332"/>
      <c r="B1065" s="341"/>
      <c r="C1065" s="130" t="s">
        <v>3536</v>
      </c>
      <c r="D1065" s="53"/>
      <c r="E1065" s="38" t="s">
        <v>2625</v>
      </c>
      <c r="F1065" s="225" t="s">
        <v>2626</v>
      </c>
      <c r="G1065" s="54">
        <v>100</v>
      </c>
      <c r="H1065" s="28">
        <v>102.54</v>
      </c>
      <c r="I1065" s="199">
        <f>T_PR[[#This Row],[CENA KATALOG NETTO ZA JEDNOSTKĘ MIARY]]/G1065</f>
        <v>1.0254000000000001</v>
      </c>
      <c r="J1065" s="94">
        <f>T1065*(T_PR[[#This Row],[CENA KATALOG NETTO ZA JEDNOSTKĘ MIARY]]-T_PR[[#This Row],[CENA KATALOG NETTO ZA JEDNOSTKĘ MIARY]]*T_PR[[#This Row],[RABAT %]])/100</f>
        <v>1.0254000000000001</v>
      </c>
      <c r="K1065" s="95">
        <f t="shared" si="40"/>
        <v>102.54</v>
      </c>
      <c r="L1065" s="264">
        <f t="shared" si="41"/>
        <v>0</v>
      </c>
      <c r="M1065" s="25">
        <v>50</v>
      </c>
      <c r="N1065" s="256">
        <f>T_PR[[#This Row],[CENA ZA POJ. SZTUKĘ PO RABACIE]]*T_PR[[#This Row],[LICZBA SZT. W OPAKOWANIU]]</f>
        <v>51.27</v>
      </c>
      <c r="O1065" s="253" t="str">
        <f>IF(T_PR[[#This Row],[CENA ZA OPAKOWANIE PO RABACIE]]*D1065=0,"",D1065*N1065)</f>
        <v/>
      </c>
      <c r="P1065" s="52" t="s">
        <v>2627</v>
      </c>
      <c r="Q1065" s="52" t="s">
        <v>2628</v>
      </c>
      <c r="R1065" s="31" t="s">
        <v>189</v>
      </c>
      <c r="S1065" s="31" t="s">
        <v>190</v>
      </c>
      <c r="T1065" s="160">
        <v>1</v>
      </c>
    </row>
    <row r="1066" spans="1:20" ht="18" customHeight="1">
      <c r="A1066" s="333"/>
      <c r="B1066" s="346"/>
      <c r="C1066" s="130" t="s">
        <v>3536</v>
      </c>
      <c r="D1066" s="53"/>
      <c r="E1066" s="38" t="s">
        <v>2629</v>
      </c>
      <c r="F1066" s="225" t="s">
        <v>2630</v>
      </c>
      <c r="G1066" s="54">
        <v>100</v>
      </c>
      <c r="H1066" s="28">
        <v>116.4</v>
      </c>
      <c r="I1066" s="199">
        <f>T_PR[[#This Row],[CENA KATALOG NETTO ZA JEDNOSTKĘ MIARY]]/G1066</f>
        <v>1.1640000000000001</v>
      </c>
      <c r="J1066" s="94">
        <f>T1066*(T_PR[[#This Row],[CENA KATALOG NETTO ZA JEDNOSTKĘ MIARY]]-T_PR[[#This Row],[CENA KATALOG NETTO ZA JEDNOSTKĘ MIARY]]*T_PR[[#This Row],[RABAT %]])/100</f>
        <v>1.1640000000000001</v>
      </c>
      <c r="K1066" s="95">
        <f t="shared" si="40"/>
        <v>116.4</v>
      </c>
      <c r="L1066" s="264">
        <f t="shared" si="41"/>
        <v>0</v>
      </c>
      <c r="M1066" s="25">
        <v>50</v>
      </c>
      <c r="N1066" s="256">
        <f>T_PR[[#This Row],[CENA ZA POJ. SZTUKĘ PO RABACIE]]*T_PR[[#This Row],[LICZBA SZT. W OPAKOWANIU]]</f>
        <v>58.20000000000001</v>
      </c>
      <c r="O1066" s="253" t="str">
        <f>IF(T_PR[[#This Row],[CENA ZA OPAKOWANIE PO RABACIE]]*D1066=0,"",D1066*N1066)</f>
        <v/>
      </c>
      <c r="P1066" s="52" t="s">
        <v>2631</v>
      </c>
      <c r="Q1066" s="52" t="s">
        <v>2632</v>
      </c>
      <c r="R1066" s="31" t="s">
        <v>189</v>
      </c>
      <c r="S1066" s="31" t="s">
        <v>190</v>
      </c>
      <c r="T1066" s="160">
        <v>1</v>
      </c>
    </row>
    <row r="1067" spans="1:20" ht="18" customHeight="1">
      <c r="A1067" s="334"/>
      <c r="B1067" s="346"/>
      <c r="C1067" s="130" t="s">
        <v>3536</v>
      </c>
      <c r="D1067" s="53"/>
      <c r="E1067" s="38" t="s">
        <v>2633</v>
      </c>
      <c r="F1067" s="225" t="s">
        <v>2634</v>
      </c>
      <c r="G1067" s="54">
        <v>100</v>
      </c>
      <c r="H1067" s="28">
        <v>127.48</v>
      </c>
      <c r="I1067" s="199">
        <f>T_PR[[#This Row],[CENA KATALOG NETTO ZA JEDNOSTKĘ MIARY]]/G1067</f>
        <v>1.2747999999999999</v>
      </c>
      <c r="J1067" s="94">
        <f>T1067*(T_PR[[#This Row],[CENA KATALOG NETTO ZA JEDNOSTKĘ MIARY]]-T_PR[[#This Row],[CENA KATALOG NETTO ZA JEDNOSTKĘ MIARY]]*T_PR[[#This Row],[RABAT %]])/100</f>
        <v>1.2747999999999999</v>
      </c>
      <c r="K1067" s="95">
        <f t="shared" si="40"/>
        <v>127.48</v>
      </c>
      <c r="L1067" s="264">
        <f t="shared" si="41"/>
        <v>0</v>
      </c>
      <c r="M1067" s="25">
        <v>50</v>
      </c>
      <c r="N1067" s="256">
        <f>T_PR[[#This Row],[CENA ZA POJ. SZTUKĘ PO RABACIE]]*T_PR[[#This Row],[LICZBA SZT. W OPAKOWANIU]]</f>
        <v>63.739999999999995</v>
      </c>
      <c r="O1067" s="253" t="str">
        <f>IF(T_PR[[#This Row],[CENA ZA OPAKOWANIE PO RABACIE]]*D1067=0,"",D1067*N1067)</f>
        <v/>
      </c>
      <c r="P1067" s="52" t="s">
        <v>2635</v>
      </c>
      <c r="Q1067" s="52" t="s">
        <v>2636</v>
      </c>
      <c r="R1067" s="31" t="s">
        <v>189</v>
      </c>
      <c r="S1067" s="31" t="s">
        <v>190</v>
      </c>
      <c r="T1067" s="160">
        <v>1</v>
      </c>
    </row>
    <row r="1068" spans="1:20" ht="18" customHeight="1">
      <c r="A1068" s="332"/>
      <c r="B1068" s="346"/>
      <c r="C1068" s="130" t="s">
        <v>3536</v>
      </c>
      <c r="D1068" s="53"/>
      <c r="E1068" s="38" t="s">
        <v>2637</v>
      </c>
      <c r="F1068" s="225" t="s">
        <v>2638</v>
      </c>
      <c r="G1068" s="54">
        <v>100</v>
      </c>
      <c r="H1068" s="28">
        <v>77.599999999999994</v>
      </c>
      <c r="I1068" s="199">
        <f>T_PR[[#This Row],[CENA KATALOG NETTO ZA JEDNOSTKĘ MIARY]]/G1068</f>
        <v>0.77599999999999991</v>
      </c>
      <c r="J1068" s="94">
        <f>T1068*(T_PR[[#This Row],[CENA KATALOG NETTO ZA JEDNOSTKĘ MIARY]]-T_PR[[#This Row],[CENA KATALOG NETTO ZA JEDNOSTKĘ MIARY]]*T_PR[[#This Row],[RABAT %]])/100</f>
        <v>0.77599999999999991</v>
      </c>
      <c r="K1068" s="95">
        <f t="shared" si="40"/>
        <v>77.599999999999994</v>
      </c>
      <c r="L1068" s="264">
        <f t="shared" si="41"/>
        <v>0</v>
      </c>
      <c r="M1068" s="25">
        <v>100</v>
      </c>
      <c r="N1068" s="256">
        <f>T_PR[[#This Row],[CENA ZA POJ. SZTUKĘ PO RABACIE]]*T_PR[[#This Row],[LICZBA SZT. W OPAKOWANIU]]</f>
        <v>77.599999999999994</v>
      </c>
      <c r="O1068" s="253" t="str">
        <f>IF(T_PR[[#This Row],[CENA ZA OPAKOWANIE PO RABACIE]]*D1068=0,"",D1068*N1068)</f>
        <v/>
      </c>
      <c r="P1068" s="52" t="s">
        <v>2639</v>
      </c>
      <c r="Q1068" s="52" t="s">
        <v>2640</v>
      </c>
      <c r="R1068" s="31" t="s">
        <v>189</v>
      </c>
      <c r="S1068" s="31" t="s">
        <v>190</v>
      </c>
      <c r="T1068" s="160">
        <v>1</v>
      </c>
    </row>
    <row r="1069" spans="1:20" ht="18" customHeight="1">
      <c r="A1069" s="333"/>
      <c r="B1069" s="346"/>
      <c r="C1069" s="130" t="s">
        <v>3536</v>
      </c>
      <c r="D1069" s="53"/>
      <c r="E1069" s="38" t="s">
        <v>2641</v>
      </c>
      <c r="F1069" s="225" t="s">
        <v>2642</v>
      </c>
      <c r="G1069" s="54">
        <v>100</v>
      </c>
      <c r="H1069" s="28">
        <v>85.91</v>
      </c>
      <c r="I1069" s="199">
        <f>T_PR[[#This Row],[CENA KATALOG NETTO ZA JEDNOSTKĘ MIARY]]/G1069</f>
        <v>0.85909999999999997</v>
      </c>
      <c r="J1069" s="94">
        <f>T1069*(T_PR[[#This Row],[CENA KATALOG NETTO ZA JEDNOSTKĘ MIARY]]-T_PR[[#This Row],[CENA KATALOG NETTO ZA JEDNOSTKĘ MIARY]]*T_PR[[#This Row],[RABAT %]])/100</f>
        <v>0.85909999999999997</v>
      </c>
      <c r="K1069" s="95">
        <f t="shared" si="40"/>
        <v>85.91</v>
      </c>
      <c r="L1069" s="264">
        <f t="shared" si="41"/>
        <v>0</v>
      </c>
      <c r="M1069" s="25">
        <v>100</v>
      </c>
      <c r="N1069" s="256">
        <f>T_PR[[#This Row],[CENA ZA POJ. SZTUKĘ PO RABACIE]]*T_PR[[#This Row],[LICZBA SZT. W OPAKOWANIU]]</f>
        <v>85.91</v>
      </c>
      <c r="O1069" s="253" t="str">
        <f>IF(T_PR[[#This Row],[CENA ZA OPAKOWANIE PO RABACIE]]*D1069=0,"",D1069*N1069)</f>
        <v/>
      </c>
      <c r="P1069" s="52" t="s">
        <v>2643</v>
      </c>
      <c r="Q1069" s="52" t="s">
        <v>2644</v>
      </c>
      <c r="R1069" s="31" t="s">
        <v>189</v>
      </c>
      <c r="S1069" s="31" t="s">
        <v>190</v>
      </c>
      <c r="T1069" s="160">
        <v>1</v>
      </c>
    </row>
    <row r="1070" spans="1:20" ht="18" customHeight="1">
      <c r="A1070" s="334"/>
      <c r="B1070" s="342"/>
      <c r="C1070" s="130" t="s">
        <v>3536</v>
      </c>
      <c r="D1070" s="53"/>
      <c r="E1070" s="38" t="s">
        <v>2645</v>
      </c>
      <c r="F1070" s="225" t="s">
        <v>2646</v>
      </c>
      <c r="G1070" s="54">
        <v>100</v>
      </c>
      <c r="H1070" s="28">
        <v>99.77</v>
      </c>
      <c r="I1070" s="199">
        <f>T_PR[[#This Row],[CENA KATALOG NETTO ZA JEDNOSTKĘ MIARY]]/G1070</f>
        <v>0.99769999999999992</v>
      </c>
      <c r="J1070" s="94">
        <f>T1070*(T_PR[[#This Row],[CENA KATALOG NETTO ZA JEDNOSTKĘ MIARY]]-T_PR[[#This Row],[CENA KATALOG NETTO ZA JEDNOSTKĘ MIARY]]*T_PR[[#This Row],[RABAT %]])/100</f>
        <v>0.99769999999999992</v>
      </c>
      <c r="K1070" s="95">
        <f t="shared" si="40"/>
        <v>99.77</v>
      </c>
      <c r="L1070" s="264">
        <f t="shared" si="41"/>
        <v>0</v>
      </c>
      <c r="M1070" s="25">
        <v>50</v>
      </c>
      <c r="N1070" s="256">
        <f>T_PR[[#This Row],[CENA ZA POJ. SZTUKĘ PO RABACIE]]*T_PR[[#This Row],[LICZBA SZT. W OPAKOWANIU]]</f>
        <v>49.884999999999998</v>
      </c>
      <c r="O1070" s="253" t="str">
        <f>IF(T_PR[[#This Row],[CENA ZA OPAKOWANIE PO RABACIE]]*D1070=0,"",D1070*N1070)</f>
        <v/>
      </c>
      <c r="P1070" s="52" t="s">
        <v>2647</v>
      </c>
      <c r="Q1070" s="52" t="s">
        <v>2648</v>
      </c>
      <c r="R1070" s="31" t="s">
        <v>189</v>
      </c>
      <c r="S1070" s="31" t="s">
        <v>190</v>
      </c>
      <c r="T1070" s="160">
        <v>1</v>
      </c>
    </row>
    <row r="1071" spans="1:20" ht="18" customHeight="1">
      <c r="A1071" s="332"/>
      <c r="B1071" s="341"/>
      <c r="C1071" s="135"/>
      <c r="D1071" s="53"/>
      <c r="E1071" s="38" t="s">
        <v>2649</v>
      </c>
      <c r="F1071" s="225" t="s">
        <v>2650</v>
      </c>
      <c r="G1071" s="54">
        <v>1</v>
      </c>
      <c r="H1071" s="28">
        <v>743.1</v>
      </c>
      <c r="I1071" s="199">
        <f>T_PR[[#This Row],[CENA KATALOG NETTO ZA JEDNOSTKĘ MIARY]]/G1071</f>
        <v>743.1</v>
      </c>
      <c r="J1071" s="94">
        <f>T1071*(T_PR[[#This Row],[CENA KATALOG NETTO ZA JEDNOSTKĘ MIARY]]-T_PR[[#This Row],[CENA KATALOG NETTO ZA JEDNOSTKĘ MIARY]]*T_PR[[#This Row],[RABAT %]])</f>
        <v>743.1</v>
      </c>
      <c r="K1071" s="95">
        <f t="shared" si="40"/>
        <v>743.1</v>
      </c>
      <c r="L1071" s="264">
        <f t="shared" si="41"/>
        <v>0</v>
      </c>
      <c r="M1071" s="25">
        <v>1</v>
      </c>
      <c r="N1071" s="256">
        <f>T_PR[[#This Row],[CENA ZA POJ. SZTUKĘ PO RABACIE]]*T_PR[[#This Row],[LICZBA SZT. W OPAKOWANIU]]</f>
        <v>743.1</v>
      </c>
      <c r="O1071" s="253" t="str">
        <f>IF(T_PR[[#This Row],[CENA ZA OPAKOWANIE PO RABACIE]]*D1071=0,"",D1071*N1071)</f>
        <v/>
      </c>
      <c r="P1071" s="52" t="s">
        <v>2651</v>
      </c>
      <c r="Q1071" s="52" t="s">
        <v>2652</v>
      </c>
      <c r="R1071" s="31" t="s">
        <v>70</v>
      </c>
      <c r="S1071" s="31" t="s">
        <v>1998</v>
      </c>
      <c r="T1071" s="160">
        <v>1</v>
      </c>
    </row>
    <row r="1072" spans="1:20" ht="18" customHeight="1">
      <c r="A1072" s="333"/>
      <c r="B1072" s="346"/>
      <c r="C1072" s="135"/>
      <c r="D1072" s="53"/>
      <c r="E1072" s="38" t="s">
        <v>2653</v>
      </c>
      <c r="F1072" s="225" t="s">
        <v>2654</v>
      </c>
      <c r="G1072" s="54">
        <v>1</v>
      </c>
      <c r="H1072" s="28">
        <v>1053.8699999999999</v>
      </c>
      <c r="I1072" s="199">
        <f>T_PR[[#This Row],[CENA KATALOG NETTO ZA JEDNOSTKĘ MIARY]]/G1072</f>
        <v>1053.8699999999999</v>
      </c>
      <c r="J1072" s="94">
        <f>T1072*(T_PR[[#This Row],[CENA KATALOG NETTO ZA JEDNOSTKĘ MIARY]]-T_PR[[#This Row],[CENA KATALOG NETTO ZA JEDNOSTKĘ MIARY]]*T_PR[[#This Row],[RABAT %]])</f>
        <v>1053.8699999999999</v>
      </c>
      <c r="K1072" s="95">
        <f t="shared" si="40"/>
        <v>1053.8699999999999</v>
      </c>
      <c r="L1072" s="264">
        <f t="shared" si="41"/>
        <v>0</v>
      </c>
      <c r="M1072" s="25">
        <v>1</v>
      </c>
      <c r="N1072" s="256">
        <f>T_PR[[#This Row],[CENA ZA POJ. SZTUKĘ PO RABACIE]]*T_PR[[#This Row],[LICZBA SZT. W OPAKOWANIU]]</f>
        <v>1053.8699999999999</v>
      </c>
      <c r="O1072" s="253" t="str">
        <f>IF(T_PR[[#This Row],[CENA ZA OPAKOWANIE PO RABACIE]]*D1072=0,"",D1072*N1072)</f>
        <v/>
      </c>
      <c r="P1072" s="52"/>
      <c r="Q1072" s="52"/>
      <c r="R1072" s="31" t="s">
        <v>70</v>
      </c>
      <c r="S1072" s="31" t="s">
        <v>1998</v>
      </c>
      <c r="T1072" s="160">
        <v>1</v>
      </c>
    </row>
    <row r="1073" spans="1:20" ht="18" customHeight="1">
      <c r="A1073" s="333"/>
      <c r="B1073" s="346"/>
      <c r="C1073" s="135"/>
      <c r="D1073" s="53"/>
      <c r="E1073" s="38" t="s">
        <v>2655</v>
      </c>
      <c r="F1073" s="225" t="s">
        <v>2656</v>
      </c>
      <c r="G1073" s="54">
        <v>1</v>
      </c>
      <c r="H1073" s="28">
        <v>929.89</v>
      </c>
      <c r="I1073" s="199">
        <f>T_PR[[#This Row],[CENA KATALOG NETTO ZA JEDNOSTKĘ MIARY]]/G1073</f>
        <v>929.89</v>
      </c>
      <c r="J1073" s="94">
        <f>T1073*(T_PR[[#This Row],[CENA KATALOG NETTO ZA JEDNOSTKĘ MIARY]]-T_PR[[#This Row],[CENA KATALOG NETTO ZA JEDNOSTKĘ MIARY]]*T_PR[[#This Row],[RABAT %]])</f>
        <v>929.89</v>
      </c>
      <c r="K1073" s="95">
        <f t="shared" si="40"/>
        <v>929.89</v>
      </c>
      <c r="L1073" s="264">
        <f t="shared" si="41"/>
        <v>0</v>
      </c>
      <c r="M1073" s="25">
        <v>1</v>
      </c>
      <c r="N1073" s="256">
        <f>T_PR[[#This Row],[CENA ZA POJ. SZTUKĘ PO RABACIE]]*T_PR[[#This Row],[LICZBA SZT. W OPAKOWANIU]]</f>
        <v>929.89</v>
      </c>
      <c r="O1073" s="253" t="str">
        <f>IF(T_PR[[#This Row],[CENA ZA OPAKOWANIE PO RABACIE]]*D1073=0,"",D1073*N1073)</f>
        <v/>
      </c>
      <c r="P1073" s="52"/>
      <c r="Q1073" s="52"/>
      <c r="R1073" s="31" t="s">
        <v>70</v>
      </c>
      <c r="S1073" s="31" t="s">
        <v>1998</v>
      </c>
      <c r="T1073" s="160">
        <v>1</v>
      </c>
    </row>
    <row r="1074" spans="1:20" ht="18" customHeight="1">
      <c r="A1074" s="333"/>
      <c r="B1074" s="346"/>
      <c r="C1074" s="135"/>
      <c r="D1074" s="53"/>
      <c r="E1074" s="38" t="s">
        <v>2657</v>
      </c>
      <c r="F1074" s="225" t="s">
        <v>2658</v>
      </c>
      <c r="G1074" s="54">
        <v>1</v>
      </c>
      <c r="H1074" s="28">
        <v>1859.78</v>
      </c>
      <c r="I1074" s="199">
        <f>T_PR[[#This Row],[CENA KATALOG NETTO ZA JEDNOSTKĘ MIARY]]/G1074</f>
        <v>1859.78</v>
      </c>
      <c r="J1074" s="94">
        <f>T1074*(T_PR[[#This Row],[CENA KATALOG NETTO ZA JEDNOSTKĘ MIARY]]-T_PR[[#This Row],[CENA KATALOG NETTO ZA JEDNOSTKĘ MIARY]]*T_PR[[#This Row],[RABAT %]])</f>
        <v>1859.78</v>
      </c>
      <c r="K1074" s="95">
        <f t="shared" si="40"/>
        <v>1859.78</v>
      </c>
      <c r="L1074" s="264">
        <f t="shared" si="41"/>
        <v>0</v>
      </c>
      <c r="M1074" s="25">
        <v>1</v>
      </c>
      <c r="N1074" s="256">
        <f>T_PR[[#This Row],[CENA ZA POJ. SZTUKĘ PO RABACIE]]*T_PR[[#This Row],[LICZBA SZT. W OPAKOWANIU]]</f>
        <v>1859.78</v>
      </c>
      <c r="O1074" s="253" t="str">
        <f>IF(T_PR[[#This Row],[CENA ZA OPAKOWANIE PO RABACIE]]*D1074=0,"",D1074*N1074)</f>
        <v/>
      </c>
      <c r="P1074" s="52"/>
      <c r="Q1074" s="52"/>
      <c r="R1074" s="31" t="s">
        <v>70</v>
      </c>
      <c r="S1074" s="31" t="s">
        <v>1998</v>
      </c>
      <c r="T1074" s="160">
        <v>1</v>
      </c>
    </row>
    <row r="1075" spans="1:20" ht="18" customHeight="1">
      <c r="A1075" s="333"/>
      <c r="B1075" s="346"/>
      <c r="C1075" s="135"/>
      <c r="D1075" s="53"/>
      <c r="E1075" s="38" t="s">
        <v>2659</v>
      </c>
      <c r="F1075" s="225" t="s">
        <v>2660</v>
      </c>
      <c r="G1075" s="54">
        <v>1</v>
      </c>
      <c r="H1075" s="28">
        <v>1425.83</v>
      </c>
      <c r="I1075" s="199">
        <f>T_PR[[#This Row],[CENA KATALOG NETTO ZA JEDNOSTKĘ MIARY]]/G1075</f>
        <v>1425.83</v>
      </c>
      <c r="J1075" s="94">
        <f>T1075*(T_PR[[#This Row],[CENA KATALOG NETTO ZA JEDNOSTKĘ MIARY]]-T_PR[[#This Row],[CENA KATALOG NETTO ZA JEDNOSTKĘ MIARY]]*T_PR[[#This Row],[RABAT %]])</f>
        <v>1425.83</v>
      </c>
      <c r="K1075" s="95">
        <f t="shared" si="40"/>
        <v>1425.83</v>
      </c>
      <c r="L1075" s="264">
        <f t="shared" si="41"/>
        <v>0</v>
      </c>
      <c r="M1075" s="25">
        <v>1</v>
      </c>
      <c r="N1075" s="256">
        <f>T_PR[[#This Row],[CENA ZA POJ. SZTUKĘ PO RABACIE]]*T_PR[[#This Row],[LICZBA SZT. W OPAKOWANIU]]</f>
        <v>1425.83</v>
      </c>
      <c r="O1075" s="253" t="str">
        <f>IF(T_PR[[#This Row],[CENA ZA OPAKOWANIE PO RABACIE]]*D1075=0,"",D1075*N1075)</f>
        <v/>
      </c>
      <c r="P1075" s="52"/>
      <c r="Q1075" s="52"/>
      <c r="R1075" s="31" t="s">
        <v>70</v>
      </c>
      <c r="S1075" s="31" t="s">
        <v>1998</v>
      </c>
      <c r="T1075" s="160">
        <v>1</v>
      </c>
    </row>
    <row r="1076" spans="1:20" ht="18" customHeight="1">
      <c r="A1076" s="333"/>
      <c r="B1076" s="346"/>
      <c r="C1076" s="135"/>
      <c r="D1076" s="53"/>
      <c r="E1076" s="38" t="s">
        <v>2661</v>
      </c>
      <c r="F1076" s="225" t="s">
        <v>2662</v>
      </c>
      <c r="G1076" s="54">
        <v>1</v>
      </c>
      <c r="H1076" s="28">
        <v>1394.83</v>
      </c>
      <c r="I1076" s="199">
        <f>T_PR[[#This Row],[CENA KATALOG NETTO ZA JEDNOSTKĘ MIARY]]/G1076</f>
        <v>1394.83</v>
      </c>
      <c r="J1076" s="94">
        <f>T1076*(T_PR[[#This Row],[CENA KATALOG NETTO ZA JEDNOSTKĘ MIARY]]-T_PR[[#This Row],[CENA KATALOG NETTO ZA JEDNOSTKĘ MIARY]]*T_PR[[#This Row],[RABAT %]])</f>
        <v>1394.83</v>
      </c>
      <c r="K1076" s="95">
        <f t="shared" si="40"/>
        <v>1394.83</v>
      </c>
      <c r="L1076" s="264">
        <f t="shared" si="41"/>
        <v>0</v>
      </c>
      <c r="M1076" s="25">
        <v>1</v>
      </c>
      <c r="N1076" s="256">
        <f>T_PR[[#This Row],[CENA ZA POJ. SZTUKĘ PO RABACIE]]*T_PR[[#This Row],[LICZBA SZT. W OPAKOWANIU]]</f>
        <v>1394.83</v>
      </c>
      <c r="O1076" s="253" t="str">
        <f>IF(T_PR[[#This Row],[CENA ZA OPAKOWANIE PO RABACIE]]*D1076=0,"",D1076*N1076)</f>
        <v/>
      </c>
      <c r="P1076" s="52"/>
      <c r="Q1076" s="52"/>
      <c r="R1076" s="31" t="s">
        <v>70</v>
      </c>
      <c r="S1076" s="31" t="s">
        <v>1998</v>
      </c>
      <c r="T1076" s="160">
        <v>1</v>
      </c>
    </row>
    <row r="1077" spans="1:20" ht="18" customHeight="1">
      <c r="A1077" s="333"/>
      <c r="B1077" s="346"/>
      <c r="C1077" s="135"/>
      <c r="D1077" s="53"/>
      <c r="E1077" s="38" t="s">
        <v>2663</v>
      </c>
      <c r="F1077" s="225" t="s">
        <v>2664</v>
      </c>
      <c r="G1077" s="54">
        <v>1</v>
      </c>
      <c r="H1077" s="28">
        <v>1549.81</v>
      </c>
      <c r="I1077" s="199">
        <f>T_PR[[#This Row],[CENA KATALOG NETTO ZA JEDNOSTKĘ MIARY]]/G1077</f>
        <v>1549.81</v>
      </c>
      <c r="J1077" s="94">
        <f>T1077*(T_PR[[#This Row],[CENA KATALOG NETTO ZA JEDNOSTKĘ MIARY]]-T_PR[[#This Row],[CENA KATALOG NETTO ZA JEDNOSTKĘ MIARY]]*T_PR[[#This Row],[RABAT %]])</f>
        <v>1549.81</v>
      </c>
      <c r="K1077" s="95">
        <f t="shared" si="40"/>
        <v>1549.81</v>
      </c>
      <c r="L1077" s="264">
        <f t="shared" si="41"/>
        <v>0</v>
      </c>
      <c r="M1077" s="25">
        <v>1</v>
      </c>
      <c r="N1077" s="256">
        <f>T_PR[[#This Row],[CENA ZA POJ. SZTUKĘ PO RABACIE]]*T_PR[[#This Row],[LICZBA SZT. W OPAKOWANIU]]</f>
        <v>1549.81</v>
      </c>
      <c r="O1077" s="253" t="str">
        <f>IF(T_PR[[#This Row],[CENA ZA OPAKOWANIE PO RABACIE]]*D1077=0,"",D1077*N1077)</f>
        <v/>
      </c>
      <c r="P1077" s="52"/>
      <c r="Q1077" s="52"/>
      <c r="R1077" s="31" t="s">
        <v>70</v>
      </c>
      <c r="S1077" s="31" t="s">
        <v>1998</v>
      </c>
      <c r="T1077" s="160">
        <v>1</v>
      </c>
    </row>
    <row r="1078" spans="1:20" ht="18" customHeight="1">
      <c r="A1078" s="334"/>
      <c r="B1078" s="342"/>
      <c r="C1078" s="135"/>
      <c r="D1078" s="53"/>
      <c r="E1078" s="38" t="s">
        <v>2665</v>
      </c>
      <c r="F1078" s="225" t="s">
        <v>2666</v>
      </c>
      <c r="G1078" s="54">
        <v>1</v>
      </c>
      <c r="H1078" s="28">
        <v>2386.71</v>
      </c>
      <c r="I1078" s="199">
        <f>T_PR[[#This Row],[CENA KATALOG NETTO ZA JEDNOSTKĘ MIARY]]/G1078</f>
        <v>2386.71</v>
      </c>
      <c r="J1078" s="94">
        <f>T1078*(T_PR[[#This Row],[CENA KATALOG NETTO ZA JEDNOSTKĘ MIARY]]-T_PR[[#This Row],[CENA KATALOG NETTO ZA JEDNOSTKĘ MIARY]]*T_PR[[#This Row],[RABAT %]])</f>
        <v>930.81690000000003</v>
      </c>
      <c r="K1078" s="95">
        <f t="shared" si="40"/>
        <v>930.81690000000003</v>
      </c>
      <c r="L1078" s="264">
        <v>0.61</v>
      </c>
      <c r="M1078" s="25">
        <v>1</v>
      </c>
      <c r="N1078" s="256">
        <f>T_PR[[#This Row],[CENA ZA POJ. SZTUKĘ PO RABACIE]]*T_PR[[#This Row],[LICZBA SZT. W OPAKOWANIU]]</f>
        <v>930.81690000000003</v>
      </c>
      <c r="O1078" s="253" t="str">
        <f>IF(T_PR[[#This Row],[CENA ZA OPAKOWANIE PO RABACIE]]*D1078=0,"",D1078*N1078)</f>
        <v/>
      </c>
      <c r="P1078" s="52"/>
      <c r="Q1078" s="52"/>
      <c r="R1078" s="31" t="s">
        <v>70</v>
      </c>
      <c r="S1078" s="31" t="s">
        <v>1998</v>
      </c>
      <c r="T1078" s="160">
        <v>1</v>
      </c>
    </row>
    <row r="1079" spans="1:20" ht="18" customHeight="1">
      <c r="A1079" s="332"/>
      <c r="B1079" s="341"/>
      <c r="C1079" s="135"/>
      <c r="D1079" s="53"/>
      <c r="E1079" s="38" t="s">
        <v>2667</v>
      </c>
      <c r="F1079" s="225" t="s">
        <v>2668</v>
      </c>
      <c r="G1079" s="54">
        <v>100</v>
      </c>
      <c r="H1079" s="28">
        <v>340.96</v>
      </c>
      <c r="I1079" s="199">
        <f>T_PR[[#This Row],[CENA KATALOG NETTO ZA JEDNOSTKĘ MIARY]]/G1079</f>
        <v>3.4095999999999997</v>
      </c>
      <c r="J1079" s="94">
        <f>T1079*(T_PR[[#This Row],[CENA KATALOG NETTO ZA JEDNOSTKĘ MIARY]]-T_PR[[#This Row],[CENA KATALOG NETTO ZA JEDNOSTKĘ MIARY]]*T_PR[[#This Row],[RABAT %]])/100</f>
        <v>3.4095999999999997</v>
      </c>
      <c r="K1079" s="95">
        <f t="shared" si="40"/>
        <v>340.96</v>
      </c>
      <c r="L1079" s="264">
        <f t="shared" si="41"/>
        <v>0</v>
      </c>
      <c r="M1079" s="25">
        <v>100</v>
      </c>
      <c r="N1079" s="256">
        <f>T_PR[[#This Row],[CENA ZA POJ. SZTUKĘ PO RABACIE]]*T_PR[[#This Row],[LICZBA SZT. W OPAKOWANIU]]</f>
        <v>340.96</v>
      </c>
      <c r="O1079" s="253" t="str">
        <f>IF(T_PR[[#This Row],[CENA ZA OPAKOWANIE PO RABACIE]]*D1079=0,"",D1079*N1079)</f>
        <v/>
      </c>
      <c r="P1079" s="52" t="s">
        <v>2669</v>
      </c>
      <c r="Q1079" s="52" t="s">
        <v>2670</v>
      </c>
      <c r="R1079" s="31" t="s">
        <v>70</v>
      </c>
      <c r="S1079" s="31" t="s">
        <v>1998</v>
      </c>
      <c r="T1079" s="160">
        <v>1</v>
      </c>
    </row>
    <row r="1080" spans="1:20" ht="18" customHeight="1">
      <c r="A1080" s="333"/>
      <c r="B1080" s="346"/>
      <c r="C1080" s="135"/>
      <c r="D1080" s="53"/>
      <c r="E1080" s="38" t="s">
        <v>2671</v>
      </c>
      <c r="F1080" s="225" t="s">
        <v>2672</v>
      </c>
      <c r="G1080" s="54">
        <v>100</v>
      </c>
      <c r="H1080" s="28">
        <v>533.14</v>
      </c>
      <c r="I1080" s="199">
        <f>T_PR[[#This Row],[CENA KATALOG NETTO ZA JEDNOSTKĘ MIARY]]/G1080</f>
        <v>5.3313999999999995</v>
      </c>
      <c r="J1080" s="94">
        <f>T1080*(T_PR[[#This Row],[CENA KATALOG NETTO ZA JEDNOSTKĘ MIARY]]-T_PR[[#This Row],[CENA KATALOG NETTO ZA JEDNOSTKĘ MIARY]]*T_PR[[#This Row],[RABAT %]])/100</f>
        <v>5.3313999999999995</v>
      </c>
      <c r="K1080" s="95">
        <f t="shared" si="40"/>
        <v>533.14</v>
      </c>
      <c r="L1080" s="264">
        <f t="shared" si="41"/>
        <v>0</v>
      </c>
      <c r="M1080" s="25">
        <v>100</v>
      </c>
      <c r="N1080" s="256">
        <f>T_PR[[#This Row],[CENA ZA POJ. SZTUKĘ PO RABACIE]]*T_PR[[#This Row],[LICZBA SZT. W OPAKOWANIU]]</f>
        <v>533.14</v>
      </c>
      <c r="O1080" s="253" t="str">
        <f>IF(T_PR[[#This Row],[CENA ZA OPAKOWANIE PO RABACIE]]*D1080=0,"",D1080*N1080)</f>
        <v/>
      </c>
      <c r="P1080" s="52" t="s">
        <v>2673</v>
      </c>
      <c r="Q1080" s="52" t="s">
        <v>2674</v>
      </c>
      <c r="R1080" s="31" t="s">
        <v>70</v>
      </c>
      <c r="S1080" s="31" t="s">
        <v>1998</v>
      </c>
      <c r="T1080" s="160">
        <v>1</v>
      </c>
    </row>
    <row r="1081" spans="1:20" ht="18" customHeight="1">
      <c r="A1081" s="333"/>
      <c r="B1081" s="346"/>
      <c r="C1081" s="135"/>
      <c r="D1081" s="53"/>
      <c r="E1081" s="38" t="s">
        <v>2675</v>
      </c>
      <c r="F1081" s="225" t="s">
        <v>2676</v>
      </c>
      <c r="G1081" s="54">
        <v>100</v>
      </c>
      <c r="H1081" s="28">
        <v>585.83000000000004</v>
      </c>
      <c r="I1081" s="199">
        <f>T_PR[[#This Row],[CENA KATALOG NETTO ZA JEDNOSTKĘ MIARY]]/G1081</f>
        <v>5.8583000000000007</v>
      </c>
      <c r="J1081" s="94">
        <f>T1081*(T_PR[[#This Row],[CENA KATALOG NETTO ZA JEDNOSTKĘ MIARY]]-T_PR[[#This Row],[CENA KATALOG NETTO ZA JEDNOSTKĘ MIARY]]*T_PR[[#This Row],[RABAT %]])/100</f>
        <v>5.8583000000000007</v>
      </c>
      <c r="K1081" s="95">
        <f t="shared" si="40"/>
        <v>585.83000000000004</v>
      </c>
      <c r="L1081" s="264">
        <f t="shared" si="41"/>
        <v>0</v>
      </c>
      <c r="M1081" s="25">
        <v>100</v>
      </c>
      <c r="N1081" s="256">
        <f>T_PR[[#This Row],[CENA ZA POJ. SZTUKĘ PO RABACIE]]*T_PR[[#This Row],[LICZBA SZT. W OPAKOWANIU]]</f>
        <v>585.83000000000004</v>
      </c>
      <c r="O1081" s="253" t="str">
        <f>IF(T_PR[[#This Row],[CENA ZA OPAKOWANIE PO RABACIE]]*D1081=0,"",D1081*N1081)</f>
        <v/>
      </c>
      <c r="P1081" s="52" t="s">
        <v>2677</v>
      </c>
      <c r="Q1081" s="52" t="s">
        <v>2678</v>
      </c>
      <c r="R1081" s="31" t="s">
        <v>70</v>
      </c>
      <c r="S1081" s="31" t="s">
        <v>1998</v>
      </c>
      <c r="T1081" s="160">
        <v>1</v>
      </c>
    </row>
    <row r="1082" spans="1:20" ht="18" customHeight="1">
      <c r="A1082" s="333"/>
      <c r="B1082" s="346"/>
      <c r="C1082" s="135"/>
      <c r="D1082" s="53"/>
      <c r="E1082" s="38" t="s">
        <v>2679</v>
      </c>
      <c r="F1082" s="225" t="s">
        <v>2680</v>
      </c>
      <c r="G1082" s="54">
        <v>100</v>
      </c>
      <c r="H1082" s="28">
        <v>712.91</v>
      </c>
      <c r="I1082" s="199">
        <f>T_PR[[#This Row],[CENA KATALOG NETTO ZA JEDNOSTKĘ MIARY]]/G1082</f>
        <v>7.1290999999999993</v>
      </c>
      <c r="J1082" s="94">
        <f>T1082*(T_PR[[#This Row],[CENA KATALOG NETTO ZA JEDNOSTKĘ MIARY]]-T_PR[[#This Row],[CENA KATALOG NETTO ZA JEDNOSTKĘ MIARY]]*T_PR[[#This Row],[RABAT %]])/100</f>
        <v>7.1290999999999993</v>
      </c>
      <c r="K1082" s="95">
        <f t="shared" si="40"/>
        <v>712.91</v>
      </c>
      <c r="L1082" s="264">
        <f t="shared" si="41"/>
        <v>0</v>
      </c>
      <c r="M1082" s="25">
        <v>100</v>
      </c>
      <c r="N1082" s="256">
        <f>T_PR[[#This Row],[CENA ZA POJ. SZTUKĘ PO RABACIE]]*T_PR[[#This Row],[LICZBA SZT. W OPAKOWANIU]]</f>
        <v>712.91</v>
      </c>
      <c r="O1082" s="253" t="str">
        <f>IF(T_PR[[#This Row],[CENA ZA OPAKOWANIE PO RABACIE]]*D1082=0,"",D1082*N1082)</f>
        <v/>
      </c>
      <c r="P1082" s="52" t="s">
        <v>2681</v>
      </c>
      <c r="Q1082" s="52" t="s">
        <v>2682</v>
      </c>
      <c r="R1082" s="31" t="s">
        <v>70</v>
      </c>
      <c r="S1082" s="31" t="s">
        <v>1998</v>
      </c>
      <c r="T1082" s="160">
        <v>1</v>
      </c>
    </row>
    <row r="1083" spans="1:20" ht="18" customHeight="1">
      <c r="A1083" s="333"/>
      <c r="B1083" s="346"/>
      <c r="C1083" s="135"/>
      <c r="D1083" s="53"/>
      <c r="E1083" s="38" t="s">
        <v>2683</v>
      </c>
      <c r="F1083" s="225" t="s">
        <v>2668</v>
      </c>
      <c r="G1083" s="54">
        <v>100</v>
      </c>
      <c r="H1083" s="28">
        <v>520.74</v>
      </c>
      <c r="I1083" s="199">
        <f>T_PR[[#This Row],[CENA KATALOG NETTO ZA JEDNOSTKĘ MIARY]]/G1083</f>
        <v>5.2073999999999998</v>
      </c>
      <c r="J1083" s="94">
        <f>T1083*(T_PR[[#This Row],[CENA KATALOG NETTO ZA JEDNOSTKĘ MIARY]]-T_PR[[#This Row],[CENA KATALOG NETTO ZA JEDNOSTKĘ MIARY]]*T_PR[[#This Row],[RABAT %]])/100</f>
        <v>5.2073999999999998</v>
      </c>
      <c r="K1083" s="95">
        <f t="shared" si="40"/>
        <v>520.74</v>
      </c>
      <c r="L1083" s="264">
        <f t="shared" si="41"/>
        <v>0</v>
      </c>
      <c r="M1083" s="25">
        <v>100</v>
      </c>
      <c r="N1083" s="256">
        <f>T_PR[[#This Row],[CENA ZA POJ. SZTUKĘ PO RABACIE]]*T_PR[[#This Row],[LICZBA SZT. W OPAKOWANIU]]</f>
        <v>520.74</v>
      </c>
      <c r="O1083" s="253" t="str">
        <f>IF(T_PR[[#This Row],[CENA ZA OPAKOWANIE PO RABACIE]]*D1083=0,"",D1083*N1083)</f>
        <v/>
      </c>
      <c r="P1083" s="52" t="s">
        <v>2684</v>
      </c>
      <c r="Q1083" s="52" t="s">
        <v>2685</v>
      </c>
      <c r="R1083" s="31" t="s">
        <v>70</v>
      </c>
      <c r="S1083" s="31" t="s">
        <v>1998</v>
      </c>
      <c r="T1083" s="160">
        <v>1</v>
      </c>
    </row>
    <row r="1084" spans="1:20" ht="18" customHeight="1">
      <c r="A1084" s="334"/>
      <c r="B1084" s="342"/>
      <c r="C1084" s="135"/>
      <c r="D1084" s="53"/>
      <c r="E1084" s="38" t="s">
        <v>2686</v>
      </c>
      <c r="F1084" s="225" t="s">
        <v>2680</v>
      </c>
      <c r="G1084" s="54">
        <v>100</v>
      </c>
      <c r="H1084" s="28">
        <v>824.5</v>
      </c>
      <c r="I1084" s="199">
        <f>T_PR[[#This Row],[CENA KATALOG NETTO ZA JEDNOSTKĘ MIARY]]/G1084</f>
        <v>8.2449999999999992</v>
      </c>
      <c r="J1084" s="94">
        <f>T1084*(T_PR[[#This Row],[CENA KATALOG NETTO ZA JEDNOSTKĘ MIARY]]-T_PR[[#This Row],[CENA KATALOG NETTO ZA JEDNOSTKĘ MIARY]]*T_PR[[#This Row],[RABAT %]])/100</f>
        <v>8.2449999999999992</v>
      </c>
      <c r="K1084" s="95">
        <f t="shared" si="40"/>
        <v>824.5</v>
      </c>
      <c r="L1084" s="264">
        <f t="shared" si="41"/>
        <v>0</v>
      </c>
      <c r="M1084" s="25">
        <v>100</v>
      </c>
      <c r="N1084" s="256">
        <f>T_PR[[#This Row],[CENA ZA POJ. SZTUKĘ PO RABACIE]]*T_PR[[#This Row],[LICZBA SZT. W OPAKOWANIU]]</f>
        <v>824.49999999999989</v>
      </c>
      <c r="O1084" s="253" t="str">
        <f>IF(T_PR[[#This Row],[CENA ZA OPAKOWANIE PO RABACIE]]*D1084=0,"",D1084*N1084)</f>
        <v/>
      </c>
      <c r="P1084" s="52" t="s">
        <v>2687</v>
      </c>
      <c r="Q1084" s="52" t="s">
        <v>2688</v>
      </c>
      <c r="R1084" s="31" t="s">
        <v>70</v>
      </c>
      <c r="S1084" s="31" t="s">
        <v>1998</v>
      </c>
      <c r="T1084" s="160">
        <v>1</v>
      </c>
    </row>
    <row r="1085" spans="1:20" ht="81" customHeight="1">
      <c r="A1085" s="72"/>
      <c r="B1085" s="78"/>
      <c r="C1085" s="135"/>
      <c r="D1085" s="53"/>
      <c r="E1085" s="45" t="s">
        <v>2689</v>
      </c>
      <c r="F1085" s="225" t="s">
        <v>4228</v>
      </c>
      <c r="G1085" s="54">
        <v>1</v>
      </c>
      <c r="H1085" s="28">
        <v>2665.68</v>
      </c>
      <c r="I1085" s="199">
        <f>T_PR[[#This Row],[CENA KATALOG NETTO ZA JEDNOSTKĘ MIARY]]/G1085</f>
        <v>2665.68</v>
      </c>
      <c r="J1085" s="94">
        <f>T1085*(T_PR[[#This Row],[CENA KATALOG NETTO ZA JEDNOSTKĘ MIARY]]-T_PR[[#This Row],[CENA KATALOG NETTO ZA JEDNOSTKĘ MIARY]]*T_PR[[#This Row],[RABAT %]])</f>
        <v>2665.68</v>
      </c>
      <c r="K1085" s="95">
        <f t="shared" si="40"/>
        <v>2665.68</v>
      </c>
      <c r="L1085" s="264">
        <f t="shared" si="41"/>
        <v>0</v>
      </c>
      <c r="M1085" s="25">
        <v>1</v>
      </c>
      <c r="N1085" s="256">
        <f>T_PR[[#This Row],[CENA ZA POJ. SZTUKĘ PO RABACIE]]*T_PR[[#This Row],[LICZBA SZT. W OPAKOWANIU]]</f>
        <v>2665.68</v>
      </c>
      <c r="O1085" s="253" t="str">
        <f>IF(T_PR[[#This Row],[CENA ZA OPAKOWANIE PO RABACIE]]*D1085=0,"",D1085*N1085)</f>
        <v/>
      </c>
      <c r="P1085" s="52"/>
      <c r="Q1085" s="52"/>
      <c r="R1085" s="31" t="s">
        <v>1653</v>
      </c>
      <c r="S1085" s="31">
        <v>84621090</v>
      </c>
      <c r="T1085" s="160">
        <v>1</v>
      </c>
    </row>
    <row r="1086" spans="1:20" ht="106.95" customHeight="1">
      <c r="A1086" s="72"/>
      <c r="B1086" s="78"/>
      <c r="C1086" s="135"/>
      <c r="D1086" s="53"/>
      <c r="E1086" s="38" t="s">
        <v>2690</v>
      </c>
      <c r="F1086" s="225" t="s">
        <v>2691</v>
      </c>
      <c r="G1086" s="54">
        <v>1</v>
      </c>
      <c r="H1086" s="28">
        <v>7266.2</v>
      </c>
      <c r="I1086" s="199">
        <f>T_PR[[#This Row],[CENA KATALOG NETTO ZA JEDNOSTKĘ MIARY]]/G1086</f>
        <v>7266.2</v>
      </c>
      <c r="J1086" s="94">
        <f>T1086*(T_PR[[#This Row],[CENA KATALOG NETTO ZA JEDNOSTKĘ MIARY]]-T_PR[[#This Row],[CENA KATALOG NETTO ZA JEDNOSTKĘ MIARY]]*T_PR[[#This Row],[RABAT %]])</f>
        <v>7266.2</v>
      </c>
      <c r="K1086" s="95">
        <f t="shared" si="40"/>
        <v>7266.2</v>
      </c>
      <c r="L1086" s="264">
        <f t="shared" si="41"/>
        <v>0</v>
      </c>
      <c r="M1086" s="25">
        <v>1</v>
      </c>
      <c r="N1086" s="256">
        <f>T_PR[[#This Row],[CENA ZA POJ. SZTUKĘ PO RABACIE]]*T_PR[[#This Row],[LICZBA SZT. W OPAKOWANIU]]</f>
        <v>7266.2</v>
      </c>
      <c r="O1086" s="253" t="str">
        <f>IF(T_PR[[#This Row],[CENA ZA OPAKOWANIE PO RABACIE]]*D1086=0,"",D1086*N1086)</f>
        <v/>
      </c>
      <c r="P1086" s="52"/>
      <c r="Q1086" s="52"/>
      <c r="R1086" s="31" t="s">
        <v>1653</v>
      </c>
      <c r="S1086" s="31"/>
      <c r="T1086" s="160">
        <v>1</v>
      </c>
    </row>
    <row r="1087" spans="1:20" ht="60.65" customHeight="1">
      <c r="A1087" s="332"/>
      <c r="B1087" s="341"/>
      <c r="C1087" s="130" t="s">
        <v>3538</v>
      </c>
      <c r="D1087" s="53"/>
      <c r="E1087" s="38" t="s">
        <v>2692</v>
      </c>
      <c r="F1087" s="225" t="s">
        <v>2693</v>
      </c>
      <c r="G1087" s="54">
        <v>100</v>
      </c>
      <c r="H1087" s="28">
        <v>201.65200000000002</v>
      </c>
      <c r="I1087" s="199">
        <f>T_PR[[#This Row],[CENA KATALOG NETTO ZA JEDNOSTKĘ MIARY]]/G1087</f>
        <v>2.0165200000000003</v>
      </c>
      <c r="J1087" s="94">
        <f>T1087*(T_PR[[#This Row],[CENA KATALOG NETTO ZA JEDNOSTKĘ MIARY]]-T_PR[[#This Row],[CENA KATALOG NETTO ZA JEDNOSTKĘ MIARY]]*T_PR[[#This Row],[RABAT %]])/100</f>
        <v>2.0165200000000003</v>
      </c>
      <c r="K1087" s="95">
        <f t="shared" si="40"/>
        <v>201.65200000000002</v>
      </c>
      <c r="L1087" s="264">
        <f t="shared" si="41"/>
        <v>0</v>
      </c>
      <c r="M1087" s="25">
        <v>50</v>
      </c>
      <c r="N1087" s="256">
        <f>T_PR[[#This Row],[CENA ZA POJ. SZTUKĘ PO RABACIE]]*T_PR[[#This Row],[LICZBA SZT. W OPAKOWANIU]]</f>
        <v>100.82600000000002</v>
      </c>
      <c r="O1087" s="253" t="str">
        <f>IF(T_PR[[#This Row],[CENA ZA OPAKOWANIE PO RABACIE]]*D1087=0,"",D1087*N1087)</f>
        <v/>
      </c>
      <c r="P1087" s="52" t="s">
        <v>2694</v>
      </c>
      <c r="Q1087" s="52" t="s">
        <v>2695</v>
      </c>
      <c r="R1087" s="31" t="s">
        <v>189</v>
      </c>
      <c r="S1087" s="31" t="s">
        <v>190</v>
      </c>
      <c r="T1087" s="160">
        <v>1</v>
      </c>
    </row>
    <row r="1088" spans="1:20" ht="48" customHeight="1">
      <c r="A1088" s="334"/>
      <c r="B1088" s="342"/>
      <c r="C1088" s="130" t="s">
        <v>3538</v>
      </c>
      <c r="D1088" s="53"/>
      <c r="E1088" s="38" t="s">
        <v>2696</v>
      </c>
      <c r="F1088" s="225" t="s">
        <v>2697</v>
      </c>
      <c r="G1088" s="54">
        <v>100</v>
      </c>
      <c r="H1088" s="28">
        <v>215.32500000000002</v>
      </c>
      <c r="I1088" s="199">
        <f>T_PR[[#This Row],[CENA KATALOG NETTO ZA JEDNOSTKĘ MIARY]]/G1088</f>
        <v>2.1532500000000003</v>
      </c>
      <c r="J1088" s="94">
        <f>T1088*(T_PR[[#This Row],[CENA KATALOG NETTO ZA JEDNOSTKĘ MIARY]]-T_PR[[#This Row],[CENA KATALOG NETTO ZA JEDNOSTKĘ MIARY]]*T_PR[[#This Row],[RABAT %]])/100</f>
        <v>2.1532500000000003</v>
      </c>
      <c r="K1088" s="95">
        <f t="shared" si="40"/>
        <v>215.32500000000002</v>
      </c>
      <c r="L1088" s="264">
        <f t="shared" si="41"/>
        <v>0</v>
      </c>
      <c r="M1088" s="25">
        <v>25</v>
      </c>
      <c r="N1088" s="256">
        <f>T_PR[[#This Row],[CENA ZA POJ. SZTUKĘ PO RABACIE]]*T_PR[[#This Row],[LICZBA SZT. W OPAKOWANIU]]</f>
        <v>53.831250000000011</v>
      </c>
      <c r="O1088" s="253" t="str">
        <f>IF(T_PR[[#This Row],[CENA ZA OPAKOWANIE PO RABACIE]]*D1088=0,"",D1088*N1088)</f>
        <v/>
      </c>
      <c r="P1088" s="52" t="s">
        <v>2698</v>
      </c>
      <c r="Q1088" s="52" t="s">
        <v>2699</v>
      </c>
      <c r="R1088" s="31" t="s">
        <v>189</v>
      </c>
      <c r="S1088" s="31" t="s">
        <v>190</v>
      </c>
      <c r="T1088" s="160">
        <v>1</v>
      </c>
    </row>
    <row r="1089" spans="1:20">
      <c r="A1089" s="332"/>
      <c r="B1089" s="341"/>
      <c r="C1089" s="130" t="s">
        <v>3553</v>
      </c>
      <c r="D1089" s="53"/>
      <c r="E1089" s="38" t="s">
        <v>2700</v>
      </c>
      <c r="F1089" s="225" t="s">
        <v>2701</v>
      </c>
      <c r="G1089" s="54">
        <v>100</v>
      </c>
      <c r="H1089" s="28">
        <v>280.61</v>
      </c>
      <c r="I1089" s="199">
        <f>T_PR[[#This Row],[CENA KATALOG NETTO ZA JEDNOSTKĘ MIARY]]/G1089</f>
        <v>2.8061000000000003</v>
      </c>
      <c r="J1089" s="94">
        <f>T1089*(T_PR[[#This Row],[CENA KATALOG NETTO ZA JEDNOSTKĘ MIARY]]-T_PR[[#This Row],[CENA KATALOG NETTO ZA JEDNOSTKĘ MIARY]]*T_PR[[#This Row],[RABAT %]])/100</f>
        <v>2.8061000000000003</v>
      </c>
      <c r="K1089" s="95">
        <f t="shared" si="40"/>
        <v>280.61</v>
      </c>
      <c r="L1089" s="264">
        <f t="shared" si="41"/>
        <v>0</v>
      </c>
      <c r="M1089" s="25">
        <v>100</v>
      </c>
      <c r="N1089" s="256">
        <f>T_PR[[#This Row],[CENA ZA POJ. SZTUKĘ PO RABACIE]]*T_PR[[#This Row],[LICZBA SZT. W OPAKOWANIU]]</f>
        <v>280.61</v>
      </c>
      <c r="O1089" s="253" t="str">
        <f>IF(T_PR[[#This Row],[CENA ZA OPAKOWANIE PO RABACIE]]*D1089=0,"",D1089*N1089)</f>
        <v/>
      </c>
      <c r="P1089" s="52"/>
      <c r="Q1089" s="52"/>
      <c r="R1089" s="31" t="s">
        <v>47</v>
      </c>
      <c r="S1089" s="31" t="s">
        <v>71</v>
      </c>
      <c r="T1089" s="160">
        <v>1</v>
      </c>
    </row>
    <row r="1090" spans="1:20">
      <c r="A1090" s="333"/>
      <c r="B1090" s="346"/>
      <c r="C1090" s="130" t="s">
        <v>3553</v>
      </c>
      <c r="D1090" s="53"/>
      <c r="E1090" s="38" t="s">
        <v>2702</v>
      </c>
      <c r="F1090" s="225" t="s">
        <v>2703</v>
      </c>
      <c r="G1090" s="54">
        <v>100</v>
      </c>
      <c r="H1090" s="28">
        <v>286.70999999999998</v>
      </c>
      <c r="I1090" s="199">
        <f>T_PR[[#This Row],[CENA KATALOG NETTO ZA JEDNOSTKĘ MIARY]]/G1090</f>
        <v>2.8670999999999998</v>
      </c>
      <c r="J1090" s="94">
        <f>T1090*(T_PR[[#This Row],[CENA KATALOG NETTO ZA JEDNOSTKĘ MIARY]]-T_PR[[#This Row],[CENA KATALOG NETTO ZA JEDNOSTKĘ MIARY]]*T_PR[[#This Row],[RABAT %]])/100</f>
        <v>2.8670999999999998</v>
      </c>
      <c r="K1090" s="95">
        <f t="shared" si="40"/>
        <v>286.70999999999998</v>
      </c>
      <c r="L1090" s="264">
        <f t="shared" si="41"/>
        <v>0</v>
      </c>
      <c r="M1090" s="25">
        <v>100</v>
      </c>
      <c r="N1090" s="256">
        <f>T_PR[[#This Row],[CENA ZA POJ. SZTUKĘ PO RABACIE]]*T_PR[[#This Row],[LICZBA SZT. W OPAKOWANIU]]</f>
        <v>286.70999999999998</v>
      </c>
      <c r="O1090" s="253" t="str">
        <f>IF(T_PR[[#This Row],[CENA ZA OPAKOWANIE PO RABACIE]]*D1090=0,"",D1090*N1090)</f>
        <v/>
      </c>
      <c r="P1090" s="52" t="s">
        <v>2704</v>
      </c>
      <c r="Q1090" s="52" t="s">
        <v>2705</v>
      </c>
      <c r="R1090" s="31" t="s">
        <v>47</v>
      </c>
      <c r="S1090" s="31" t="s">
        <v>71</v>
      </c>
      <c r="T1090" s="160">
        <v>1</v>
      </c>
    </row>
    <row r="1091" spans="1:20">
      <c r="A1091" s="333"/>
      <c r="B1091" s="346"/>
      <c r="C1091" s="130" t="s">
        <v>3553</v>
      </c>
      <c r="D1091" s="53"/>
      <c r="E1091" s="38" t="s">
        <v>2706</v>
      </c>
      <c r="F1091" s="225" t="s">
        <v>2707</v>
      </c>
      <c r="G1091" s="54">
        <v>100</v>
      </c>
      <c r="H1091" s="28">
        <v>298.91000000000003</v>
      </c>
      <c r="I1091" s="199">
        <f>T_PR[[#This Row],[CENA KATALOG NETTO ZA JEDNOSTKĘ MIARY]]/G1091</f>
        <v>2.9891000000000001</v>
      </c>
      <c r="J1091" s="94">
        <f>T1091*(T_PR[[#This Row],[CENA KATALOG NETTO ZA JEDNOSTKĘ MIARY]]-T_PR[[#This Row],[CENA KATALOG NETTO ZA JEDNOSTKĘ MIARY]]*T_PR[[#This Row],[RABAT %]])/100</f>
        <v>2.9891000000000001</v>
      </c>
      <c r="K1091" s="95">
        <f t="shared" si="40"/>
        <v>298.91000000000003</v>
      </c>
      <c r="L1091" s="264">
        <f t="shared" si="41"/>
        <v>0</v>
      </c>
      <c r="M1091" s="25">
        <v>100</v>
      </c>
      <c r="N1091" s="256">
        <f>T_PR[[#This Row],[CENA ZA POJ. SZTUKĘ PO RABACIE]]*T_PR[[#This Row],[LICZBA SZT. W OPAKOWANIU]]</f>
        <v>298.91000000000003</v>
      </c>
      <c r="O1091" s="253" t="str">
        <f>IF(T_PR[[#This Row],[CENA ZA OPAKOWANIE PO RABACIE]]*D1091=0,"",D1091*N1091)</f>
        <v/>
      </c>
      <c r="P1091" s="52" t="s">
        <v>2708</v>
      </c>
      <c r="Q1091" s="52" t="s">
        <v>2709</v>
      </c>
      <c r="R1091" s="31" t="s">
        <v>47</v>
      </c>
      <c r="S1091" s="31" t="s">
        <v>71</v>
      </c>
      <c r="T1091" s="160">
        <v>1</v>
      </c>
    </row>
    <row r="1092" spans="1:20">
      <c r="A1092" s="333"/>
      <c r="B1092" s="346"/>
      <c r="C1092" s="130" t="s">
        <v>3553</v>
      </c>
      <c r="D1092" s="53"/>
      <c r="E1092" s="38" t="s">
        <v>2710</v>
      </c>
      <c r="F1092" s="225" t="s">
        <v>2711</v>
      </c>
      <c r="G1092" s="54">
        <v>100</v>
      </c>
      <c r="H1092" s="28">
        <v>317.20999999999998</v>
      </c>
      <c r="I1092" s="199">
        <f>T_PR[[#This Row],[CENA KATALOG NETTO ZA JEDNOSTKĘ MIARY]]/G1092</f>
        <v>3.1720999999999999</v>
      </c>
      <c r="J1092" s="94">
        <f>T1092*(T_PR[[#This Row],[CENA KATALOG NETTO ZA JEDNOSTKĘ MIARY]]-T_PR[[#This Row],[CENA KATALOG NETTO ZA JEDNOSTKĘ MIARY]]*T_PR[[#This Row],[RABAT %]])/100</f>
        <v>3.1720999999999999</v>
      </c>
      <c r="K1092" s="95">
        <f t="shared" si="40"/>
        <v>317.20999999999998</v>
      </c>
      <c r="L1092" s="264">
        <f t="shared" si="41"/>
        <v>0</v>
      </c>
      <c r="M1092" s="25">
        <v>100</v>
      </c>
      <c r="N1092" s="256">
        <f>T_PR[[#This Row],[CENA ZA POJ. SZTUKĘ PO RABACIE]]*T_PR[[#This Row],[LICZBA SZT. W OPAKOWANIU]]</f>
        <v>317.20999999999998</v>
      </c>
      <c r="O1092" s="253" t="str">
        <f>IF(T_PR[[#This Row],[CENA ZA OPAKOWANIE PO RABACIE]]*D1092=0,"",D1092*N1092)</f>
        <v/>
      </c>
      <c r="P1092" s="52" t="s">
        <v>2712</v>
      </c>
      <c r="Q1092" s="52" t="s">
        <v>2713</v>
      </c>
      <c r="R1092" s="31" t="s">
        <v>47</v>
      </c>
      <c r="S1092" s="31" t="s">
        <v>71</v>
      </c>
      <c r="T1092" s="160">
        <v>1</v>
      </c>
    </row>
    <row r="1093" spans="1:20">
      <c r="A1093" s="333"/>
      <c r="B1093" s="346"/>
      <c r="C1093" s="130" t="s">
        <v>3553</v>
      </c>
      <c r="D1093" s="53"/>
      <c r="E1093" s="38" t="s">
        <v>2714</v>
      </c>
      <c r="F1093" s="225" t="s">
        <v>2715</v>
      </c>
      <c r="G1093" s="54">
        <v>100</v>
      </c>
      <c r="H1093" s="28">
        <v>350.76</v>
      </c>
      <c r="I1093" s="199">
        <f>T_PR[[#This Row],[CENA KATALOG NETTO ZA JEDNOSTKĘ MIARY]]/G1093</f>
        <v>3.5076000000000001</v>
      </c>
      <c r="J1093" s="94">
        <f>T1093*(T_PR[[#This Row],[CENA KATALOG NETTO ZA JEDNOSTKĘ MIARY]]-T_PR[[#This Row],[CENA KATALOG NETTO ZA JEDNOSTKĘ MIARY]]*T_PR[[#This Row],[RABAT %]])/100</f>
        <v>3.5076000000000001</v>
      </c>
      <c r="K1093" s="95">
        <f t="shared" si="40"/>
        <v>350.76</v>
      </c>
      <c r="L1093" s="264">
        <f t="shared" si="41"/>
        <v>0</v>
      </c>
      <c r="M1093" s="25">
        <v>100</v>
      </c>
      <c r="N1093" s="256">
        <f>T_PR[[#This Row],[CENA ZA POJ. SZTUKĘ PO RABACIE]]*T_PR[[#This Row],[LICZBA SZT. W OPAKOWANIU]]</f>
        <v>350.76</v>
      </c>
      <c r="O1093" s="253" t="str">
        <f>IF(T_PR[[#This Row],[CENA ZA OPAKOWANIE PO RABACIE]]*D1093=0,"",D1093*N1093)</f>
        <v/>
      </c>
      <c r="P1093" s="52" t="s">
        <v>2716</v>
      </c>
      <c r="Q1093" s="52" t="s">
        <v>2717</v>
      </c>
      <c r="R1093" s="31" t="s">
        <v>47</v>
      </c>
      <c r="S1093" s="31" t="s">
        <v>71</v>
      </c>
      <c r="T1093" s="160">
        <v>1</v>
      </c>
    </row>
    <row r="1094" spans="1:20">
      <c r="A1094" s="333"/>
      <c r="B1094" s="346"/>
      <c r="C1094" s="130" t="s">
        <v>3553</v>
      </c>
      <c r="D1094" s="53"/>
      <c r="E1094" s="38" t="s">
        <v>2718</v>
      </c>
      <c r="F1094" s="225" t="s">
        <v>2719</v>
      </c>
      <c r="G1094" s="54">
        <v>100</v>
      </c>
      <c r="H1094" s="28">
        <v>366.01</v>
      </c>
      <c r="I1094" s="199">
        <f>T_PR[[#This Row],[CENA KATALOG NETTO ZA JEDNOSTKĘ MIARY]]/G1094</f>
        <v>3.6600999999999999</v>
      </c>
      <c r="J1094" s="94">
        <f>T1094*(T_PR[[#This Row],[CENA KATALOG NETTO ZA JEDNOSTKĘ MIARY]]-T_PR[[#This Row],[CENA KATALOG NETTO ZA JEDNOSTKĘ MIARY]]*T_PR[[#This Row],[RABAT %]])/100</f>
        <v>3.6600999999999999</v>
      </c>
      <c r="K1094" s="95">
        <f t="shared" si="40"/>
        <v>366.01</v>
      </c>
      <c r="L1094" s="264">
        <f t="shared" si="41"/>
        <v>0</v>
      </c>
      <c r="M1094" s="25">
        <v>100</v>
      </c>
      <c r="N1094" s="256">
        <f>T_PR[[#This Row],[CENA ZA POJ. SZTUKĘ PO RABACIE]]*T_PR[[#This Row],[LICZBA SZT. W OPAKOWANIU]]</f>
        <v>366.01</v>
      </c>
      <c r="O1094" s="253" t="str">
        <f>IF(T_PR[[#This Row],[CENA ZA OPAKOWANIE PO RABACIE]]*D1094=0,"",D1094*N1094)</f>
        <v/>
      </c>
      <c r="P1094" s="52" t="s">
        <v>2720</v>
      </c>
      <c r="Q1094" s="52" t="s">
        <v>2721</v>
      </c>
      <c r="R1094" s="31" t="s">
        <v>47</v>
      </c>
      <c r="S1094" s="31" t="s">
        <v>71</v>
      </c>
      <c r="T1094" s="160">
        <v>1</v>
      </c>
    </row>
    <row r="1095" spans="1:20">
      <c r="A1095" s="333"/>
      <c r="B1095" s="346"/>
      <c r="C1095" s="130" t="s">
        <v>3553</v>
      </c>
      <c r="D1095" s="53"/>
      <c r="E1095" s="38" t="s">
        <v>2722</v>
      </c>
      <c r="F1095" s="225" t="s">
        <v>2723</v>
      </c>
      <c r="G1095" s="54">
        <v>100</v>
      </c>
      <c r="H1095" s="28">
        <v>375.16</v>
      </c>
      <c r="I1095" s="199">
        <f>T_PR[[#This Row],[CENA KATALOG NETTO ZA JEDNOSTKĘ MIARY]]/G1095</f>
        <v>3.7516000000000003</v>
      </c>
      <c r="J1095" s="94">
        <f>T1095*(T_PR[[#This Row],[CENA KATALOG NETTO ZA JEDNOSTKĘ MIARY]]-T_PR[[#This Row],[CENA KATALOG NETTO ZA JEDNOSTKĘ MIARY]]*T_PR[[#This Row],[RABAT %]])/100</f>
        <v>3.7516000000000003</v>
      </c>
      <c r="K1095" s="95">
        <f t="shared" si="40"/>
        <v>375.16</v>
      </c>
      <c r="L1095" s="264">
        <f t="shared" si="41"/>
        <v>0</v>
      </c>
      <c r="M1095" s="25">
        <v>50</v>
      </c>
      <c r="N1095" s="256">
        <f>T_PR[[#This Row],[CENA ZA POJ. SZTUKĘ PO RABACIE]]*T_PR[[#This Row],[LICZBA SZT. W OPAKOWANIU]]</f>
        <v>187.58</v>
      </c>
      <c r="O1095" s="253" t="str">
        <f>IF(T_PR[[#This Row],[CENA ZA OPAKOWANIE PO RABACIE]]*D1095=0,"",D1095*N1095)</f>
        <v/>
      </c>
      <c r="P1095" s="52" t="s">
        <v>2724</v>
      </c>
      <c r="Q1095" s="52" t="s">
        <v>2725</v>
      </c>
      <c r="R1095" s="31" t="s">
        <v>47</v>
      </c>
      <c r="S1095" s="31" t="s">
        <v>71</v>
      </c>
      <c r="T1095" s="160">
        <v>1</v>
      </c>
    </row>
    <row r="1096" spans="1:20">
      <c r="A1096" s="333"/>
      <c r="B1096" s="346"/>
      <c r="C1096" s="130" t="s">
        <v>3553</v>
      </c>
      <c r="D1096" s="53"/>
      <c r="E1096" s="38" t="s">
        <v>2726</v>
      </c>
      <c r="F1096" s="225" t="s">
        <v>2727</v>
      </c>
      <c r="G1096" s="54">
        <v>100</v>
      </c>
      <c r="H1096" s="28">
        <v>420.92</v>
      </c>
      <c r="I1096" s="199">
        <f>T_PR[[#This Row],[CENA KATALOG NETTO ZA JEDNOSTKĘ MIARY]]/G1096</f>
        <v>4.2092000000000001</v>
      </c>
      <c r="J1096" s="94">
        <f>T1096*(T_PR[[#This Row],[CENA KATALOG NETTO ZA JEDNOSTKĘ MIARY]]-T_PR[[#This Row],[CENA KATALOG NETTO ZA JEDNOSTKĘ MIARY]]*T_PR[[#This Row],[RABAT %]])/100</f>
        <v>4.2092000000000001</v>
      </c>
      <c r="K1096" s="95">
        <f t="shared" si="40"/>
        <v>420.92</v>
      </c>
      <c r="L1096" s="264">
        <f t="shared" si="41"/>
        <v>0</v>
      </c>
      <c r="M1096" s="25">
        <v>50</v>
      </c>
      <c r="N1096" s="256">
        <f>T_PR[[#This Row],[CENA ZA POJ. SZTUKĘ PO RABACIE]]*T_PR[[#This Row],[LICZBA SZT. W OPAKOWANIU]]</f>
        <v>210.46</v>
      </c>
      <c r="O1096" s="253" t="str">
        <f>IF(T_PR[[#This Row],[CENA ZA OPAKOWANIE PO RABACIE]]*D1096=0,"",D1096*N1096)</f>
        <v/>
      </c>
      <c r="P1096" s="52" t="s">
        <v>2728</v>
      </c>
      <c r="Q1096" s="52" t="s">
        <v>2729</v>
      </c>
      <c r="R1096" s="31" t="s">
        <v>47</v>
      </c>
      <c r="S1096" s="31" t="s">
        <v>71</v>
      </c>
      <c r="T1096" s="160">
        <v>1</v>
      </c>
    </row>
    <row r="1097" spans="1:20">
      <c r="A1097" s="333"/>
      <c r="B1097" s="346"/>
      <c r="C1097" s="130" t="s">
        <v>3553</v>
      </c>
      <c r="D1097" s="53"/>
      <c r="E1097" s="38" t="s">
        <v>2730</v>
      </c>
      <c r="F1097" s="225" t="s">
        <v>2731</v>
      </c>
      <c r="G1097" s="54">
        <v>100</v>
      </c>
      <c r="H1097" s="28">
        <v>622.22</v>
      </c>
      <c r="I1097" s="199">
        <f>T_PR[[#This Row],[CENA KATALOG NETTO ZA JEDNOSTKĘ MIARY]]/G1097</f>
        <v>6.2222</v>
      </c>
      <c r="J1097" s="94">
        <f>T1097*(T_PR[[#This Row],[CENA KATALOG NETTO ZA JEDNOSTKĘ MIARY]]-T_PR[[#This Row],[CENA KATALOG NETTO ZA JEDNOSTKĘ MIARY]]*T_PR[[#This Row],[RABAT %]])/100</f>
        <v>6.2222</v>
      </c>
      <c r="K1097" s="95">
        <f t="shared" si="40"/>
        <v>622.22</v>
      </c>
      <c r="L1097" s="264">
        <f t="shared" si="41"/>
        <v>0</v>
      </c>
      <c r="M1097" s="25">
        <v>50</v>
      </c>
      <c r="N1097" s="256">
        <f>T_PR[[#This Row],[CENA ZA POJ. SZTUKĘ PO RABACIE]]*T_PR[[#This Row],[LICZBA SZT. W OPAKOWANIU]]</f>
        <v>311.11</v>
      </c>
      <c r="O1097" s="253" t="str">
        <f>IF(T_PR[[#This Row],[CENA ZA OPAKOWANIE PO RABACIE]]*D1097=0,"",D1097*N1097)</f>
        <v/>
      </c>
      <c r="P1097" s="52" t="s">
        <v>2732</v>
      </c>
      <c r="Q1097" s="52" t="s">
        <v>2733</v>
      </c>
      <c r="R1097" s="31" t="s">
        <v>47</v>
      </c>
      <c r="S1097" s="31" t="s">
        <v>71</v>
      </c>
      <c r="T1097" s="160">
        <v>1</v>
      </c>
    </row>
    <row r="1098" spans="1:20">
      <c r="A1098" s="333"/>
      <c r="B1098" s="346"/>
      <c r="C1098" s="130" t="s">
        <v>3553</v>
      </c>
      <c r="D1098" s="53"/>
      <c r="E1098" s="38" t="s">
        <v>2734</v>
      </c>
      <c r="F1098" s="225" t="s">
        <v>2735</v>
      </c>
      <c r="G1098" s="54">
        <v>100</v>
      </c>
      <c r="H1098" s="28">
        <v>692.38</v>
      </c>
      <c r="I1098" s="199">
        <f>T_PR[[#This Row],[CENA KATALOG NETTO ZA JEDNOSTKĘ MIARY]]/G1098</f>
        <v>6.9238</v>
      </c>
      <c r="J1098" s="94">
        <f>T1098*(T_PR[[#This Row],[CENA KATALOG NETTO ZA JEDNOSTKĘ MIARY]]-T_PR[[#This Row],[CENA KATALOG NETTO ZA JEDNOSTKĘ MIARY]]*T_PR[[#This Row],[RABAT %]])/100</f>
        <v>6.9238</v>
      </c>
      <c r="K1098" s="95">
        <f t="shared" si="40"/>
        <v>692.38</v>
      </c>
      <c r="L1098" s="264">
        <f t="shared" si="41"/>
        <v>0</v>
      </c>
      <c r="M1098" s="25">
        <v>50</v>
      </c>
      <c r="N1098" s="256">
        <f>T_PR[[#This Row],[CENA ZA POJ. SZTUKĘ PO RABACIE]]*T_PR[[#This Row],[LICZBA SZT. W OPAKOWANIU]]</f>
        <v>346.19</v>
      </c>
      <c r="O1098" s="253" t="str">
        <f>IF(T_PR[[#This Row],[CENA ZA OPAKOWANIE PO RABACIE]]*D1098=0,"",D1098*N1098)</f>
        <v/>
      </c>
      <c r="P1098" s="52" t="s">
        <v>2736</v>
      </c>
      <c r="Q1098" s="52" t="s">
        <v>2737</v>
      </c>
      <c r="R1098" s="31" t="s">
        <v>47</v>
      </c>
      <c r="S1098" s="31" t="s">
        <v>71</v>
      </c>
      <c r="T1098" s="160">
        <v>1</v>
      </c>
    </row>
    <row r="1099" spans="1:20">
      <c r="A1099" s="333"/>
      <c r="B1099" s="346"/>
      <c r="C1099" s="131" t="s">
        <v>3553</v>
      </c>
      <c r="D1099" s="53"/>
      <c r="E1099" s="38" t="s">
        <v>2738</v>
      </c>
      <c r="F1099" s="225" t="s">
        <v>2739</v>
      </c>
      <c r="G1099" s="54">
        <v>100</v>
      </c>
      <c r="H1099" s="28">
        <v>713.73</v>
      </c>
      <c r="I1099" s="199">
        <f>T_PR[[#This Row],[CENA KATALOG NETTO ZA JEDNOSTKĘ MIARY]]/G1099</f>
        <v>7.1372999999999998</v>
      </c>
      <c r="J1099" s="94">
        <f>T1099*(T_PR[[#This Row],[CENA KATALOG NETTO ZA JEDNOSTKĘ MIARY]]-T_PR[[#This Row],[CENA KATALOG NETTO ZA JEDNOSTKĘ MIARY]]*T_PR[[#This Row],[RABAT %]])/100</f>
        <v>7.1372999999999998</v>
      </c>
      <c r="K1099" s="95">
        <f t="shared" si="40"/>
        <v>713.73</v>
      </c>
      <c r="L1099" s="264">
        <f t="shared" si="41"/>
        <v>0</v>
      </c>
      <c r="M1099" s="25">
        <v>50</v>
      </c>
      <c r="N1099" s="256">
        <f>T_PR[[#This Row],[CENA ZA POJ. SZTUKĘ PO RABACIE]]*T_PR[[#This Row],[LICZBA SZT. W OPAKOWANIU]]</f>
        <v>356.86500000000001</v>
      </c>
      <c r="O1099" s="253" t="str">
        <f>IF(T_PR[[#This Row],[CENA ZA OPAKOWANIE PO RABACIE]]*D1099=0,"",D1099*N1099)</f>
        <v/>
      </c>
      <c r="P1099" s="52" t="s">
        <v>2740</v>
      </c>
      <c r="Q1099" s="52" t="s">
        <v>2740</v>
      </c>
      <c r="R1099" s="31" t="s">
        <v>47</v>
      </c>
      <c r="S1099" s="31" t="s">
        <v>71</v>
      </c>
      <c r="T1099" s="160">
        <v>1</v>
      </c>
    </row>
    <row r="1100" spans="1:20">
      <c r="A1100" s="333"/>
      <c r="B1100" s="346"/>
      <c r="C1100" s="131" t="s">
        <v>3553</v>
      </c>
      <c r="D1100" s="53"/>
      <c r="E1100" s="38" t="s">
        <v>2741</v>
      </c>
      <c r="F1100" s="225" t="s">
        <v>2742</v>
      </c>
      <c r="G1100" s="54">
        <v>100</v>
      </c>
      <c r="H1100" s="28">
        <v>762.53</v>
      </c>
      <c r="I1100" s="199">
        <f>T_PR[[#This Row],[CENA KATALOG NETTO ZA JEDNOSTKĘ MIARY]]/G1100</f>
        <v>7.6252999999999993</v>
      </c>
      <c r="J1100" s="94">
        <f>T1100*(T_PR[[#This Row],[CENA KATALOG NETTO ZA JEDNOSTKĘ MIARY]]-T_PR[[#This Row],[CENA KATALOG NETTO ZA JEDNOSTKĘ MIARY]]*T_PR[[#This Row],[RABAT %]])/100</f>
        <v>7.6252999999999993</v>
      </c>
      <c r="K1100" s="95">
        <f t="shared" si="40"/>
        <v>762.53</v>
      </c>
      <c r="L1100" s="264">
        <f t="shared" si="41"/>
        <v>0</v>
      </c>
      <c r="M1100" s="25">
        <v>50</v>
      </c>
      <c r="N1100" s="256">
        <f>T_PR[[#This Row],[CENA ZA POJ. SZTUKĘ PO RABACIE]]*T_PR[[#This Row],[LICZBA SZT. W OPAKOWANIU]]</f>
        <v>381.26499999999999</v>
      </c>
      <c r="O1100" s="253" t="str">
        <f>IF(T_PR[[#This Row],[CENA ZA OPAKOWANIE PO RABACIE]]*D1100=0,"",D1100*N1100)</f>
        <v/>
      </c>
      <c r="P1100" s="52" t="s">
        <v>2743</v>
      </c>
      <c r="Q1100" s="52" t="s">
        <v>2744</v>
      </c>
      <c r="R1100" s="31" t="s">
        <v>47</v>
      </c>
      <c r="S1100" s="31" t="s">
        <v>71</v>
      </c>
      <c r="T1100" s="160">
        <v>1</v>
      </c>
    </row>
    <row r="1101" spans="1:20">
      <c r="A1101" s="333"/>
      <c r="B1101" s="346"/>
      <c r="C1101" s="131" t="s">
        <v>3553</v>
      </c>
      <c r="D1101" s="53"/>
      <c r="E1101" s="38" t="s">
        <v>2745</v>
      </c>
      <c r="F1101" s="225" t="s">
        <v>2746</v>
      </c>
      <c r="G1101" s="54">
        <v>100</v>
      </c>
      <c r="H1101" s="28">
        <v>838.78</v>
      </c>
      <c r="I1101" s="199">
        <f>T_PR[[#This Row],[CENA KATALOG NETTO ZA JEDNOSTKĘ MIARY]]/G1101</f>
        <v>8.3878000000000004</v>
      </c>
      <c r="J1101" s="94">
        <f>T1101*(T_PR[[#This Row],[CENA KATALOG NETTO ZA JEDNOSTKĘ MIARY]]-T_PR[[#This Row],[CENA KATALOG NETTO ZA JEDNOSTKĘ MIARY]]*T_PR[[#This Row],[RABAT %]])/100</f>
        <v>8.3878000000000004</v>
      </c>
      <c r="K1101" s="95">
        <f t="shared" si="40"/>
        <v>838.78</v>
      </c>
      <c r="L1101" s="264">
        <f t="shared" si="41"/>
        <v>0</v>
      </c>
      <c r="M1101" s="25">
        <v>50</v>
      </c>
      <c r="N1101" s="256">
        <f>T_PR[[#This Row],[CENA ZA POJ. SZTUKĘ PO RABACIE]]*T_PR[[#This Row],[LICZBA SZT. W OPAKOWANIU]]</f>
        <v>419.39000000000004</v>
      </c>
      <c r="O1101" s="253" t="str">
        <f>IF(T_PR[[#This Row],[CENA ZA OPAKOWANIE PO RABACIE]]*D1101=0,"",D1101*N1101)</f>
        <v/>
      </c>
      <c r="P1101" s="52" t="s">
        <v>2747</v>
      </c>
      <c r="Q1101" s="52" t="s">
        <v>2748</v>
      </c>
      <c r="R1101" s="31" t="s">
        <v>47</v>
      </c>
      <c r="S1101" s="31" t="s">
        <v>71</v>
      </c>
      <c r="T1101" s="160">
        <v>1</v>
      </c>
    </row>
    <row r="1102" spans="1:20">
      <c r="A1102" s="333"/>
      <c r="B1102" s="346"/>
      <c r="C1102" s="131" t="s">
        <v>3553</v>
      </c>
      <c r="D1102" s="53"/>
      <c r="E1102" s="38" t="s">
        <v>2749</v>
      </c>
      <c r="F1102" s="225" t="s">
        <v>2750</v>
      </c>
      <c r="G1102" s="54">
        <v>100</v>
      </c>
      <c r="H1102" s="28">
        <v>884.53</v>
      </c>
      <c r="I1102" s="199">
        <f>T_PR[[#This Row],[CENA KATALOG NETTO ZA JEDNOSTKĘ MIARY]]/G1102</f>
        <v>8.8452999999999999</v>
      </c>
      <c r="J1102" s="94">
        <f>T1102*(T_PR[[#This Row],[CENA KATALOG NETTO ZA JEDNOSTKĘ MIARY]]-T_PR[[#This Row],[CENA KATALOG NETTO ZA JEDNOSTKĘ MIARY]]*T_PR[[#This Row],[RABAT %]])/100</f>
        <v>8.8452999999999999</v>
      </c>
      <c r="K1102" s="95">
        <f t="shared" si="40"/>
        <v>884.53</v>
      </c>
      <c r="L1102" s="264">
        <f t="shared" si="41"/>
        <v>0</v>
      </c>
      <c r="M1102" s="25">
        <v>50</v>
      </c>
      <c r="N1102" s="256">
        <f>T_PR[[#This Row],[CENA ZA POJ. SZTUKĘ PO RABACIE]]*T_PR[[#This Row],[LICZBA SZT. W OPAKOWANIU]]</f>
        <v>442.26499999999999</v>
      </c>
      <c r="O1102" s="253" t="str">
        <f>IF(T_PR[[#This Row],[CENA ZA OPAKOWANIE PO RABACIE]]*D1102=0,"",D1102*N1102)</f>
        <v/>
      </c>
      <c r="P1102" s="52" t="s">
        <v>2751</v>
      </c>
      <c r="Q1102" s="52" t="s">
        <v>2752</v>
      </c>
      <c r="R1102" s="31" t="s">
        <v>47</v>
      </c>
      <c r="S1102" s="31" t="s">
        <v>71</v>
      </c>
      <c r="T1102" s="160">
        <v>1</v>
      </c>
    </row>
    <row r="1103" spans="1:20">
      <c r="A1103" s="333"/>
      <c r="B1103" s="346"/>
      <c r="C1103" s="131" t="s">
        <v>3553</v>
      </c>
      <c r="D1103" s="53"/>
      <c r="E1103" s="38" t="s">
        <v>2753</v>
      </c>
      <c r="F1103" s="225" t="s">
        <v>2754</v>
      </c>
      <c r="G1103" s="54">
        <v>100</v>
      </c>
      <c r="H1103" s="28">
        <v>1098.04</v>
      </c>
      <c r="I1103" s="199">
        <f>T_PR[[#This Row],[CENA KATALOG NETTO ZA JEDNOSTKĘ MIARY]]/G1103</f>
        <v>10.980399999999999</v>
      </c>
      <c r="J1103" s="94">
        <f>T1103*(T_PR[[#This Row],[CENA KATALOG NETTO ZA JEDNOSTKĘ MIARY]]-T_PR[[#This Row],[CENA KATALOG NETTO ZA JEDNOSTKĘ MIARY]]*T_PR[[#This Row],[RABAT %]])/100</f>
        <v>10.980399999999999</v>
      </c>
      <c r="K1103" s="95">
        <f t="shared" si="40"/>
        <v>1098.04</v>
      </c>
      <c r="L1103" s="264">
        <f t="shared" si="41"/>
        <v>0</v>
      </c>
      <c r="M1103" s="25">
        <v>40</v>
      </c>
      <c r="N1103" s="256">
        <f>T_PR[[#This Row],[CENA ZA POJ. SZTUKĘ PO RABACIE]]*T_PR[[#This Row],[LICZBA SZT. W OPAKOWANIU]]</f>
        <v>439.21600000000001</v>
      </c>
      <c r="O1103" s="253" t="str">
        <f>IF(T_PR[[#This Row],[CENA ZA OPAKOWANIE PO RABACIE]]*D1103=0,"",D1103*N1103)</f>
        <v/>
      </c>
      <c r="P1103" s="52" t="s">
        <v>2755</v>
      </c>
      <c r="Q1103" s="52" t="s">
        <v>2756</v>
      </c>
      <c r="R1103" s="31" t="s">
        <v>47</v>
      </c>
      <c r="S1103" s="31" t="s">
        <v>71</v>
      </c>
      <c r="T1103" s="160">
        <v>1</v>
      </c>
    </row>
    <row r="1104" spans="1:20">
      <c r="A1104" s="333"/>
      <c r="B1104" s="346"/>
      <c r="C1104" s="131" t="s">
        <v>3553</v>
      </c>
      <c r="D1104" s="53"/>
      <c r="E1104" s="38" t="s">
        <v>2757</v>
      </c>
      <c r="F1104" s="225" t="s">
        <v>2758</v>
      </c>
      <c r="G1104" s="54">
        <v>100</v>
      </c>
      <c r="H1104" s="28">
        <v>1250.55</v>
      </c>
      <c r="I1104" s="199">
        <f>T_PR[[#This Row],[CENA KATALOG NETTO ZA JEDNOSTKĘ MIARY]]/G1104</f>
        <v>12.5055</v>
      </c>
      <c r="J1104" s="94">
        <f>T1104*(T_PR[[#This Row],[CENA KATALOG NETTO ZA JEDNOSTKĘ MIARY]]-T_PR[[#This Row],[CENA KATALOG NETTO ZA JEDNOSTKĘ MIARY]]*T_PR[[#This Row],[RABAT %]])/100</f>
        <v>12.5055</v>
      </c>
      <c r="K1104" s="95">
        <f t="shared" si="40"/>
        <v>1250.55</v>
      </c>
      <c r="L1104" s="264">
        <f t="shared" si="41"/>
        <v>0</v>
      </c>
      <c r="M1104" s="25">
        <v>40</v>
      </c>
      <c r="N1104" s="256">
        <f>T_PR[[#This Row],[CENA ZA POJ. SZTUKĘ PO RABACIE]]*T_PR[[#This Row],[LICZBA SZT. W OPAKOWANIU]]</f>
        <v>500.21999999999997</v>
      </c>
      <c r="O1104" s="253" t="str">
        <f>IF(T_PR[[#This Row],[CENA ZA OPAKOWANIE PO RABACIE]]*D1104=0,"",D1104*N1104)</f>
        <v/>
      </c>
      <c r="P1104" s="52" t="s">
        <v>2759</v>
      </c>
      <c r="Q1104" s="52" t="s">
        <v>2760</v>
      </c>
      <c r="R1104" s="31" t="s">
        <v>47</v>
      </c>
      <c r="S1104" s="31" t="s">
        <v>71</v>
      </c>
      <c r="T1104" s="160">
        <v>1</v>
      </c>
    </row>
    <row r="1105" spans="1:20">
      <c r="A1105" s="334"/>
      <c r="B1105" s="342"/>
      <c r="C1105" s="131" t="s">
        <v>3553</v>
      </c>
      <c r="D1105" s="53"/>
      <c r="E1105" s="38" t="s">
        <v>2761</v>
      </c>
      <c r="F1105" s="225" t="s">
        <v>2762</v>
      </c>
      <c r="G1105" s="54">
        <v>100</v>
      </c>
      <c r="H1105" s="28">
        <v>1403.05</v>
      </c>
      <c r="I1105" s="199">
        <f>T_PR[[#This Row],[CENA KATALOG NETTO ZA JEDNOSTKĘ MIARY]]/G1105</f>
        <v>14.0305</v>
      </c>
      <c r="J1105" s="94">
        <f>T1105*(T_PR[[#This Row],[CENA KATALOG NETTO ZA JEDNOSTKĘ MIARY]]-T_PR[[#This Row],[CENA KATALOG NETTO ZA JEDNOSTKĘ MIARY]]*T_PR[[#This Row],[RABAT %]])/100</f>
        <v>14.0305</v>
      </c>
      <c r="K1105" s="95">
        <f t="shared" si="40"/>
        <v>1403.05</v>
      </c>
      <c r="L1105" s="264">
        <f t="shared" si="41"/>
        <v>0</v>
      </c>
      <c r="M1105" s="25">
        <v>30</v>
      </c>
      <c r="N1105" s="256">
        <f>T_PR[[#This Row],[CENA ZA POJ. SZTUKĘ PO RABACIE]]*T_PR[[#This Row],[LICZBA SZT. W OPAKOWANIU]]</f>
        <v>420.91500000000002</v>
      </c>
      <c r="O1105" s="253" t="str">
        <f>IF(T_PR[[#This Row],[CENA ZA OPAKOWANIE PO RABACIE]]*D1105=0,"",D1105*N1105)</f>
        <v/>
      </c>
      <c r="P1105" s="52" t="s">
        <v>2763</v>
      </c>
      <c r="Q1105" s="52" t="s">
        <v>2764</v>
      </c>
      <c r="R1105" s="31" t="s">
        <v>47</v>
      </c>
      <c r="S1105" s="31" t="s">
        <v>71</v>
      </c>
      <c r="T1105" s="160">
        <v>1</v>
      </c>
    </row>
    <row r="1106" spans="1:20">
      <c r="A1106" s="332"/>
      <c r="B1106" s="341"/>
      <c r="C1106" s="131" t="s">
        <v>3553</v>
      </c>
      <c r="D1106" s="53"/>
      <c r="E1106" s="38" t="s">
        <v>2765</v>
      </c>
      <c r="F1106" s="225" t="s">
        <v>2766</v>
      </c>
      <c r="G1106" s="54">
        <v>100</v>
      </c>
      <c r="H1106" s="28">
        <v>683.96</v>
      </c>
      <c r="I1106" s="199">
        <f>T_PR[[#This Row],[CENA KATALOG NETTO ZA JEDNOSTKĘ MIARY]]/G1106</f>
        <v>6.8396000000000008</v>
      </c>
      <c r="J1106" s="94">
        <f>T1106*(T_PR[[#This Row],[CENA KATALOG NETTO ZA JEDNOSTKĘ MIARY]]-T_PR[[#This Row],[CENA KATALOG NETTO ZA JEDNOSTKĘ MIARY]]*T_PR[[#This Row],[RABAT %]])/100</f>
        <v>6.8396000000000008</v>
      </c>
      <c r="K1106" s="95">
        <f t="shared" ref="K1106:K1173" si="42">SUM(H1106)*(1-L1106)</f>
        <v>683.96</v>
      </c>
      <c r="L1106" s="264">
        <f t="shared" si="41"/>
        <v>0</v>
      </c>
      <c r="M1106" s="25">
        <v>100</v>
      </c>
      <c r="N1106" s="256">
        <f>T_PR[[#This Row],[CENA ZA POJ. SZTUKĘ PO RABACIE]]*T_PR[[#This Row],[LICZBA SZT. W OPAKOWANIU]]</f>
        <v>683.96</v>
      </c>
      <c r="O1106" s="253" t="str">
        <f>IF(T_PR[[#This Row],[CENA ZA OPAKOWANIE PO RABACIE]]*D1106=0,"",D1106*N1106)</f>
        <v/>
      </c>
      <c r="P1106" s="52" t="s">
        <v>2767</v>
      </c>
      <c r="Q1106" s="52"/>
      <c r="R1106" s="31" t="s">
        <v>47</v>
      </c>
      <c r="S1106" s="31" t="s">
        <v>71</v>
      </c>
      <c r="T1106" s="160">
        <v>1</v>
      </c>
    </row>
    <row r="1107" spans="1:20">
      <c r="A1107" s="333"/>
      <c r="B1107" s="346"/>
      <c r="C1107" s="131" t="s">
        <v>3553</v>
      </c>
      <c r="D1107" s="53"/>
      <c r="E1107" s="38" t="s">
        <v>2768</v>
      </c>
      <c r="F1107" s="225" t="s">
        <v>2769</v>
      </c>
      <c r="G1107" s="54">
        <v>100</v>
      </c>
      <c r="H1107" s="28">
        <v>709.52</v>
      </c>
      <c r="I1107" s="199">
        <f>T_PR[[#This Row],[CENA KATALOG NETTO ZA JEDNOSTKĘ MIARY]]/G1107</f>
        <v>7.0952000000000002</v>
      </c>
      <c r="J1107" s="94">
        <f>T1107*(T_PR[[#This Row],[CENA KATALOG NETTO ZA JEDNOSTKĘ MIARY]]-T_PR[[#This Row],[CENA KATALOG NETTO ZA JEDNOSTKĘ MIARY]]*T_PR[[#This Row],[RABAT %]])/100</f>
        <v>7.0952000000000002</v>
      </c>
      <c r="K1107" s="95">
        <f t="shared" si="42"/>
        <v>709.52</v>
      </c>
      <c r="L1107" s="264">
        <f t="shared" si="41"/>
        <v>0</v>
      </c>
      <c r="M1107" s="25">
        <v>100</v>
      </c>
      <c r="N1107" s="256">
        <f>T_PR[[#This Row],[CENA ZA POJ. SZTUKĘ PO RABACIE]]*T_PR[[#This Row],[LICZBA SZT. W OPAKOWANIU]]</f>
        <v>709.52</v>
      </c>
      <c r="O1107" s="253" t="str">
        <f>IF(T_PR[[#This Row],[CENA ZA OPAKOWANIE PO RABACIE]]*D1107=0,"",D1107*N1107)</f>
        <v/>
      </c>
      <c r="P1107" s="52" t="s">
        <v>2770</v>
      </c>
      <c r="Q1107" s="52"/>
      <c r="R1107" s="31" t="s">
        <v>47</v>
      </c>
      <c r="S1107" s="31" t="s">
        <v>71</v>
      </c>
      <c r="T1107" s="160">
        <v>1</v>
      </c>
    </row>
    <row r="1108" spans="1:20">
      <c r="A1108" s="333"/>
      <c r="B1108" s="346"/>
      <c r="C1108" s="131" t="s">
        <v>3553</v>
      </c>
      <c r="D1108" s="53"/>
      <c r="E1108" s="38" t="s">
        <v>2771</v>
      </c>
      <c r="F1108" s="225" t="s">
        <v>2772</v>
      </c>
      <c r="G1108" s="54">
        <v>100</v>
      </c>
      <c r="H1108" s="28">
        <v>792.02</v>
      </c>
      <c r="I1108" s="199">
        <f>T_PR[[#This Row],[CENA KATALOG NETTO ZA JEDNOSTKĘ MIARY]]/G1108</f>
        <v>7.9201999999999995</v>
      </c>
      <c r="J1108" s="94">
        <f>T1108*(T_PR[[#This Row],[CENA KATALOG NETTO ZA JEDNOSTKĘ MIARY]]-T_PR[[#This Row],[CENA KATALOG NETTO ZA JEDNOSTKĘ MIARY]]*T_PR[[#This Row],[RABAT %]])/100</f>
        <v>7.9201999999999995</v>
      </c>
      <c r="K1108" s="95">
        <f t="shared" si="42"/>
        <v>792.02</v>
      </c>
      <c r="L1108" s="264">
        <f t="shared" si="41"/>
        <v>0</v>
      </c>
      <c r="M1108" s="25">
        <v>100</v>
      </c>
      <c r="N1108" s="256">
        <f>T_PR[[#This Row],[CENA ZA POJ. SZTUKĘ PO RABACIE]]*T_PR[[#This Row],[LICZBA SZT. W OPAKOWANIU]]</f>
        <v>792.02</v>
      </c>
      <c r="O1108" s="253" t="str">
        <f>IF(T_PR[[#This Row],[CENA ZA OPAKOWANIE PO RABACIE]]*D1108=0,"",D1108*N1108)</f>
        <v/>
      </c>
      <c r="P1108" s="52" t="s">
        <v>2773</v>
      </c>
      <c r="Q1108" s="52"/>
      <c r="R1108" s="31" t="s">
        <v>47</v>
      </c>
      <c r="S1108" s="31" t="s">
        <v>71</v>
      </c>
      <c r="T1108" s="160">
        <v>1</v>
      </c>
    </row>
    <row r="1109" spans="1:20">
      <c r="A1109" s="333"/>
      <c r="B1109" s="346"/>
      <c r="C1109" s="131" t="s">
        <v>3553</v>
      </c>
      <c r="D1109" s="53"/>
      <c r="E1109" s="38" t="s">
        <v>2774</v>
      </c>
      <c r="F1109" s="225" t="s">
        <v>2775</v>
      </c>
      <c r="G1109" s="54">
        <v>100</v>
      </c>
      <c r="H1109" s="28">
        <v>877.83</v>
      </c>
      <c r="I1109" s="199">
        <f>T_PR[[#This Row],[CENA KATALOG NETTO ZA JEDNOSTKĘ MIARY]]/G1109</f>
        <v>8.7782999999999998</v>
      </c>
      <c r="J1109" s="94">
        <f>T1109*(T_PR[[#This Row],[CENA KATALOG NETTO ZA JEDNOSTKĘ MIARY]]-T_PR[[#This Row],[CENA KATALOG NETTO ZA JEDNOSTKĘ MIARY]]*T_PR[[#This Row],[RABAT %]])/100</f>
        <v>8.7782999999999998</v>
      </c>
      <c r="K1109" s="95">
        <f t="shared" si="42"/>
        <v>877.83</v>
      </c>
      <c r="L1109" s="264">
        <f t="shared" si="41"/>
        <v>0</v>
      </c>
      <c r="M1109" s="25">
        <v>100</v>
      </c>
      <c r="N1109" s="256">
        <f>T_PR[[#This Row],[CENA ZA POJ. SZTUKĘ PO RABACIE]]*T_PR[[#This Row],[LICZBA SZT. W OPAKOWANIU]]</f>
        <v>877.82999999999993</v>
      </c>
      <c r="O1109" s="253" t="str">
        <f>IF(T_PR[[#This Row],[CENA ZA OPAKOWANIE PO RABACIE]]*D1109=0,"",D1109*N1109)</f>
        <v/>
      </c>
      <c r="P1109" s="52" t="s">
        <v>2776</v>
      </c>
      <c r="Q1109" s="52"/>
      <c r="R1109" s="31" t="s">
        <v>47</v>
      </c>
      <c r="S1109" s="31" t="s">
        <v>71</v>
      </c>
      <c r="T1109" s="160">
        <v>1</v>
      </c>
    </row>
    <row r="1110" spans="1:20">
      <c r="A1110" s="333"/>
      <c r="B1110" s="346"/>
      <c r="C1110" s="131" t="s">
        <v>3553</v>
      </c>
      <c r="D1110" s="53"/>
      <c r="E1110" s="38" t="s">
        <v>2777</v>
      </c>
      <c r="F1110" s="225" t="s">
        <v>2778</v>
      </c>
      <c r="G1110" s="54">
        <v>100</v>
      </c>
      <c r="H1110" s="28">
        <v>968.05</v>
      </c>
      <c r="I1110" s="199">
        <f>T_PR[[#This Row],[CENA KATALOG NETTO ZA JEDNOSTKĘ MIARY]]/G1110</f>
        <v>9.6805000000000003</v>
      </c>
      <c r="J1110" s="94">
        <f>T1110*(T_PR[[#This Row],[CENA KATALOG NETTO ZA JEDNOSTKĘ MIARY]]-T_PR[[#This Row],[CENA KATALOG NETTO ZA JEDNOSTKĘ MIARY]]*T_PR[[#This Row],[RABAT %]])/100</f>
        <v>9.6805000000000003</v>
      </c>
      <c r="K1110" s="95">
        <f t="shared" si="42"/>
        <v>968.05</v>
      </c>
      <c r="L1110" s="264">
        <f t="shared" si="41"/>
        <v>0</v>
      </c>
      <c r="M1110" s="25">
        <v>100</v>
      </c>
      <c r="N1110" s="256">
        <f>T_PR[[#This Row],[CENA ZA POJ. SZTUKĘ PO RABACIE]]*T_PR[[#This Row],[LICZBA SZT. W OPAKOWANIU]]</f>
        <v>968.05000000000007</v>
      </c>
      <c r="O1110" s="253" t="str">
        <f>IF(T_PR[[#This Row],[CENA ZA OPAKOWANIE PO RABACIE]]*D1110=0,"",D1110*N1110)</f>
        <v/>
      </c>
      <c r="P1110" s="52" t="s">
        <v>2779</v>
      </c>
      <c r="Q1110" s="52"/>
      <c r="R1110" s="31" t="s">
        <v>47</v>
      </c>
      <c r="S1110" s="31" t="s">
        <v>71</v>
      </c>
      <c r="T1110" s="160">
        <v>1</v>
      </c>
    </row>
    <row r="1111" spans="1:20">
      <c r="A1111" s="333"/>
      <c r="B1111" s="346"/>
      <c r="C1111" s="131" t="s">
        <v>3553</v>
      </c>
      <c r="D1111" s="53"/>
      <c r="E1111" s="38" t="s">
        <v>2780</v>
      </c>
      <c r="F1111" s="225" t="s">
        <v>2781</v>
      </c>
      <c r="G1111" s="54">
        <v>100</v>
      </c>
      <c r="H1111" s="28">
        <v>1065.8599999999999</v>
      </c>
      <c r="I1111" s="199">
        <f>T_PR[[#This Row],[CENA KATALOG NETTO ZA JEDNOSTKĘ MIARY]]/G1111</f>
        <v>10.6586</v>
      </c>
      <c r="J1111" s="94">
        <f>T1111*(T_PR[[#This Row],[CENA KATALOG NETTO ZA JEDNOSTKĘ MIARY]]-T_PR[[#This Row],[CENA KATALOG NETTO ZA JEDNOSTKĘ MIARY]]*T_PR[[#This Row],[RABAT %]])/100</f>
        <v>10.6586</v>
      </c>
      <c r="K1111" s="95">
        <f t="shared" si="42"/>
        <v>1065.8599999999999</v>
      </c>
      <c r="L1111" s="264">
        <f t="shared" si="41"/>
        <v>0</v>
      </c>
      <c r="M1111" s="25">
        <v>50</v>
      </c>
      <c r="N1111" s="256">
        <f>T_PR[[#This Row],[CENA ZA POJ. SZTUKĘ PO RABACIE]]*T_PR[[#This Row],[LICZBA SZT. W OPAKOWANIU]]</f>
        <v>532.92999999999995</v>
      </c>
      <c r="O1111" s="253" t="str">
        <f>IF(T_PR[[#This Row],[CENA ZA OPAKOWANIE PO RABACIE]]*D1111=0,"",D1111*N1111)</f>
        <v/>
      </c>
      <c r="P1111" s="52" t="s">
        <v>2782</v>
      </c>
      <c r="Q1111" s="52"/>
      <c r="R1111" s="31" t="s">
        <v>47</v>
      </c>
      <c r="S1111" s="31" t="s">
        <v>71</v>
      </c>
      <c r="T1111" s="160">
        <v>1</v>
      </c>
    </row>
    <row r="1112" spans="1:20">
      <c r="A1112" s="333"/>
      <c r="B1112" s="346"/>
      <c r="C1112" s="131" t="s">
        <v>3553</v>
      </c>
      <c r="D1112" s="53"/>
      <c r="E1112" s="38" t="s">
        <v>2783</v>
      </c>
      <c r="F1112" s="225" t="s">
        <v>2784</v>
      </c>
      <c r="G1112" s="54">
        <v>100</v>
      </c>
      <c r="H1112" s="28">
        <v>1095.71</v>
      </c>
      <c r="I1112" s="199">
        <f>T_PR[[#This Row],[CENA KATALOG NETTO ZA JEDNOSTKĘ MIARY]]/G1112</f>
        <v>10.957100000000001</v>
      </c>
      <c r="J1112" s="94">
        <f>T1112*(T_PR[[#This Row],[CENA KATALOG NETTO ZA JEDNOSTKĘ MIARY]]-T_PR[[#This Row],[CENA KATALOG NETTO ZA JEDNOSTKĘ MIARY]]*T_PR[[#This Row],[RABAT %]])/100</f>
        <v>10.957100000000001</v>
      </c>
      <c r="K1112" s="95">
        <f t="shared" si="42"/>
        <v>1095.71</v>
      </c>
      <c r="L1112" s="264">
        <f t="shared" si="41"/>
        <v>0</v>
      </c>
      <c r="M1112" s="25">
        <v>50</v>
      </c>
      <c r="N1112" s="256">
        <f>T_PR[[#This Row],[CENA ZA POJ. SZTUKĘ PO RABACIE]]*T_PR[[#This Row],[LICZBA SZT. W OPAKOWANIU]]</f>
        <v>547.85500000000002</v>
      </c>
      <c r="O1112" s="253" t="str">
        <f>IF(T_PR[[#This Row],[CENA ZA OPAKOWANIE PO RABACIE]]*D1112=0,"",D1112*N1112)</f>
        <v/>
      </c>
      <c r="P1112" s="52" t="s">
        <v>2785</v>
      </c>
      <c r="Q1112" s="52"/>
      <c r="R1112" s="31" t="s">
        <v>47</v>
      </c>
      <c r="S1112" s="31" t="s">
        <v>71</v>
      </c>
      <c r="T1112" s="160">
        <v>1</v>
      </c>
    </row>
    <row r="1113" spans="1:20">
      <c r="A1113" s="333"/>
      <c r="B1113" s="346"/>
      <c r="C1113" s="131" t="s">
        <v>3553</v>
      </c>
      <c r="D1113" s="53"/>
      <c r="E1113" s="38" t="s">
        <v>2786</v>
      </c>
      <c r="F1113" s="225" t="s">
        <v>2787</v>
      </c>
      <c r="G1113" s="54">
        <v>100</v>
      </c>
      <c r="H1113" s="28">
        <v>1241.52</v>
      </c>
      <c r="I1113" s="199">
        <f>T_PR[[#This Row],[CENA KATALOG NETTO ZA JEDNOSTKĘ MIARY]]/G1113</f>
        <v>12.4152</v>
      </c>
      <c r="J1113" s="94">
        <f>T1113*(T_PR[[#This Row],[CENA KATALOG NETTO ZA JEDNOSTKĘ MIARY]]-T_PR[[#This Row],[CENA KATALOG NETTO ZA JEDNOSTKĘ MIARY]]*T_PR[[#This Row],[RABAT %]])/100</f>
        <v>12.4152</v>
      </c>
      <c r="K1113" s="95">
        <f t="shared" si="42"/>
        <v>1241.52</v>
      </c>
      <c r="L1113" s="264">
        <f t="shared" si="41"/>
        <v>0</v>
      </c>
      <c r="M1113" s="25">
        <v>50</v>
      </c>
      <c r="N1113" s="256">
        <f>T_PR[[#This Row],[CENA ZA POJ. SZTUKĘ PO RABACIE]]*T_PR[[#This Row],[LICZBA SZT. W OPAKOWANIU]]</f>
        <v>620.76</v>
      </c>
      <c r="O1113" s="253" t="str">
        <f>IF(T_PR[[#This Row],[CENA ZA OPAKOWANIE PO RABACIE]]*D1113=0,"",D1113*N1113)</f>
        <v/>
      </c>
      <c r="P1113" s="52" t="s">
        <v>2788</v>
      </c>
      <c r="Q1113" s="52"/>
      <c r="R1113" s="31" t="s">
        <v>47</v>
      </c>
      <c r="S1113" s="31" t="s">
        <v>71</v>
      </c>
      <c r="T1113" s="160">
        <v>1</v>
      </c>
    </row>
    <row r="1114" spans="1:20">
      <c r="A1114" s="333"/>
      <c r="B1114" s="346"/>
      <c r="C1114" s="131" t="s">
        <v>3553</v>
      </c>
      <c r="D1114" s="53"/>
      <c r="E1114" s="38" t="s">
        <v>2789</v>
      </c>
      <c r="F1114" s="225" t="s">
        <v>2790</v>
      </c>
      <c r="G1114" s="54">
        <v>100</v>
      </c>
      <c r="H1114" s="28">
        <v>1532.06</v>
      </c>
      <c r="I1114" s="199">
        <f>T_PR[[#This Row],[CENA KATALOG NETTO ZA JEDNOSTKĘ MIARY]]/G1114</f>
        <v>15.320599999999999</v>
      </c>
      <c r="J1114" s="94">
        <f>T1114*(T_PR[[#This Row],[CENA KATALOG NETTO ZA JEDNOSTKĘ MIARY]]-T_PR[[#This Row],[CENA KATALOG NETTO ZA JEDNOSTKĘ MIARY]]*T_PR[[#This Row],[RABAT %]])/100</f>
        <v>15.320599999999999</v>
      </c>
      <c r="K1114" s="95">
        <f t="shared" si="42"/>
        <v>1532.06</v>
      </c>
      <c r="L1114" s="264">
        <f t="shared" si="41"/>
        <v>0</v>
      </c>
      <c r="M1114" s="25">
        <v>50</v>
      </c>
      <c r="N1114" s="256">
        <f>T_PR[[#This Row],[CENA ZA POJ. SZTUKĘ PO RABACIE]]*T_PR[[#This Row],[LICZBA SZT. W OPAKOWANIU]]</f>
        <v>766.03</v>
      </c>
      <c r="O1114" s="253" t="str">
        <f>IF(T_PR[[#This Row],[CENA ZA OPAKOWANIE PO RABACIE]]*D1114=0,"",D1114*N1114)</f>
        <v/>
      </c>
      <c r="P1114" s="52" t="s">
        <v>2791</v>
      </c>
      <c r="Q1114" s="52"/>
      <c r="R1114" s="31" t="s">
        <v>47</v>
      </c>
      <c r="S1114" s="31" t="s">
        <v>71</v>
      </c>
      <c r="T1114" s="160">
        <v>1</v>
      </c>
    </row>
    <row r="1115" spans="1:20">
      <c r="A1115" s="333"/>
      <c r="B1115" s="346"/>
      <c r="C1115" s="131" t="s">
        <v>3553</v>
      </c>
      <c r="D1115" s="53"/>
      <c r="E1115" s="38" t="s">
        <v>2792</v>
      </c>
      <c r="F1115" s="225" t="s">
        <v>2793</v>
      </c>
      <c r="G1115" s="54">
        <v>100</v>
      </c>
      <c r="H1115" s="28">
        <v>1706.65</v>
      </c>
      <c r="I1115" s="199">
        <f>T_PR[[#This Row],[CENA KATALOG NETTO ZA JEDNOSTKĘ MIARY]]/G1115</f>
        <v>17.066500000000001</v>
      </c>
      <c r="J1115" s="94">
        <f>T1115*(T_PR[[#This Row],[CENA KATALOG NETTO ZA JEDNOSTKĘ MIARY]]-T_PR[[#This Row],[CENA KATALOG NETTO ZA JEDNOSTKĘ MIARY]]*T_PR[[#This Row],[RABAT %]])/100</f>
        <v>17.066500000000001</v>
      </c>
      <c r="K1115" s="95">
        <f t="shared" si="42"/>
        <v>1706.65</v>
      </c>
      <c r="L1115" s="264">
        <f t="shared" si="41"/>
        <v>0</v>
      </c>
      <c r="M1115" s="25">
        <v>50</v>
      </c>
      <c r="N1115" s="256">
        <f>T_PR[[#This Row],[CENA ZA POJ. SZTUKĘ PO RABACIE]]*T_PR[[#This Row],[LICZBA SZT. W OPAKOWANIU]]</f>
        <v>853.32500000000005</v>
      </c>
      <c r="O1115" s="253" t="str">
        <f>IF(T_PR[[#This Row],[CENA ZA OPAKOWANIE PO RABACIE]]*D1115=0,"",D1115*N1115)</f>
        <v/>
      </c>
      <c r="P1115" s="52" t="s">
        <v>2794</v>
      </c>
      <c r="Q1115" s="52"/>
      <c r="R1115" s="31" t="s">
        <v>47</v>
      </c>
      <c r="S1115" s="31" t="s">
        <v>71</v>
      </c>
      <c r="T1115" s="160">
        <v>1</v>
      </c>
    </row>
    <row r="1116" spans="1:20">
      <c r="A1116" s="333"/>
      <c r="B1116" s="346"/>
      <c r="C1116" s="131" t="s">
        <v>3553</v>
      </c>
      <c r="D1116" s="53"/>
      <c r="E1116" s="38" t="s">
        <v>2795</v>
      </c>
      <c r="F1116" s="225" t="s">
        <v>2796</v>
      </c>
      <c r="G1116" s="54">
        <v>100</v>
      </c>
      <c r="H1116" s="28">
        <v>2030.82</v>
      </c>
      <c r="I1116" s="199">
        <f>T_PR[[#This Row],[CENA KATALOG NETTO ZA JEDNOSTKĘ MIARY]]/G1116</f>
        <v>20.308199999999999</v>
      </c>
      <c r="J1116" s="94">
        <f>T1116*(T_PR[[#This Row],[CENA KATALOG NETTO ZA JEDNOSTKĘ MIARY]]-T_PR[[#This Row],[CENA KATALOG NETTO ZA JEDNOSTKĘ MIARY]]*T_PR[[#This Row],[RABAT %]])/100</f>
        <v>20.308199999999999</v>
      </c>
      <c r="K1116" s="95">
        <f t="shared" si="42"/>
        <v>2030.82</v>
      </c>
      <c r="L1116" s="264">
        <f t="shared" si="41"/>
        <v>0</v>
      </c>
      <c r="M1116" s="25">
        <v>50</v>
      </c>
      <c r="N1116" s="256">
        <f>T_PR[[#This Row],[CENA ZA POJ. SZTUKĘ PO RABACIE]]*T_PR[[#This Row],[LICZBA SZT. W OPAKOWANIU]]</f>
        <v>1015.41</v>
      </c>
      <c r="O1116" s="253" t="str">
        <f>IF(T_PR[[#This Row],[CENA ZA OPAKOWANIE PO RABACIE]]*D1116=0,"",D1116*N1116)</f>
        <v/>
      </c>
      <c r="P1116" s="52" t="s">
        <v>2797</v>
      </c>
      <c r="Q1116" s="52"/>
      <c r="R1116" s="31" t="s">
        <v>47</v>
      </c>
      <c r="S1116" s="31" t="s">
        <v>71</v>
      </c>
      <c r="T1116" s="160">
        <v>1</v>
      </c>
    </row>
    <row r="1117" spans="1:20">
      <c r="A1117" s="333"/>
      <c r="B1117" s="346"/>
      <c r="C1117" s="131" t="s">
        <v>3553</v>
      </c>
      <c r="D1117" s="53"/>
      <c r="E1117" s="38" t="s">
        <v>2798</v>
      </c>
      <c r="F1117" s="225" t="s">
        <v>2799</v>
      </c>
      <c r="G1117" s="54">
        <v>100</v>
      </c>
      <c r="H1117" s="28">
        <v>2388.4299999999998</v>
      </c>
      <c r="I1117" s="199">
        <f>T_PR[[#This Row],[CENA KATALOG NETTO ZA JEDNOSTKĘ MIARY]]/G1117</f>
        <v>23.8843</v>
      </c>
      <c r="J1117" s="94">
        <f>T1117*(T_PR[[#This Row],[CENA KATALOG NETTO ZA JEDNOSTKĘ MIARY]]-T_PR[[#This Row],[CENA KATALOG NETTO ZA JEDNOSTKĘ MIARY]]*T_PR[[#This Row],[RABAT %]])/100</f>
        <v>23.8843</v>
      </c>
      <c r="K1117" s="95">
        <f t="shared" si="42"/>
        <v>2388.4299999999998</v>
      </c>
      <c r="L1117" s="264">
        <f t="shared" si="41"/>
        <v>0</v>
      </c>
      <c r="M1117" s="25">
        <v>25</v>
      </c>
      <c r="N1117" s="256">
        <f>T_PR[[#This Row],[CENA ZA POJ. SZTUKĘ PO RABACIE]]*T_PR[[#This Row],[LICZBA SZT. W OPAKOWANIU]]</f>
        <v>597.10749999999996</v>
      </c>
      <c r="O1117" s="253" t="str">
        <f>IF(T_PR[[#This Row],[CENA ZA OPAKOWANIE PO RABACIE]]*D1117=0,"",D1117*N1117)</f>
        <v/>
      </c>
      <c r="P1117" s="52" t="s">
        <v>2800</v>
      </c>
      <c r="Q1117" s="52"/>
      <c r="R1117" s="31" t="s">
        <v>47</v>
      </c>
      <c r="S1117" s="31" t="s">
        <v>71</v>
      </c>
      <c r="T1117" s="160">
        <v>1</v>
      </c>
    </row>
    <row r="1118" spans="1:20">
      <c r="A1118" s="334"/>
      <c r="B1118" s="342"/>
      <c r="C1118" s="131" t="s">
        <v>3553</v>
      </c>
      <c r="D1118" s="53"/>
      <c r="E1118" s="38" t="s">
        <v>2801</v>
      </c>
      <c r="F1118" s="225" t="s">
        <v>2802</v>
      </c>
      <c r="G1118" s="54">
        <v>100</v>
      </c>
      <c r="H1118" s="28">
        <v>2973.67</v>
      </c>
      <c r="I1118" s="199">
        <f>T_PR[[#This Row],[CENA KATALOG NETTO ZA JEDNOSTKĘ MIARY]]/G1118</f>
        <v>29.736699999999999</v>
      </c>
      <c r="J1118" s="94">
        <f>T1118*(T_PR[[#This Row],[CENA KATALOG NETTO ZA JEDNOSTKĘ MIARY]]-T_PR[[#This Row],[CENA KATALOG NETTO ZA JEDNOSTKĘ MIARY]]*T_PR[[#This Row],[RABAT %]])/100</f>
        <v>29.736699999999999</v>
      </c>
      <c r="K1118" s="95">
        <f t="shared" si="42"/>
        <v>2973.67</v>
      </c>
      <c r="L1118" s="264">
        <f t="shared" si="41"/>
        <v>0</v>
      </c>
      <c r="M1118" s="25">
        <v>25</v>
      </c>
      <c r="N1118" s="256">
        <f>T_PR[[#This Row],[CENA ZA POJ. SZTUKĘ PO RABACIE]]*T_PR[[#This Row],[LICZBA SZT. W OPAKOWANIU]]</f>
        <v>743.41750000000002</v>
      </c>
      <c r="O1118" s="253" t="str">
        <f>IF(T_PR[[#This Row],[CENA ZA OPAKOWANIE PO RABACIE]]*D1118=0,"",D1118*N1118)</f>
        <v/>
      </c>
      <c r="P1118" s="52" t="s">
        <v>2803</v>
      </c>
      <c r="Q1118" s="52"/>
      <c r="R1118" s="31" t="s">
        <v>47</v>
      </c>
      <c r="S1118" s="31" t="s">
        <v>71</v>
      </c>
      <c r="T1118" s="160">
        <v>1</v>
      </c>
    </row>
    <row r="1119" spans="1:20">
      <c r="A1119" s="332"/>
      <c r="B1119" s="341"/>
      <c r="C1119" s="130" t="s">
        <v>3553</v>
      </c>
      <c r="D1119" s="53"/>
      <c r="E1119" s="38" t="s">
        <v>2804</v>
      </c>
      <c r="F1119" s="225" t="s">
        <v>2805</v>
      </c>
      <c r="G1119" s="54">
        <v>100</v>
      </c>
      <c r="H1119" s="28">
        <v>257.99</v>
      </c>
      <c r="I1119" s="199">
        <f>T_PR[[#This Row],[CENA KATALOG NETTO ZA JEDNOSTKĘ MIARY]]/G1119</f>
        <v>2.5799000000000003</v>
      </c>
      <c r="J1119" s="94">
        <f>T1119*(T_PR[[#This Row],[CENA KATALOG NETTO ZA JEDNOSTKĘ MIARY]]-T_PR[[#This Row],[CENA KATALOG NETTO ZA JEDNOSTKĘ MIARY]]*T_PR[[#This Row],[RABAT %]])/100</f>
        <v>2.5799000000000003</v>
      </c>
      <c r="K1119" s="95">
        <f t="shared" si="42"/>
        <v>257.99</v>
      </c>
      <c r="L1119" s="264">
        <f t="shared" si="41"/>
        <v>0</v>
      </c>
      <c r="M1119" s="25">
        <v>25</v>
      </c>
      <c r="N1119" s="256">
        <f>T_PR[[#This Row],[CENA ZA POJ. SZTUKĘ PO RABACIE]]*T_PR[[#This Row],[LICZBA SZT. W OPAKOWANIU]]</f>
        <v>64.497500000000002</v>
      </c>
      <c r="O1119" s="253" t="str">
        <f>IF(T_PR[[#This Row],[CENA ZA OPAKOWANIE PO RABACIE]]*D1119=0,"",D1119*N1119)</f>
        <v/>
      </c>
      <c r="P1119" s="52">
        <v>8421814433808</v>
      </c>
      <c r="Q1119" s="52">
        <v>8421814520447</v>
      </c>
      <c r="R1119" s="31" t="s">
        <v>47</v>
      </c>
      <c r="S1119" s="31" t="s">
        <v>71</v>
      </c>
      <c r="T1119" s="160">
        <v>1</v>
      </c>
    </row>
    <row r="1120" spans="1:20">
      <c r="A1120" s="333"/>
      <c r="B1120" s="346"/>
      <c r="C1120" s="130" t="s">
        <v>3553</v>
      </c>
      <c r="D1120" s="53"/>
      <c r="E1120" s="38" t="s">
        <v>2806</v>
      </c>
      <c r="F1120" s="225" t="s">
        <v>2807</v>
      </c>
      <c r="G1120" s="54">
        <v>100</v>
      </c>
      <c r="H1120" s="28">
        <v>286.16000000000003</v>
      </c>
      <c r="I1120" s="199">
        <f>T_PR[[#This Row],[CENA KATALOG NETTO ZA JEDNOSTKĘ MIARY]]/G1120</f>
        <v>2.8616000000000001</v>
      </c>
      <c r="J1120" s="94">
        <f>T1120*(T_PR[[#This Row],[CENA KATALOG NETTO ZA JEDNOSTKĘ MIARY]]-T_PR[[#This Row],[CENA KATALOG NETTO ZA JEDNOSTKĘ MIARY]]*T_PR[[#This Row],[RABAT %]])/100</f>
        <v>2.8616000000000001</v>
      </c>
      <c r="K1120" s="95">
        <f t="shared" si="42"/>
        <v>286.16000000000003</v>
      </c>
      <c r="L1120" s="264">
        <f t="shared" si="41"/>
        <v>0</v>
      </c>
      <c r="M1120" s="25">
        <v>25</v>
      </c>
      <c r="N1120" s="256">
        <f>T_PR[[#This Row],[CENA ZA POJ. SZTUKĘ PO RABACIE]]*T_PR[[#This Row],[LICZBA SZT. W OPAKOWANIU]]</f>
        <v>71.540000000000006</v>
      </c>
      <c r="O1120" s="253" t="str">
        <f>IF(T_PR[[#This Row],[CENA ZA OPAKOWANIE PO RABACIE]]*D1120=0,"",D1120*N1120)</f>
        <v/>
      </c>
      <c r="P1120" s="52">
        <v>8421814433815</v>
      </c>
      <c r="Q1120" s="52">
        <v>8421814520478</v>
      </c>
      <c r="R1120" s="31" t="s">
        <v>47</v>
      </c>
      <c r="S1120" s="31" t="s">
        <v>71</v>
      </c>
      <c r="T1120" s="160">
        <v>1</v>
      </c>
    </row>
    <row r="1121" spans="1:20">
      <c r="A1121" s="333"/>
      <c r="B1121" s="346"/>
      <c r="C1121" s="130" t="s">
        <v>3553</v>
      </c>
      <c r="D1121" s="53"/>
      <c r="E1121" s="38" t="s">
        <v>2808</v>
      </c>
      <c r="F1121" s="225" t="s">
        <v>2809</v>
      </c>
      <c r="G1121" s="54">
        <v>100</v>
      </c>
      <c r="H1121" s="28">
        <v>295.98</v>
      </c>
      <c r="I1121" s="199">
        <f>T_PR[[#This Row],[CENA KATALOG NETTO ZA JEDNOSTKĘ MIARY]]/G1121</f>
        <v>2.9598</v>
      </c>
      <c r="J1121" s="94">
        <f>T1121*(T_PR[[#This Row],[CENA KATALOG NETTO ZA JEDNOSTKĘ MIARY]]-T_PR[[#This Row],[CENA KATALOG NETTO ZA JEDNOSTKĘ MIARY]]*T_PR[[#This Row],[RABAT %]])/100</f>
        <v>2.9598</v>
      </c>
      <c r="K1121" s="95">
        <f t="shared" si="42"/>
        <v>295.98</v>
      </c>
      <c r="L1121" s="264">
        <f t="shared" ref="L1121:L1188" si="43">$L$347</f>
        <v>0</v>
      </c>
      <c r="M1121" s="25">
        <v>20</v>
      </c>
      <c r="N1121" s="256">
        <f>T_PR[[#This Row],[CENA ZA POJ. SZTUKĘ PO RABACIE]]*T_PR[[#This Row],[LICZBA SZT. W OPAKOWANIU]]</f>
        <v>59.195999999999998</v>
      </c>
      <c r="O1121" s="253" t="str">
        <f>IF(T_PR[[#This Row],[CENA ZA OPAKOWANIE PO RABACIE]]*D1121=0,"",D1121*N1121)</f>
        <v/>
      </c>
      <c r="P1121" s="52">
        <v>8421814433822</v>
      </c>
      <c r="Q1121" s="52">
        <v>8421814524735</v>
      </c>
      <c r="R1121" s="31" t="s">
        <v>47</v>
      </c>
      <c r="S1121" s="31" t="s">
        <v>71</v>
      </c>
      <c r="T1121" s="160">
        <v>1</v>
      </c>
    </row>
    <row r="1122" spans="1:20">
      <c r="A1122" s="333"/>
      <c r="B1122" s="346"/>
      <c r="C1122" s="130" t="s">
        <v>3553</v>
      </c>
      <c r="D1122" s="53"/>
      <c r="E1122" s="38" t="s">
        <v>2810</v>
      </c>
      <c r="F1122" s="225" t="s">
        <v>2811</v>
      </c>
      <c r="G1122" s="54">
        <v>100</v>
      </c>
      <c r="H1122" s="28">
        <v>301.36</v>
      </c>
      <c r="I1122" s="199">
        <f>T_PR[[#This Row],[CENA KATALOG NETTO ZA JEDNOSTKĘ MIARY]]/G1122</f>
        <v>3.0136000000000003</v>
      </c>
      <c r="J1122" s="94">
        <f>T1122*(T_PR[[#This Row],[CENA KATALOG NETTO ZA JEDNOSTKĘ MIARY]]-T_PR[[#This Row],[CENA KATALOG NETTO ZA JEDNOSTKĘ MIARY]]*T_PR[[#This Row],[RABAT %]])/100</f>
        <v>3.0136000000000003</v>
      </c>
      <c r="K1122" s="95">
        <f t="shared" si="42"/>
        <v>301.36</v>
      </c>
      <c r="L1122" s="264">
        <f t="shared" si="43"/>
        <v>0</v>
      </c>
      <c r="M1122" s="25">
        <v>25</v>
      </c>
      <c r="N1122" s="256">
        <f>T_PR[[#This Row],[CENA ZA POJ. SZTUKĘ PO RABACIE]]*T_PR[[#This Row],[LICZBA SZT. W OPAKOWANIU]]</f>
        <v>75.34</v>
      </c>
      <c r="O1122" s="253" t="str">
        <f>IF(T_PR[[#This Row],[CENA ZA OPAKOWANIE PO RABACIE]]*D1122=0,"",D1122*N1122)</f>
        <v/>
      </c>
      <c r="P1122" s="52">
        <v>8421814433839</v>
      </c>
      <c r="Q1122" s="52">
        <v>8421814520553</v>
      </c>
      <c r="R1122" s="31" t="s">
        <v>47</v>
      </c>
      <c r="S1122" s="31" t="s">
        <v>71</v>
      </c>
      <c r="T1122" s="160">
        <v>1</v>
      </c>
    </row>
    <row r="1123" spans="1:20">
      <c r="A1123" s="333"/>
      <c r="B1123" s="346"/>
      <c r="C1123" s="130" t="s">
        <v>3553</v>
      </c>
      <c r="D1123" s="53"/>
      <c r="E1123" s="38" t="s">
        <v>2812</v>
      </c>
      <c r="F1123" s="225" t="s">
        <v>2813</v>
      </c>
      <c r="G1123" s="54">
        <v>100</v>
      </c>
      <c r="H1123" s="28">
        <v>361.22</v>
      </c>
      <c r="I1123" s="199">
        <f>T_PR[[#This Row],[CENA KATALOG NETTO ZA JEDNOSTKĘ MIARY]]/G1123</f>
        <v>3.6122000000000001</v>
      </c>
      <c r="J1123" s="94">
        <f>T1123*(T_PR[[#This Row],[CENA KATALOG NETTO ZA JEDNOSTKĘ MIARY]]-T_PR[[#This Row],[CENA KATALOG NETTO ZA JEDNOSTKĘ MIARY]]*T_PR[[#This Row],[RABAT %]])/100</f>
        <v>3.6122000000000001</v>
      </c>
      <c r="K1123" s="95">
        <f t="shared" si="42"/>
        <v>361.22</v>
      </c>
      <c r="L1123" s="264">
        <f t="shared" si="43"/>
        <v>0</v>
      </c>
      <c r="M1123" s="25">
        <v>25</v>
      </c>
      <c r="N1123" s="256">
        <f>T_PR[[#This Row],[CENA ZA POJ. SZTUKĘ PO RABACIE]]*T_PR[[#This Row],[LICZBA SZT. W OPAKOWANIU]]</f>
        <v>90.305000000000007</v>
      </c>
      <c r="O1123" s="253" t="str">
        <f>IF(T_PR[[#This Row],[CENA ZA OPAKOWANIE PO RABACIE]]*D1123=0,"",D1123*N1123)</f>
        <v/>
      </c>
      <c r="P1123" s="52">
        <v>8421814433846</v>
      </c>
      <c r="Q1123" s="52">
        <v>8421814500005</v>
      </c>
      <c r="R1123" s="31" t="s">
        <v>47</v>
      </c>
      <c r="S1123" s="31" t="s">
        <v>71</v>
      </c>
      <c r="T1123" s="160">
        <v>1</v>
      </c>
    </row>
    <row r="1124" spans="1:20">
      <c r="A1124" s="333"/>
      <c r="B1124" s="346"/>
      <c r="C1124" s="130" t="s">
        <v>3553</v>
      </c>
      <c r="D1124" s="53"/>
      <c r="E1124" s="38" t="s">
        <v>2814</v>
      </c>
      <c r="F1124" s="225" t="s">
        <v>2815</v>
      </c>
      <c r="G1124" s="54">
        <v>100</v>
      </c>
      <c r="H1124" s="28">
        <v>390.13</v>
      </c>
      <c r="I1124" s="199">
        <f>T_PR[[#This Row],[CENA KATALOG NETTO ZA JEDNOSTKĘ MIARY]]/G1124</f>
        <v>3.9013</v>
      </c>
      <c r="J1124" s="94">
        <f>T1124*(T_PR[[#This Row],[CENA KATALOG NETTO ZA JEDNOSTKĘ MIARY]]-T_PR[[#This Row],[CENA KATALOG NETTO ZA JEDNOSTKĘ MIARY]]*T_PR[[#This Row],[RABAT %]])/100</f>
        <v>3.9013</v>
      </c>
      <c r="K1124" s="95">
        <f t="shared" si="42"/>
        <v>390.13</v>
      </c>
      <c r="L1124" s="264">
        <f t="shared" si="43"/>
        <v>0</v>
      </c>
      <c r="M1124" s="25">
        <v>25</v>
      </c>
      <c r="N1124" s="256">
        <f>T_PR[[#This Row],[CENA ZA POJ. SZTUKĘ PO RABACIE]]*T_PR[[#This Row],[LICZBA SZT. W OPAKOWANIU]]</f>
        <v>97.532499999999999</v>
      </c>
      <c r="O1124" s="253" t="str">
        <f>IF(T_PR[[#This Row],[CENA ZA OPAKOWANIE PO RABACIE]]*D1124=0,"",D1124*N1124)</f>
        <v/>
      </c>
      <c r="P1124" s="52">
        <v>8421814433853</v>
      </c>
      <c r="Q1124" s="52">
        <v>8421814524766</v>
      </c>
      <c r="R1124" s="31" t="s">
        <v>47</v>
      </c>
      <c r="S1124" s="31" t="s">
        <v>71</v>
      </c>
      <c r="T1124" s="160">
        <v>1</v>
      </c>
    </row>
    <row r="1125" spans="1:20">
      <c r="A1125" s="333"/>
      <c r="B1125" s="346"/>
      <c r="C1125" s="130" t="s">
        <v>3553</v>
      </c>
      <c r="D1125" s="53"/>
      <c r="E1125" s="38" t="s">
        <v>2816</v>
      </c>
      <c r="F1125" s="225" t="s">
        <v>2817</v>
      </c>
      <c r="G1125" s="54">
        <v>100</v>
      </c>
      <c r="H1125" s="28">
        <v>434.22</v>
      </c>
      <c r="I1125" s="199">
        <f>T_PR[[#This Row],[CENA KATALOG NETTO ZA JEDNOSTKĘ MIARY]]/G1125</f>
        <v>4.3422000000000001</v>
      </c>
      <c r="J1125" s="94">
        <f>T1125*(T_PR[[#This Row],[CENA KATALOG NETTO ZA JEDNOSTKĘ MIARY]]-T_PR[[#This Row],[CENA KATALOG NETTO ZA JEDNOSTKĘ MIARY]]*T_PR[[#This Row],[RABAT %]])/100</f>
        <v>4.3422000000000001</v>
      </c>
      <c r="K1125" s="95">
        <f t="shared" si="42"/>
        <v>434.22</v>
      </c>
      <c r="L1125" s="264">
        <f t="shared" si="43"/>
        <v>0</v>
      </c>
      <c r="M1125" s="25">
        <v>20</v>
      </c>
      <c r="N1125" s="256">
        <f>T_PR[[#This Row],[CENA ZA POJ. SZTUKĘ PO RABACIE]]*T_PR[[#This Row],[LICZBA SZT. W OPAKOWANIU]]</f>
        <v>86.843999999999994</v>
      </c>
      <c r="O1125" s="253" t="str">
        <f>IF(T_PR[[#This Row],[CENA ZA OPAKOWANIE PO RABACIE]]*D1125=0,"",D1125*N1125)</f>
        <v/>
      </c>
      <c r="P1125" s="52">
        <v>8421814433860</v>
      </c>
      <c r="Q1125" s="52">
        <v>8421814524780</v>
      </c>
      <c r="R1125" s="31" t="s">
        <v>47</v>
      </c>
      <c r="S1125" s="31" t="s">
        <v>71</v>
      </c>
      <c r="T1125" s="160">
        <v>1</v>
      </c>
    </row>
    <row r="1126" spans="1:20">
      <c r="A1126" s="334"/>
      <c r="B1126" s="342"/>
      <c r="C1126" s="130" t="s">
        <v>3553</v>
      </c>
      <c r="D1126" s="53"/>
      <c r="E1126" s="38" t="s">
        <v>2818</v>
      </c>
      <c r="F1126" s="225" t="s">
        <v>2819</v>
      </c>
      <c r="G1126" s="54">
        <v>100</v>
      </c>
      <c r="H1126" s="28">
        <v>490.7</v>
      </c>
      <c r="I1126" s="199">
        <f>T_PR[[#This Row],[CENA KATALOG NETTO ZA JEDNOSTKĘ MIARY]]/G1126</f>
        <v>4.907</v>
      </c>
      <c r="J1126" s="94">
        <f>T1126*(T_PR[[#This Row],[CENA KATALOG NETTO ZA JEDNOSTKĘ MIARY]]-T_PR[[#This Row],[CENA KATALOG NETTO ZA JEDNOSTKĘ MIARY]]*T_PR[[#This Row],[RABAT %]])/100</f>
        <v>4.907</v>
      </c>
      <c r="K1126" s="95">
        <f t="shared" si="42"/>
        <v>490.7</v>
      </c>
      <c r="L1126" s="264">
        <f t="shared" si="43"/>
        <v>0</v>
      </c>
      <c r="M1126" s="25">
        <v>10</v>
      </c>
      <c r="N1126" s="256">
        <f>T_PR[[#This Row],[CENA ZA POJ. SZTUKĘ PO RABACIE]]*T_PR[[#This Row],[LICZBA SZT. W OPAKOWANIU]]</f>
        <v>49.07</v>
      </c>
      <c r="O1126" s="253" t="str">
        <f>IF(T_PR[[#This Row],[CENA ZA OPAKOWANIE PO RABACIE]]*D1126=0,"",D1126*N1126)</f>
        <v/>
      </c>
      <c r="P1126" s="52">
        <v>8421814433877</v>
      </c>
      <c r="Q1126" s="52">
        <v>8421814564205</v>
      </c>
      <c r="R1126" s="31" t="s">
        <v>47</v>
      </c>
      <c r="S1126" s="31" t="s">
        <v>71</v>
      </c>
      <c r="T1126" s="160">
        <v>1</v>
      </c>
    </row>
    <row r="1127" spans="1:20">
      <c r="A1127" s="332"/>
      <c r="B1127" s="341"/>
      <c r="C1127" s="130" t="s">
        <v>3553</v>
      </c>
      <c r="D1127" s="53"/>
      <c r="E1127" s="38" t="s">
        <v>2820</v>
      </c>
      <c r="F1127" s="225" t="s">
        <v>2805</v>
      </c>
      <c r="G1127" s="54">
        <v>100</v>
      </c>
      <c r="H1127" s="28">
        <v>236.53</v>
      </c>
      <c r="I1127" s="199">
        <f>T_PR[[#This Row],[CENA KATALOG NETTO ZA JEDNOSTKĘ MIARY]]/G1127</f>
        <v>2.3653</v>
      </c>
      <c r="J1127" s="94">
        <f>T1127*(T_PR[[#This Row],[CENA KATALOG NETTO ZA JEDNOSTKĘ MIARY]]-T_PR[[#This Row],[CENA KATALOG NETTO ZA JEDNOSTKĘ MIARY]]*T_PR[[#This Row],[RABAT %]])/100</f>
        <v>2.3653</v>
      </c>
      <c r="K1127" s="95">
        <f t="shared" si="42"/>
        <v>236.53</v>
      </c>
      <c r="L1127" s="264">
        <f t="shared" si="43"/>
        <v>0</v>
      </c>
      <c r="M1127" s="25">
        <v>100</v>
      </c>
      <c r="N1127" s="256">
        <f>T_PR[[#This Row],[CENA ZA POJ. SZTUKĘ PO RABACIE]]*T_PR[[#This Row],[LICZBA SZT. W OPAKOWANIU]]</f>
        <v>236.53</v>
      </c>
      <c r="O1127" s="253" t="str">
        <f>IF(T_PR[[#This Row],[CENA ZA OPAKOWANIE PO RABACIE]]*D1127=0,"",D1127*N1127)</f>
        <v/>
      </c>
      <c r="P1127" s="52" t="s">
        <v>2821</v>
      </c>
      <c r="Q1127" s="52" t="s">
        <v>2822</v>
      </c>
      <c r="R1127" s="31" t="s">
        <v>47</v>
      </c>
      <c r="S1127" s="31" t="s">
        <v>633</v>
      </c>
      <c r="T1127" s="160">
        <v>1</v>
      </c>
    </row>
    <row r="1128" spans="1:20">
      <c r="A1128" s="333"/>
      <c r="B1128" s="346"/>
      <c r="C1128" s="130" t="s">
        <v>3553</v>
      </c>
      <c r="D1128" s="53"/>
      <c r="E1128" s="38" t="s">
        <v>2823</v>
      </c>
      <c r="F1128" s="225" t="s">
        <v>2807</v>
      </c>
      <c r="G1128" s="54">
        <v>100</v>
      </c>
      <c r="H1128" s="28">
        <v>254.18</v>
      </c>
      <c r="I1128" s="199">
        <f>T_PR[[#This Row],[CENA KATALOG NETTO ZA JEDNOSTKĘ MIARY]]/G1128</f>
        <v>2.5418000000000003</v>
      </c>
      <c r="J1128" s="94">
        <f>T1128*(T_PR[[#This Row],[CENA KATALOG NETTO ZA JEDNOSTKĘ MIARY]]-T_PR[[#This Row],[CENA KATALOG NETTO ZA JEDNOSTKĘ MIARY]]*T_PR[[#This Row],[RABAT %]])/100</f>
        <v>2.5418000000000003</v>
      </c>
      <c r="K1128" s="95">
        <f t="shared" si="42"/>
        <v>254.18</v>
      </c>
      <c r="L1128" s="264">
        <f t="shared" si="43"/>
        <v>0</v>
      </c>
      <c r="M1128" s="25">
        <v>100</v>
      </c>
      <c r="N1128" s="256">
        <f>T_PR[[#This Row],[CENA ZA POJ. SZTUKĘ PO RABACIE]]*T_PR[[#This Row],[LICZBA SZT. W OPAKOWANIU]]</f>
        <v>254.18000000000004</v>
      </c>
      <c r="O1128" s="253" t="str">
        <f>IF(T_PR[[#This Row],[CENA ZA OPAKOWANIE PO RABACIE]]*D1128=0,"",D1128*N1128)</f>
        <v/>
      </c>
      <c r="P1128" s="52" t="s">
        <v>2824</v>
      </c>
      <c r="Q1128" s="52"/>
      <c r="R1128" s="31" t="s">
        <v>47</v>
      </c>
      <c r="S1128" s="31" t="s">
        <v>633</v>
      </c>
      <c r="T1128" s="160">
        <v>1</v>
      </c>
    </row>
    <row r="1129" spans="1:20">
      <c r="A1129" s="333"/>
      <c r="B1129" s="346"/>
      <c r="C1129" s="130" t="s">
        <v>3553</v>
      </c>
      <c r="D1129" s="53"/>
      <c r="E1129" s="38" t="s">
        <v>2825</v>
      </c>
      <c r="F1129" s="225" t="s">
        <v>2809</v>
      </c>
      <c r="G1129" s="54">
        <v>100</v>
      </c>
      <c r="H1129" s="28">
        <v>271.83</v>
      </c>
      <c r="I1129" s="199">
        <f>T_PR[[#This Row],[CENA KATALOG NETTO ZA JEDNOSTKĘ MIARY]]/G1129</f>
        <v>2.7182999999999997</v>
      </c>
      <c r="J1129" s="94">
        <f>T1129*(T_PR[[#This Row],[CENA KATALOG NETTO ZA JEDNOSTKĘ MIARY]]-T_PR[[#This Row],[CENA KATALOG NETTO ZA JEDNOSTKĘ MIARY]]*T_PR[[#This Row],[RABAT %]])/100</f>
        <v>2.7182999999999997</v>
      </c>
      <c r="K1129" s="95">
        <f t="shared" si="42"/>
        <v>271.83</v>
      </c>
      <c r="L1129" s="264">
        <f t="shared" si="43"/>
        <v>0</v>
      </c>
      <c r="M1129" s="25">
        <v>100</v>
      </c>
      <c r="N1129" s="256">
        <f>T_PR[[#This Row],[CENA ZA POJ. SZTUKĘ PO RABACIE]]*T_PR[[#This Row],[LICZBA SZT. W OPAKOWANIU]]</f>
        <v>271.83</v>
      </c>
      <c r="O1129" s="253" t="str">
        <f>IF(T_PR[[#This Row],[CENA ZA OPAKOWANIE PO RABACIE]]*D1129=0,"",D1129*N1129)</f>
        <v/>
      </c>
      <c r="P1129" s="52">
        <v>8421814419925</v>
      </c>
      <c r="Q1129" s="52">
        <v>8421814495653</v>
      </c>
      <c r="R1129" s="31" t="s">
        <v>47</v>
      </c>
      <c r="S1129" s="31" t="s">
        <v>633</v>
      </c>
      <c r="T1129" s="160">
        <v>1</v>
      </c>
    </row>
    <row r="1130" spans="1:20">
      <c r="A1130" s="333"/>
      <c r="B1130" s="346"/>
      <c r="C1130" s="130" t="s">
        <v>3553</v>
      </c>
      <c r="D1130" s="53"/>
      <c r="E1130" s="38" t="s">
        <v>2826</v>
      </c>
      <c r="F1130" s="225" t="s">
        <v>2811</v>
      </c>
      <c r="G1130" s="54">
        <v>100</v>
      </c>
      <c r="H1130" s="28">
        <v>285.95</v>
      </c>
      <c r="I1130" s="199">
        <f>T_PR[[#This Row],[CENA KATALOG NETTO ZA JEDNOSTKĘ MIARY]]/G1130</f>
        <v>2.8594999999999997</v>
      </c>
      <c r="J1130" s="94">
        <f>T1130*(T_PR[[#This Row],[CENA KATALOG NETTO ZA JEDNOSTKĘ MIARY]]-T_PR[[#This Row],[CENA KATALOG NETTO ZA JEDNOSTKĘ MIARY]]*T_PR[[#This Row],[RABAT %]])/100</f>
        <v>2.8594999999999997</v>
      </c>
      <c r="K1130" s="95">
        <f t="shared" si="42"/>
        <v>285.95</v>
      </c>
      <c r="L1130" s="264">
        <f t="shared" si="43"/>
        <v>0</v>
      </c>
      <c r="M1130" s="25">
        <v>100</v>
      </c>
      <c r="N1130" s="256">
        <f>T_PR[[#This Row],[CENA ZA POJ. SZTUKĘ PO RABACIE]]*T_PR[[#This Row],[LICZBA SZT. W OPAKOWANIU]]</f>
        <v>285.95</v>
      </c>
      <c r="O1130" s="253" t="str">
        <f>IF(T_PR[[#This Row],[CENA ZA OPAKOWANIE PO RABACIE]]*D1130=0,"",D1130*N1130)</f>
        <v/>
      </c>
      <c r="P1130" s="52">
        <v>8425586553450</v>
      </c>
      <c r="Q1130" s="52">
        <v>8421814504362</v>
      </c>
      <c r="R1130" s="31" t="s">
        <v>47</v>
      </c>
      <c r="S1130" s="31" t="s">
        <v>633</v>
      </c>
      <c r="T1130" s="160">
        <v>1</v>
      </c>
    </row>
    <row r="1131" spans="1:20">
      <c r="A1131" s="333"/>
      <c r="B1131" s="346"/>
      <c r="C1131" s="130" t="s">
        <v>3553</v>
      </c>
      <c r="D1131" s="53"/>
      <c r="E1131" s="38" t="s">
        <v>2827</v>
      </c>
      <c r="F1131" s="225" t="s">
        <v>2813</v>
      </c>
      <c r="G1131" s="54">
        <v>100</v>
      </c>
      <c r="H1131" s="28">
        <v>307.13</v>
      </c>
      <c r="I1131" s="199">
        <f>T_PR[[#This Row],[CENA KATALOG NETTO ZA JEDNOSTKĘ MIARY]]/G1131</f>
        <v>3.0712999999999999</v>
      </c>
      <c r="J1131" s="94">
        <f>T1131*(T_PR[[#This Row],[CENA KATALOG NETTO ZA JEDNOSTKĘ MIARY]]-T_PR[[#This Row],[CENA KATALOG NETTO ZA JEDNOSTKĘ MIARY]]*T_PR[[#This Row],[RABAT %]])/100</f>
        <v>3.0712999999999999</v>
      </c>
      <c r="K1131" s="95">
        <f t="shared" si="42"/>
        <v>307.13</v>
      </c>
      <c r="L1131" s="264">
        <f t="shared" si="43"/>
        <v>0</v>
      </c>
      <c r="M1131" s="25">
        <v>100</v>
      </c>
      <c r="N1131" s="256">
        <f>T_PR[[#This Row],[CENA ZA POJ. SZTUKĘ PO RABACIE]]*T_PR[[#This Row],[LICZBA SZT. W OPAKOWANIU]]</f>
        <v>307.13</v>
      </c>
      <c r="O1131" s="253" t="str">
        <f>IF(T_PR[[#This Row],[CENA ZA OPAKOWANIE PO RABACIE]]*D1131=0,"",D1131*N1131)</f>
        <v/>
      </c>
      <c r="P1131" s="52">
        <v>8425586553443</v>
      </c>
      <c r="Q1131" s="52">
        <v>8421814504157</v>
      </c>
      <c r="R1131" s="31" t="s">
        <v>47</v>
      </c>
      <c r="S1131" s="31" t="s">
        <v>633</v>
      </c>
      <c r="T1131" s="160">
        <v>1</v>
      </c>
    </row>
    <row r="1132" spans="1:20">
      <c r="A1132" s="333"/>
      <c r="B1132" s="346"/>
      <c r="C1132" s="130" t="s">
        <v>3553</v>
      </c>
      <c r="D1132" s="53"/>
      <c r="E1132" s="38" t="s">
        <v>2828</v>
      </c>
      <c r="F1132" s="225" t="s">
        <v>2815</v>
      </c>
      <c r="G1132" s="54">
        <v>100</v>
      </c>
      <c r="H1132" s="28">
        <v>331.84</v>
      </c>
      <c r="I1132" s="199">
        <f>T_PR[[#This Row],[CENA KATALOG NETTO ZA JEDNOSTKĘ MIARY]]/G1132</f>
        <v>3.3183999999999996</v>
      </c>
      <c r="J1132" s="94">
        <f>T1132*(T_PR[[#This Row],[CENA KATALOG NETTO ZA JEDNOSTKĘ MIARY]]-T_PR[[#This Row],[CENA KATALOG NETTO ZA JEDNOSTKĘ MIARY]]*T_PR[[#This Row],[RABAT %]])/100</f>
        <v>3.3183999999999996</v>
      </c>
      <c r="K1132" s="95">
        <f t="shared" si="42"/>
        <v>331.84</v>
      </c>
      <c r="L1132" s="264">
        <f t="shared" si="43"/>
        <v>0</v>
      </c>
      <c r="M1132" s="25">
        <v>100</v>
      </c>
      <c r="N1132" s="256">
        <f>T_PR[[#This Row],[CENA ZA POJ. SZTUKĘ PO RABACIE]]*T_PR[[#This Row],[LICZBA SZT. W OPAKOWANIU]]</f>
        <v>331.84</v>
      </c>
      <c r="O1132" s="253" t="str">
        <f>IF(T_PR[[#This Row],[CENA ZA OPAKOWANIE PO RABACIE]]*D1132=0,"",D1132*N1132)</f>
        <v/>
      </c>
      <c r="P1132" s="52">
        <v>8421814419956</v>
      </c>
      <c r="Q1132" s="52">
        <v>8421814504164</v>
      </c>
      <c r="R1132" s="31" t="s">
        <v>47</v>
      </c>
      <c r="S1132" s="31" t="s">
        <v>633</v>
      </c>
      <c r="T1132" s="160">
        <v>1</v>
      </c>
    </row>
    <row r="1133" spans="1:20">
      <c r="A1133" s="333"/>
      <c r="B1133" s="346"/>
      <c r="C1133" s="130" t="s">
        <v>3553</v>
      </c>
      <c r="D1133" s="53"/>
      <c r="E1133" s="38" t="s">
        <v>2829</v>
      </c>
      <c r="F1133" s="225" t="s">
        <v>2817</v>
      </c>
      <c r="G1133" s="54">
        <v>100</v>
      </c>
      <c r="H1133" s="28">
        <v>345.96</v>
      </c>
      <c r="I1133" s="199">
        <f>T_PR[[#This Row],[CENA KATALOG NETTO ZA JEDNOSTKĘ MIARY]]/G1133</f>
        <v>3.4596</v>
      </c>
      <c r="J1133" s="94">
        <f>T1133*(T_PR[[#This Row],[CENA KATALOG NETTO ZA JEDNOSTKĘ MIARY]]-T_PR[[#This Row],[CENA KATALOG NETTO ZA JEDNOSTKĘ MIARY]]*T_PR[[#This Row],[RABAT %]])/100</f>
        <v>3.4596</v>
      </c>
      <c r="K1133" s="95">
        <f t="shared" si="42"/>
        <v>345.96</v>
      </c>
      <c r="L1133" s="264">
        <f t="shared" si="43"/>
        <v>0</v>
      </c>
      <c r="M1133" s="25">
        <v>50</v>
      </c>
      <c r="N1133" s="256">
        <f>T_PR[[#This Row],[CENA ZA POJ. SZTUKĘ PO RABACIE]]*T_PR[[#This Row],[LICZBA SZT. W OPAKOWANIU]]</f>
        <v>172.98</v>
      </c>
      <c r="O1133" s="253" t="str">
        <f>IF(T_PR[[#This Row],[CENA ZA OPAKOWANIE PO RABACIE]]*D1133=0,"",D1133*N1133)</f>
        <v/>
      </c>
      <c r="P1133" s="52">
        <v>8425586553467</v>
      </c>
      <c r="Q1133" s="52">
        <v>8421814503983</v>
      </c>
      <c r="R1133" s="31" t="s">
        <v>47</v>
      </c>
      <c r="S1133" s="31" t="s">
        <v>633</v>
      </c>
      <c r="T1133" s="160">
        <v>1</v>
      </c>
    </row>
    <row r="1134" spans="1:20">
      <c r="A1134" s="333"/>
      <c r="B1134" s="346"/>
      <c r="C1134" s="130" t="s">
        <v>3553</v>
      </c>
      <c r="D1134" s="53"/>
      <c r="E1134" s="38" t="s">
        <v>2830</v>
      </c>
      <c r="F1134" s="225" t="s">
        <v>2831</v>
      </c>
      <c r="G1134" s="54">
        <v>100</v>
      </c>
      <c r="H1134" s="28">
        <v>388.33</v>
      </c>
      <c r="I1134" s="199">
        <f>T_PR[[#This Row],[CENA KATALOG NETTO ZA JEDNOSTKĘ MIARY]]/G1134</f>
        <v>3.8832999999999998</v>
      </c>
      <c r="J1134" s="94">
        <f>T1134*(T_PR[[#This Row],[CENA KATALOG NETTO ZA JEDNOSTKĘ MIARY]]-T_PR[[#This Row],[CENA KATALOG NETTO ZA JEDNOSTKĘ MIARY]]*T_PR[[#This Row],[RABAT %]])/100</f>
        <v>3.8832999999999998</v>
      </c>
      <c r="K1134" s="95">
        <f t="shared" si="42"/>
        <v>388.33</v>
      </c>
      <c r="L1134" s="264">
        <f t="shared" si="43"/>
        <v>0</v>
      </c>
      <c r="M1134" s="25">
        <v>50</v>
      </c>
      <c r="N1134" s="256">
        <f>T_PR[[#This Row],[CENA ZA POJ. SZTUKĘ PO RABACIE]]*T_PR[[#This Row],[LICZBA SZT. W OPAKOWANIU]]</f>
        <v>194.16499999999999</v>
      </c>
      <c r="O1134" s="253" t="str">
        <f>IF(T_PR[[#This Row],[CENA ZA OPAKOWANIE PO RABACIE]]*D1134=0,"",D1134*N1134)</f>
        <v/>
      </c>
      <c r="P1134" s="52"/>
      <c r="Q1134" s="52"/>
      <c r="R1134" s="31" t="s">
        <v>47</v>
      </c>
      <c r="S1134" s="31" t="s">
        <v>633</v>
      </c>
      <c r="T1134" s="160">
        <v>1</v>
      </c>
    </row>
    <row r="1135" spans="1:20">
      <c r="A1135" s="334"/>
      <c r="B1135" s="342"/>
      <c r="C1135" s="130" t="s">
        <v>3553</v>
      </c>
      <c r="D1135" s="53"/>
      <c r="E1135" s="38" t="s">
        <v>2832</v>
      </c>
      <c r="F1135" s="225" t="s">
        <v>2819</v>
      </c>
      <c r="G1135" s="54">
        <v>100</v>
      </c>
      <c r="H1135" s="28">
        <v>423.63</v>
      </c>
      <c r="I1135" s="199">
        <f>T_PR[[#This Row],[CENA KATALOG NETTO ZA JEDNOSTKĘ MIARY]]/G1135</f>
        <v>4.2363</v>
      </c>
      <c r="J1135" s="94">
        <f>T1135*(T_PR[[#This Row],[CENA KATALOG NETTO ZA JEDNOSTKĘ MIARY]]-T_PR[[#This Row],[CENA KATALOG NETTO ZA JEDNOSTKĘ MIARY]]*T_PR[[#This Row],[RABAT %]])/100</f>
        <v>4.2363</v>
      </c>
      <c r="K1135" s="95">
        <f t="shared" si="42"/>
        <v>423.63</v>
      </c>
      <c r="L1135" s="264">
        <f t="shared" si="43"/>
        <v>0</v>
      </c>
      <c r="M1135" s="25">
        <v>50</v>
      </c>
      <c r="N1135" s="256">
        <f>T_PR[[#This Row],[CENA ZA POJ. SZTUKĘ PO RABACIE]]*T_PR[[#This Row],[LICZBA SZT. W OPAKOWANIU]]</f>
        <v>211.815</v>
      </c>
      <c r="O1135" s="253" t="str">
        <f>IF(T_PR[[#This Row],[CENA ZA OPAKOWANIE PO RABACIE]]*D1135=0,"",D1135*N1135)</f>
        <v/>
      </c>
      <c r="P1135" s="52">
        <v>8425586553474</v>
      </c>
      <c r="Q1135" s="52">
        <v>8421814503990</v>
      </c>
      <c r="R1135" s="31" t="s">
        <v>47</v>
      </c>
      <c r="S1135" s="31" t="s">
        <v>633</v>
      </c>
      <c r="T1135" s="160">
        <v>1</v>
      </c>
    </row>
    <row r="1136" spans="1:20">
      <c r="A1136" s="332"/>
      <c r="B1136" s="341"/>
      <c r="C1136" s="131" t="s">
        <v>3553</v>
      </c>
      <c r="D1136" s="53"/>
      <c r="E1136" s="38" t="s">
        <v>2833</v>
      </c>
      <c r="F1136" s="225" t="s">
        <v>2834</v>
      </c>
      <c r="G1136" s="54">
        <v>100</v>
      </c>
      <c r="H1136" s="28">
        <v>2579.83</v>
      </c>
      <c r="I1136" s="199">
        <f>T_PR[[#This Row],[CENA KATALOG NETTO ZA JEDNOSTKĘ MIARY]]/G1136</f>
        <v>25.798299999999998</v>
      </c>
      <c r="J1136" s="94">
        <f>T1136*(T_PR[[#This Row],[CENA KATALOG NETTO ZA JEDNOSTKĘ MIARY]]-T_PR[[#This Row],[CENA KATALOG NETTO ZA JEDNOSTKĘ MIARY]]*T_PR[[#This Row],[RABAT %]])/100</f>
        <v>25.798299999999998</v>
      </c>
      <c r="K1136" s="95">
        <f t="shared" si="42"/>
        <v>2579.83</v>
      </c>
      <c r="L1136" s="264">
        <f t="shared" si="43"/>
        <v>0</v>
      </c>
      <c r="M1136" s="25">
        <v>25</v>
      </c>
      <c r="N1136" s="256">
        <f>T_PR[[#This Row],[CENA ZA POJ. SZTUKĘ PO RABACIE]]*T_PR[[#This Row],[LICZBA SZT. W OPAKOWANIU]]</f>
        <v>644.95749999999998</v>
      </c>
      <c r="O1136" s="253" t="str">
        <f>IF(T_PR[[#This Row],[CENA ZA OPAKOWANIE PO RABACIE]]*D1136=0,"",D1136*N1136)</f>
        <v/>
      </c>
      <c r="P1136" s="52"/>
      <c r="Q1136" s="52"/>
      <c r="R1136" s="31" t="s">
        <v>47</v>
      </c>
      <c r="S1136" s="31">
        <v>40027000</v>
      </c>
      <c r="T1136" s="160">
        <v>1</v>
      </c>
    </row>
    <row r="1137" spans="1:20">
      <c r="A1137" s="333"/>
      <c r="B1137" s="346"/>
      <c r="C1137" s="131" t="s">
        <v>3553</v>
      </c>
      <c r="D1137" s="53"/>
      <c r="E1137" s="38" t="s">
        <v>2835</v>
      </c>
      <c r="F1137" s="225" t="s">
        <v>2836</v>
      </c>
      <c r="G1137" s="54">
        <v>100</v>
      </c>
      <c r="H1137" s="28">
        <v>2631.28</v>
      </c>
      <c r="I1137" s="199">
        <f>T_PR[[#This Row],[CENA KATALOG NETTO ZA JEDNOSTKĘ MIARY]]/G1137</f>
        <v>26.312800000000003</v>
      </c>
      <c r="J1137" s="94">
        <f>T1137*(T_PR[[#This Row],[CENA KATALOG NETTO ZA JEDNOSTKĘ MIARY]]-T_PR[[#This Row],[CENA KATALOG NETTO ZA JEDNOSTKĘ MIARY]]*T_PR[[#This Row],[RABAT %]])/100</f>
        <v>26.312800000000003</v>
      </c>
      <c r="K1137" s="95">
        <f t="shared" si="42"/>
        <v>2631.28</v>
      </c>
      <c r="L1137" s="264">
        <f t="shared" si="43"/>
        <v>0</v>
      </c>
      <c r="M1137" s="25">
        <v>25</v>
      </c>
      <c r="N1137" s="256">
        <f>T_PR[[#This Row],[CENA ZA POJ. SZTUKĘ PO RABACIE]]*T_PR[[#This Row],[LICZBA SZT. W OPAKOWANIU]]</f>
        <v>657.82</v>
      </c>
      <c r="O1137" s="253" t="str">
        <f>IF(T_PR[[#This Row],[CENA ZA OPAKOWANIE PO RABACIE]]*D1137=0,"",D1137*N1137)</f>
        <v/>
      </c>
      <c r="P1137" s="52"/>
      <c r="Q1137" s="52"/>
      <c r="R1137" s="31" t="s">
        <v>47</v>
      </c>
      <c r="S1137" s="31">
        <v>40027000</v>
      </c>
      <c r="T1137" s="160">
        <v>1</v>
      </c>
    </row>
    <row r="1138" spans="1:20">
      <c r="A1138" s="333"/>
      <c r="B1138" s="346"/>
      <c r="C1138" s="131" t="s">
        <v>3553</v>
      </c>
      <c r="D1138" s="53"/>
      <c r="E1138" s="38" t="s">
        <v>2837</v>
      </c>
      <c r="F1138" s="225" t="s">
        <v>2838</v>
      </c>
      <c r="G1138" s="54">
        <v>100</v>
      </c>
      <c r="H1138" s="28">
        <v>4431.49</v>
      </c>
      <c r="I1138" s="199">
        <f>T_PR[[#This Row],[CENA KATALOG NETTO ZA JEDNOSTKĘ MIARY]]/G1138</f>
        <v>44.314899999999994</v>
      </c>
      <c r="J1138" s="94">
        <f>T1138*(T_PR[[#This Row],[CENA KATALOG NETTO ZA JEDNOSTKĘ MIARY]]-T_PR[[#This Row],[CENA KATALOG NETTO ZA JEDNOSTKĘ MIARY]]*T_PR[[#This Row],[RABAT %]])/100</f>
        <v>44.314899999999994</v>
      </c>
      <c r="K1138" s="95">
        <f t="shared" si="42"/>
        <v>4431.49</v>
      </c>
      <c r="L1138" s="264">
        <f t="shared" si="43"/>
        <v>0</v>
      </c>
      <c r="M1138" s="25">
        <v>20</v>
      </c>
      <c r="N1138" s="256">
        <f>T_PR[[#This Row],[CENA ZA POJ. SZTUKĘ PO RABACIE]]*T_PR[[#This Row],[LICZBA SZT. W OPAKOWANIU]]</f>
        <v>886.29799999999989</v>
      </c>
      <c r="O1138" s="253" t="str">
        <f>IF(T_PR[[#This Row],[CENA ZA OPAKOWANIE PO RABACIE]]*D1138=0,"",D1138*N1138)</f>
        <v/>
      </c>
      <c r="P1138" s="52"/>
      <c r="Q1138" s="52"/>
      <c r="R1138" s="31" t="s">
        <v>47</v>
      </c>
      <c r="S1138" s="31">
        <v>40027000</v>
      </c>
      <c r="T1138" s="160">
        <v>1</v>
      </c>
    </row>
    <row r="1139" spans="1:20">
      <c r="A1139" s="333"/>
      <c r="B1139" s="346"/>
      <c r="C1139" s="131" t="s">
        <v>3553</v>
      </c>
      <c r="D1139" s="53"/>
      <c r="E1139" s="38" t="s">
        <v>2839</v>
      </c>
      <c r="F1139" s="225" t="s">
        <v>2840</v>
      </c>
      <c r="G1139" s="54">
        <v>100</v>
      </c>
      <c r="H1139" s="28">
        <v>4140.84</v>
      </c>
      <c r="I1139" s="199">
        <f>T_PR[[#This Row],[CENA KATALOG NETTO ZA JEDNOSTKĘ MIARY]]/G1139</f>
        <v>41.4084</v>
      </c>
      <c r="J1139" s="94">
        <f>T1139*(T_PR[[#This Row],[CENA KATALOG NETTO ZA JEDNOSTKĘ MIARY]]-T_PR[[#This Row],[CENA KATALOG NETTO ZA JEDNOSTKĘ MIARY]]*T_PR[[#This Row],[RABAT %]])/100</f>
        <v>41.4084</v>
      </c>
      <c r="K1139" s="95">
        <f t="shared" si="42"/>
        <v>4140.84</v>
      </c>
      <c r="L1139" s="264">
        <f t="shared" si="43"/>
        <v>0</v>
      </c>
      <c r="M1139" s="25">
        <v>20</v>
      </c>
      <c r="N1139" s="256">
        <f>T_PR[[#This Row],[CENA ZA POJ. SZTUKĘ PO RABACIE]]*T_PR[[#This Row],[LICZBA SZT. W OPAKOWANIU]]</f>
        <v>828.16800000000001</v>
      </c>
      <c r="O1139" s="253" t="str">
        <f>IF(T_PR[[#This Row],[CENA ZA OPAKOWANIE PO RABACIE]]*D1139=0,"",D1139*N1139)</f>
        <v/>
      </c>
      <c r="P1139" s="52"/>
      <c r="Q1139" s="52"/>
      <c r="R1139" s="31" t="s">
        <v>47</v>
      </c>
      <c r="S1139" s="31">
        <v>40027000</v>
      </c>
      <c r="T1139" s="160">
        <v>1</v>
      </c>
    </row>
    <row r="1140" spans="1:20">
      <c r="A1140" s="333"/>
      <c r="B1140" s="346"/>
      <c r="C1140" s="131" t="s">
        <v>3553</v>
      </c>
      <c r="D1140" s="53"/>
      <c r="E1140" s="38" t="s">
        <v>2841</v>
      </c>
      <c r="F1140" s="225" t="s">
        <v>2842</v>
      </c>
      <c r="G1140" s="54">
        <v>100</v>
      </c>
      <c r="H1140" s="28">
        <v>5101.78</v>
      </c>
      <c r="I1140" s="199">
        <f>T_PR[[#This Row],[CENA KATALOG NETTO ZA JEDNOSTKĘ MIARY]]/G1140</f>
        <v>51.017799999999994</v>
      </c>
      <c r="J1140" s="94">
        <f>T1140*(T_PR[[#This Row],[CENA KATALOG NETTO ZA JEDNOSTKĘ MIARY]]-T_PR[[#This Row],[CENA KATALOG NETTO ZA JEDNOSTKĘ MIARY]]*T_PR[[#This Row],[RABAT %]])/100</f>
        <v>51.017799999999994</v>
      </c>
      <c r="K1140" s="95">
        <f t="shared" si="42"/>
        <v>5101.78</v>
      </c>
      <c r="L1140" s="264">
        <f t="shared" si="43"/>
        <v>0</v>
      </c>
      <c r="M1140" s="25">
        <v>20</v>
      </c>
      <c r="N1140" s="256">
        <f>T_PR[[#This Row],[CENA ZA POJ. SZTUKĘ PO RABACIE]]*T_PR[[#This Row],[LICZBA SZT. W OPAKOWANIU]]</f>
        <v>1020.3559999999999</v>
      </c>
      <c r="O1140" s="253" t="str">
        <f>IF(T_PR[[#This Row],[CENA ZA OPAKOWANIE PO RABACIE]]*D1140=0,"",D1140*N1140)</f>
        <v/>
      </c>
      <c r="P1140" s="52"/>
      <c r="Q1140" s="52"/>
      <c r="R1140" s="31" t="s">
        <v>47</v>
      </c>
      <c r="S1140" s="31">
        <v>40027000</v>
      </c>
      <c r="T1140" s="160">
        <v>1</v>
      </c>
    </row>
    <row r="1141" spans="1:20">
      <c r="A1141" s="333"/>
      <c r="B1141" s="346"/>
      <c r="C1141" s="131" t="s">
        <v>3553</v>
      </c>
      <c r="D1141" s="53"/>
      <c r="E1141" s="38" t="s">
        <v>2843</v>
      </c>
      <c r="F1141" s="225" t="s">
        <v>2844</v>
      </c>
      <c r="G1141" s="54">
        <v>100</v>
      </c>
      <c r="H1141" s="28">
        <v>6162</v>
      </c>
      <c r="I1141" s="199">
        <f>T_PR[[#This Row],[CENA KATALOG NETTO ZA JEDNOSTKĘ MIARY]]/G1141</f>
        <v>61.62</v>
      </c>
      <c r="J1141" s="94">
        <f>T1141*(T_PR[[#This Row],[CENA KATALOG NETTO ZA JEDNOSTKĘ MIARY]]-T_PR[[#This Row],[CENA KATALOG NETTO ZA JEDNOSTKĘ MIARY]]*T_PR[[#This Row],[RABAT %]])/100</f>
        <v>61.62</v>
      </c>
      <c r="K1141" s="95">
        <f t="shared" si="42"/>
        <v>6162</v>
      </c>
      <c r="L1141" s="264">
        <f t="shared" si="43"/>
        <v>0</v>
      </c>
      <c r="M1141" s="25">
        <v>20</v>
      </c>
      <c r="N1141" s="256">
        <f>T_PR[[#This Row],[CENA ZA POJ. SZTUKĘ PO RABACIE]]*T_PR[[#This Row],[LICZBA SZT. W OPAKOWANIU]]</f>
        <v>1232.3999999999999</v>
      </c>
      <c r="O1141" s="253" t="str">
        <f>IF(T_PR[[#This Row],[CENA ZA OPAKOWANIE PO RABACIE]]*D1141=0,"",D1141*N1141)</f>
        <v/>
      </c>
      <c r="P1141" s="52"/>
      <c r="Q1141" s="52"/>
      <c r="R1141" s="31" t="s">
        <v>47</v>
      </c>
      <c r="S1141" s="31">
        <v>40027000</v>
      </c>
      <c r="T1141" s="160">
        <v>1</v>
      </c>
    </row>
    <row r="1142" spans="1:20">
      <c r="A1142" s="333"/>
      <c r="B1142" s="346"/>
      <c r="C1142" s="131" t="s">
        <v>3553</v>
      </c>
      <c r="D1142" s="53"/>
      <c r="E1142" s="38" t="s">
        <v>2845</v>
      </c>
      <c r="F1142" s="225" t="s">
        <v>2846</v>
      </c>
      <c r="G1142" s="54">
        <v>100</v>
      </c>
      <c r="H1142" s="28">
        <v>7428.67</v>
      </c>
      <c r="I1142" s="199">
        <f>T_PR[[#This Row],[CENA KATALOG NETTO ZA JEDNOSTKĘ MIARY]]/G1142</f>
        <v>74.286699999999996</v>
      </c>
      <c r="J1142" s="94">
        <f>T1142*(T_PR[[#This Row],[CENA KATALOG NETTO ZA JEDNOSTKĘ MIARY]]-T_PR[[#This Row],[CENA KATALOG NETTO ZA JEDNOSTKĘ MIARY]]*T_PR[[#This Row],[RABAT %]])/100</f>
        <v>74.286699999999996</v>
      </c>
      <c r="K1142" s="95">
        <f t="shared" si="42"/>
        <v>7428.67</v>
      </c>
      <c r="L1142" s="264">
        <f t="shared" si="43"/>
        <v>0</v>
      </c>
      <c r="M1142" s="25">
        <v>20</v>
      </c>
      <c r="N1142" s="256">
        <f>T_PR[[#This Row],[CENA ZA POJ. SZTUKĘ PO RABACIE]]*T_PR[[#This Row],[LICZBA SZT. W OPAKOWANIU]]</f>
        <v>1485.7339999999999</v>
      </c>
      <c r="O1142" s="253" t="str">
        <f>IF(T_PR[[#This Row],[CENA ZA OPAKOWANIE PO RABACIE]]*D1142=0,"",D1142*N1142)</f>
        <v/>
      </c>
      <c r="P1142" s="52"/>
      <c r="Q1142" s="52"/>
      <c r="R1142" s="31" t="s">
        <v>47</v>
      </c>
      <c r="S1142" s="31">
        <v>40027000</v>
      </c>
      <c r="T1142" s="160">
        <v>1</v>
      </c>
    </row>
    <row r="1143" spans="1:20">
      <c r="A1143" s="334"/>
      <c r="B1143" s="342"/>
      <c r="C1143" s="131" t="s">
        <v>3553</v>
      </c>
      <c r="D1143" s="53"/>
      <c r="E1143" s="38" t="s">
        <v>2847</v>
      </c>
      <c r="F1143" s="225" t="s">
        <v>2848</v>
      </c>
      <c r="G1143" s="54">
        <v>100</v>
      </c>
      <c r="H1143" s="28">
        <v>10081.51</v>
      </c>
      <c r="I1143" s="199">
        <f>T_PR[[#This Row],[CENA KATALOG NETTO ZA JEDNOSTKĘ MIARY]]/G1143</f>
        <v>100.8151</v>
      </c>
      <c r="J1143" s="94">
        <f>T1143*(T_PR[[#This Row],[CENA KATALOG NETTO ZA JEDNOSTKĘ MIARY]]-T_PR[[#This Row],[CENA KATALOG NETTO ZA JEDNOSTKĘ MIARY]]*T_PR[[#This Row],[RABAT %]])/100</f>
        <v>100.8151</v>
      </c>
      <c r="K1143" s="95">
        <f t="shared" si="42"/>
        <v>10081.51</v>
      </c>
      <c r="L1143" s="264">
        <f t="shared" si="43"/>
        <v>0</v>
      </c>
      <c r="M1143" s="25">
        <v>10</v>
      </c>
      <c r="N1143" s="256">
        <f>T_PR[[#This Row],[CENA ZA POJ. SZTUKĘ PO RABACIE]]*T_PR[[#This Row],[LICZBA SZT. W OPAKOWANIU]]</f>
        <v>1008.1510000000001</v>
      </c>
      <c r="O1143" s="253" t="str">
        <f>IF(T_PR[[#This Row],[CENA ZA OPAKOWANIE PO RABACIE]]*D1143=0,"",D1143*N1143)</f>
        <v/>
      </c>
      <c r="P1143" s="52"/>
      <c r="Q1143" s="52"/>
      <c r="R1143" s="31" t="s">
        <v>47</v>
      </c>
      <c r="S1143" s="31">
        <v>40027000</v>
      </c>
      <c r="T1143" s="160">
        <v>1</v>
      </c>
    </row>
    <row r="1144" spans="1:20">
      <c r="A1144" s="332"/>
      <c r="B1144" s="341"/>
      <c r="C1144" s="131" t="s">
        <v>3553</v>
      </c>
      <c r="D1144" s="53"/>
      <c r="E1144" s="41" t="s">
        <v>2849</v>
      </c>
      <c r="F1144" s="225" t="s">
        <v>2850</v>
      </c>
      <c r="G1144" s="54">
        <v>100</v>
      </c>
      <c r="H1144" s="28">
        <v>734.29</v>
      </c>
      <c r="I1144" s="199">
        <f>T_PR[[#This Row],[CENA KATALOG NETTO ZA JEDNOSTKĘ MIARY]]/G1144</f>
        <v>7.3428999999999993</v>
      </c>
      <c r="J1144" s="94">
        <f>T1144*(T_PR[[#This Row],[CENA KATALOG NETTO ZA JEDNOSTKĘ MIARY]]-T_PR[[#This Row],[CENA KATALOG NETTO ZA JEDNOSTKĘ MIARY]]*T_PR[[#This Row],[RABAT %]])/100</f>
        <v>7.3428999999999993</v>
      </c>
      <c r="K1144" s="95">
        <f t="shared" si="42"/>
        <v>734.29</v>
      </c>
      <c r="L1144" s="264">
        <f t="shared" si="43"/>
        <v>0</v>
      </c>
      <c r="M1144" s="25">
        <v>50</v>
      </c>
      <c r="N1144" s="256">
        <f>T_PR[[#This Row],[CENA ZA POJ. SZTUKĘ PO RABACIE]]*T_PR[[#This Row],[LICZBA SZT. W OPAKOWANIU]]</f>
        <v>367.14499999999998</v>
      </c>
      <c r="O1144" s="253" t="str">
        <f>IF(T_PR[[#This Row],[CENA ZA OPAKOWANIE PO RABACIE]]*D1144=0,"",D1144*N1144)</f>
        <v/>
      </c>
      <c r="P1144" s="52"/>
      <c r="Q1144" s="52"/>
      <c r="R1144" s="31" t="s">
        <v>47</v>
      </c>
      <c r="S1144" s="31" t="s">
        <v>58</v>
      </c>
      <c r="T1144" s="160">
        <v>1</v>
      </c>
    </row>
    <row r="1145" spans="1:20">
      <c r="A1145" s="333"/>
      <c r="B1145" s="346"/>
      <c r="C1145" s="131" t="s">
        <v>3553</v>
      </c>
      <c r="D1145" s="53"/>
      <c r="E1145" s="41" t="s">
        <v>2851</v>
      </c>
      <c r="F1145" s="225" t="s">
        <v>2852</v>
      </c>
      <c r="G1145" s="54">
        <v>100</v>
      </c>
      <c r="H1145" s="28">
        <v>836.66</v>
      </c>
      <c r="I1145" s="199">
        <f>T_PR[[#This Row],[CENA KATALOG NETTO ZA JEDNOSTKĘ MIARY]]/G1145</f>
        <v>8.3666</v>
      </c>
      <c r="J1145" s="94">
        <f>T1145*(T_PR[[#This Row],[CENA KATALOG NETTO ZA JEDNOSTKĘ MIARY]]-T_PR[[#This Row],[CENA KATALOG NETTO ZA JEDNOSTKĘ MIARY]]*T_PR[[#This Row],[RABAT %]])/100</f>
        <v>8.3666</v>
      </c>
      <c r="K1145" s="95">
        <f t="shared" si="42"/>
        <v>836.66</v>
      </c>
      <c r="L1145" s="264">
        <f t="shared" si="43"/>
        <v>0</v>
      </c>
      <c r="M1145" s="25">
        <v>25</v>
      </c>
      <c r="N1145" s="256">
        <f>T_PR[[#This Row],[CENA ZA POJ. SZTUKĘ PO RABACIE]]*T_PR[[#This Row],[LICZBA SZT. W OPAKOWANIU]]</f>
        <v>209.16499999999999</v>
      </c>
      <c r="O1145" s="253" t="str">
        <f>IF(T_PR[[#This Row],[CENA ZA OPAKOWANIE PO RABACIE]]*D1145=0,"",D1145*N1145)</f>
        <v/>
      </c>
      <c r="P1145" s="52"/>
      <c r="Q1145" s="52"/>
      <c r="R1145" s="31" t="s">
        <v>47</v>
      </c>
      <c r="S1145" s="31" t="s">
        <v>58</v>
      </c>
      <c r="T1145" s="160">
        <v>1</v>
      </c>
    </row>
    <row r="1146" spans="1:20">
      <c r="A1146" s="333"/>
      <c r="B1146" s="346"/>
      <c r="C1146" s="131" t="s">
        <v>3553</v>
      </c>
      <c r="D1146" s="53"/>
      <c r="E1146" s="41" t="s">
        <v>2853</v>
      </c>
      <c r="F1146" s="225" t="s">
        <v>2854</v>
      </c>
      <c r="G1146" s="54">
        <v>100</v>
      </c>
      <c r="H1146" s="28">
        <v>953.16</v>
      </c>
      <c r="I1146" s="199">
        <f>T_PR[[#This Row],[CENA KATALOG NETTO ZA JEDNOSTKĘ MIARY]]/G1146</f>
        <v>9.5315999999999992</v>
      </c>
      <c r="J1146" s="94">
        <f>T1146*(T_PR[[#This Row],[CENA KATALOG NETTO ZA JEDNOSTKĘ MIARY]]-T_PR[[#This Row],[CENA KATALOG NETTO ZA JEDNOSTKĘ MIARY]]*T_PR[[#This Row],[RABAT %]])/100</f>
        <v>9.5315999999999992</v>
      </c>
      <c r="K1146" s="95">
        <f t="shared" si="42"/>
        <v>953.16</v>
      </c>
      <c r="L1146" s="264">
        <f t="shared" si="43"/>
        <v>0</v>
      </c>
      <c r="M1146" s="25">
        <v>25</v>
      </c>
      <c r="N1146" s="256">
        <f>T_PR[[#This Row],[CENA ZA POJ. SZTUKĘ PO RABACIE]]*T_PR[[#This Row],[LICZBA SZT. W OPAKOWANIU]]</f>
        <v>238.29</v>
      </c>
      <c r="O1146" s="253" t="str">
        <f>IF(T_PR[[#This Row],[CENA ZA OPAKOWANIE PO RABACIE]]*D1146=0,"",D1146*N1146)</f>
        <v/>
      </c>
      <c r="P1146" s="52"/>
      <c r="Q1146" s="52"/>
      <c r="R1146" s="31" t="s">
        <v>47</v>
      </c>
      <c r="S1146" s="31" t="s">
        <v>58</v>
      </c>
      <c r="T1146" s="160">
        <v>1</v>
      </c>
    </row>
    <row r="1147" spans="1:20">
      <c r="A1147" s="333"/>
      <c r="B1147" s="346"/>
      <c r="C1147" s="131" t="s">
        <v>3553</v>
      </c>
      <c r="D1147" s="53"/>
      <c r="E1147" s="41" t="s">
        <v>2855</v>
      </c>
      <c r="F1147" s="225" t="s">
        <v>2856</v>
      </c>
      <c r="G1147" s="54">
        <v>100</v>
      </c>
      <c r="H1147" s="28">
        <v>1129.67</v>
      </c>
      <c r="I1147" s="199">
        <f>T_PR[[#This Row],[CENA KATALOG NETTO ZA JEDNOSTKĘ MIARY]]/G1147</f>
        <v>11.296700000000001</v>
      </c>
      <c r="J1147" s="94">
        <f>T1147*(T_PR[[#This Row],[CENA KATALOG NETTO ZA JEDNOSTKĘ MIARY]]-T_PR[[#This Row],[CENA KATALOG NETTO ZA JEDNOSTKĘ MIARY]]*T_PR[[#This Row],[RABAT %]])/100</f>
        <v>11.296700000000001</v>
      </c>
      <c r="K1147" s="95">
        <f t="shared" si="42"/>
        <v>1129.67</v>
      </c>
      <c r="L1147" s="264">
        <f t="shared" si="43"/>
        <v>0</v>
      </c>
      <c r="M1147" s="25">
        <v>25</v>
      </c>
      <c r="N1147" s="256">
        <f>T_PR[[#This Row],[CENA ZA POJ. SZTUKĘ PO RABACIE]]*T_PR[[#This Row],[LICZBA SZT. W OPAKOWANIU]]</f>
        <v>282.41750000000002</v>
      </c>
      <c r="O1147" s="253" t="str">
        <f>IF(T_PR[[#This Row],[CENA ZA OPAKOWANIE PO RABACIE]]*D1147=0,"",D1147*N1147)</f>
        <v/>
      </c>
      <c r="P1147" s="52"/>
      <c r="Q1147" s="52"/>
      <c r="R1147" s="31" t="s">
        <v>47</v>
      </c>
      <c r="S1147" s="31" t="s">
        <v>58</v>
      </c>
      <c r="T1147" s="160">
        <v>1</v>
      </c>
    </row>
    <row r="1148" spans="1:20">
      <c r="A1148" s="333"/>
      <c r="B1148" s="346"/>
      <c r="C1148" s="131" t="s">
        <v>3553</v>
      </c>
      <c r="D1148" s="53"/>
      <c r="E1148" s="41" t="s">
        <v>2857</v>
      </c>
      <c r="F1148" s="225" t="s">
        <v>2858</v>
      </c>
      <c r="G1148" s="54">
        <v>100</v>
      </c>
      <c r="H1148" s="28">
        <v>1871.02</v>
      </c>
      <c r="I1148" s="199">
        <f>T_PR[[#This Row],[CENA KATALOG NETTO ZA JEDNOSTKĘ MIARY]]/G1148</f>
        <v>18.7102</v>
      </c>
      <c r="J1148" s="94">
        <f>T1148*(T_PR[[#This Row],[CENA KATALOG NETTO ZA JEDNOSTKĘ MIARY]]-T_PR[[#This Row],[CENA KATALOG NETTO ZA JEDNOSTKĘ MIARY]]*T_PR[[#This Row],[RABAT %]])/100</f>
        <v>18.7102</v>
      </c>
      <c r="K1148" s="95">
        <f t="shared" si="42"/>
        <v>1871.02</v>
      </c>
      <c r="L1148" s="264">
        <f t="shared" si="43"/>
        <v>0</v>
      </c>
      <c r="M1148" s="25">
        <v>25</v>
      </c>
      <c r="N1148" s="256">
        <f>T_PR[[#This Row],[CENA ZA POJ. SZTUKĘ PO RABACIE]]*T_PR[[#This Row],[LICZBA SZT. W OPAKOWANIU]]</f>
        <v>467.755</v>
      </c>
      <c r="O1148" s="253" t="str">
        <f>IF(T_PR[[#This Row],[CENA ZA OPAKOWANIE PO RABACIE]]*D1148=0,"",D1148*N1148)</f>
        <v/>
      </c>
      <c r="P1148" s="52"/>
      <c r="Q1148" s="52"/>
      <c r="R1148" s="31" t="s">
        <v>47</v>
      </c>
      <c r="S1148" s="31" t="s">
        <v>58</v>
      </c>
      <c r="T1148" s="160">
        <v>1</v>
      </c>
    </row>
    <row r="1149" spans="1:20">
      <c r="A1149" s="333"/>
      <c r="B1149" s="346"/>
      <c r="C1149" s="131" t="s">
        <v>3553</v>
      </c>
      <c r="D1149" s="53"/>
      <c r="E1149" s="41" t="s">
        <v>2859</v>
      </c>
      <c r="F1149" s="225" t="s">
        <v>2860</v>
      </c>
      <c r="G1149" s="54">
        <v>100</v>
      </c>
      <c r="H1149" s="28">
        <v>2160.5</v>
      </c>
      <c r="I1149" s="199">
        <f>T_PR[[#This Row],[CENA KATALOG NETTO ZA JEDNOSTKĘ MIARY]]/G1149</f>
        <v>21.605</v>
      </c>
      <c r="J1149" s="94">
        <f>T1149*(T_PR[[#This Row],[CENA KATALOG NETTO ZA JEDNOSTKĘ MIARY]]-T_PR[[#This Row],[CENA KATALOG NETTO ZA JEDNOSTKĘ MIARY]]*T_PR[[#This Row],[RABAT %]])/100</f>
        <v>21.605</v>
      </c>
      <c r="K1149" s="95">
        <f t="shared" si="42"/>
        <v>2160.5</v>
      </c>
      <c r="L1149" s="264">
        <f t="shared" si="43"/>
        <v>0</v>
      </c>
      <c r="M1149" s="25">
        <v>25</v>
      </c>
      <c r="N1149" s="256">
        <f>T_PR[[#This Row],[CENA ZA POJ. SZTUKĘ PO RABACIE]]*T_PR[[#This Row],[LICZBA SZT. W OPAKOWANIU]]</f>
        <v>540.125</v>
      </c>
      <c r="O1149" s="253" t="str">
        <f>IF(T_PR[[#This Row],[CENA ZA OPAKOWANIE PO RABACIE]]*D1149=0,"",D1149*N1149)</f>
        <v/>
      </c>
      <c r="P1149" s="52"/>
      <c r="Q1149" s="52"/>
      <c r="R1149" s="31" t="s">
        <v>47</v>
      </c>
      <c r="S1149" s="31" t="s">
        <v>58</v>
      </c>
      <c r="T1149" s="160">
        <v>1</v>
      </c>
    </row>
    <row r="1150" spans="1:20">
      <c r="A1150" s="333"/>
      <c r="B1150" s="346"/>
      <c r="C1150" s="131" t="s">
        <v>3553</v>
      </c>
      <c r="D1150" s="53"/>
      <c r="E1150" s="41" t="s">
        <v>2861</v>
      </c>
      <c r="F1150" s="225" t="s">
        <v>2834</v>
      </c>
      <c r="G1150" s="54">
        <v>100</v>
      </c>
      <c r="H1150" s="28">
        <v>2315.83</v>
      </c>
      <c r="I1150" s="199">
        <f>T_PR[[#This Row],[CENA KATALOG NETTO ZA JEDNOSTKĘ MIARY]]/G1150</f>
        <v>23.158300000000001</v>
      </c>
      <c r="J1150" s="94">
        <f>T1150*(T_PR[[#This Row],[CENA KATALOG NETTO ZA JEDNOSTKĘ MIARY]]-T_PR[[#This Row],[CENA KATALOG NETTO ZA JEDNOSTKĘ MIARY]]*T_PR[[#This Row],[RABAT %]])/100</f>
        <v>23.158300000000001</v>
      </c>
      <c r="K1150" s="95">
        <f t="shared" si="42"/>
        <v>2315.83</v>
      </c>
      <c r="L1150" s="264">
        <f t="shared" si="43"/>
        <v>0</v>
      </c>
      <c r="M1150" s="25">
        <v>25</v>
      </c>
      <c r="N1150" s="256">
        <f>T_PR[[#This Row],[CENA ZA POJ. SZTUKĘ PO RABACIE]]*T_PR[[#This Row],[LICZBA SZT. W OPAKOWANIU]]</f>
        <v>578.95749999999998</v>
      </c>
      <c r="O1150" s="253" t="str">
        <f>IF(T_PR[[#This Row],[CENA ZA OPAKOWANIE PO RABACIE]]*D1150=0,"",D1150*N1150)</f>
        <v/>
      </c>
      <c r="P1150" s="52"/>
      <c r="Q1150" s="52"/>
      <c r="R1150" s="31" t="s">
        <v>47</v>
      </c>
      <c r="S1150" s="31" t="s">
        <v>58</v>
      </c>
      <c r="T1150" s="160">
        <v>1</v>
      </c>
    </row>
    <row r="1151" spans="1:20">
      <c r="A1151" s="333"/>
      <c r="B1151" s="346"/>
      <c r="C1151" s="131" t="s">
        <v>3553</v>
      </c>
      <c r="D1151" s="53"/>
      <c r="E1151" s="41" t="s">
        <v>2862</v>
      </c>
      <c r="F1151" s="225" t="s">
        <v>2836</v>
      </c>
      <c r="G1151" s="54">
        <v>100</v>
      </c>
      <c r="H1151" s="28">
        <v>2608.84</v>
      </c>
      <c r="I1151" s="199">
        <f>T_PR[[#This Row],[CENA KATALOG NETTO ZA JEDNOSTKĘ MIARY]]/G1151</f>
        <v>26.0884</v>
      </c>
      <c r="J1151" s="94">
        <f>T1151*(T_PR[[#This Row],[CENA KATALOG NETTO ZA JEDNOSTKĘ MIARY]]-T_PR[[#This Row],[CENA KATALOG NETTO ZA JEDNOSTKĘ MIARY]]*T_PR[[#This Row],[RABAT %]])/100</f>
        <v>26.0884</v>
      </c>
      <c r="K1151" s="95">
        <f t="shared" si="42"/>
        <v>2608.84</v>
      </c>
      <c r="L1151" s="264">
        <f t="shared" si="43"/>
        <v>0</v>
      </c>
      <c r="M1151" s="25">
        <v>25</v>
      </c>
      <c r="N1151" s="256">
        <f>T_PR[[#This Row],[CENA ZA POJ. SZTUKĘ PO RABACIE]]*T_PR[[#This Row],[LICZBA SZT. W OPAKOWANIU]]</f>
        <v>652.21</v>
      </c>
      <c r="O1151" s="253" t="str">
        <f>IF(T_PR[[#This Row],[CENA ZA OPAKOWANIE PO RABACIE]]*D1151=0,"",D1151*N1151)</f>
        <v/>
      </c>
      <c r="P1151" s="52"/>
      <c r="Q1151" s="52"/>
      <c r="R1151" s="31" t="s">
        <v>47</v>
      </c>
      <c r="S1151" s="31" t="s">
        <v>58</v>
      </c>
      <c r="T1151" s="160">
        <v>1</v>
      </c>
    </row>
    <row r="1152" spans="1:20">
      <c r="A1152" s="334"/>
      <c r="B1152" s="342"/>
      <c r="C1152" s="131" t="s">
        <v>3553</v>
      </c>
      <c r="D1152" s="53"/>
      <c r="E1152" s="41" t="s">
        <v>2863</v>
      </c>
      <c r="F1152" s="225" t="s">
        <v>2864</v>
      </c>
      <c r="G1152" s="54">
        <v>100</v>
      </c>
      <c r="H1152" s="28">
        <v>3025.41</v>
      </c>
      <c r="I1152" s="199">
        <f>T_PR[[#This Row],[CENA KATALOG NETTO ZA JEDNOSTKĘ MIARY]]/G1152</f>
        <v>30.254099999999998</v>
      </c>
      <c r="J1152" s="94">
        <f>T1152*(T_PR[[#This Row],[CENA KATALOG NETTO ZA JEDNOSTKĘ MIARY]]-T_PR[[#This Row],[CENA KATALOG NETTO ZA JEDNOSTKĘ MIARY]]*T_PR[[#This Row],[RABAT %]])/100</f>
        <v>30.254099999999998</v>
      </c>
      <c r="K1152" s="95">
        <f t="shared" si="42"/>
        <v>3025.41</v>
      </c>
      <c r="L1152" s="264">
        <f t="shared" si="43"/>
        <v>0</v>
      </c>
      <c r="M1152" s="25">
        <v>25</v>
      </c>
      <c r="N1152" s="256">
        <f>T_PR[[#This Row],[CENA ZA POJ. SZTUKĘ PO RABACIE]]*T_PR[[#This Row],[LICZBA SZT. W OPAKOWANIU]]</f>
        <v>756.35249999999996</v>
      </c>
      <c r="O1152" s="253" t="str">
        <f>IF(T_PR[[#This Row],[CENA ZA OPAKOWANIE PO RABACIE]]*D1152=0,"",D1152*N1152)</f>
        <v/>
      </c>
      <c r="P1152" s="52"/>
      <c r="Q1152" s="52"/>
      <c r="R1152" s="31" t="s">
        <v>47</v>
      </c>
      <c r="S1152" s="31" t="s">
        <v>58</v>
      </c>
      <c r="T1152" s="160">
        <v>1</v>
      </c>
    </row>
    <row r="1153" spans="1:20">
      <c r="A1153" s="332"/>
      <c r="B1153" s="341"/>
      <c r="C1153" s="131" t="s">
        <v>3553</v>
      </c>
      <c r="D1153" s="53"/>
      <c r="E1153" s="38" t="s">
        <v>2865</v>
      </c>
      <c r="F1153" s="225" t="s">
        <v>2866</v>
      </c>
      <c r="G1153" s="54">
        <v>100</v>
      </c>
      <c r="H1153" s="28">
        <v>275.36</v>
      </c>
      <c r="I1153" s="199">
        <f>T_PR[[#This Row],[CENA KATALOG NETTO ZA JEDNOSTKĘ MIARY]]/G1153</f>
        <v>2.7536</v>
      </c>
      <c r="J1153" s="94">
        <f>T1153*(T_PR[[#This Row],[CENA KATALOG NETTO ZA JEDNOSTKĘ MIARY]]-T_PR[[#This Row],[CENA KATALOG NETTO ZA JEDNOSTKĘ MIARY]]*T_PR[[#This Row],[RABAT %]])/100</f>
        <v>2.7536</v>
      </c>
      <c r="K1153" s="95">
        <f t="shared" si="42"/>
        <v>275.36</v>
      </c>
      <c r="L1153" s="264">
        <f t="shared" si="43"/>
        <v>0</v>
      </c>
      <c r="M1153" s="25">
        <v>100</v>
      </c>
      <c r="N1153" s="256">
        <f>T_PR[[#This Row],[CENA ZA POJ. SZTUKĘ PO RABACIE]]*T_PR[[#This Row],[LICZBA SZT. W OPAKOWANIU]]</f>
        <v>275.36</v>
      </c>
      <c r="O1153" s="253" t="str">
        <f>IF(T_PR[[#This Row],[CENA ZA OPAKOWANIE PO RABACIE]]*D1153=0,"",D1153*N1153)</f>
        <v/>
      </c>
      <c r="P1153" s="52" t="s">
        <v>2867</v>
      </c>
      <c r="Q1153" s="52" t="s">
        <v>2868</v>
      </c>
      <c r="R1153" s="31" t="s">
        <v>47</v>
      </c>
      <c r="S1153" s="31" t="s">
        <v>58</v>
      </c>
      <c r="T1153" s="160">
        <v>1</v>
      </c>
    </row>
    <row r="1154" spans="1:20">
      <c r="A1154" s="333"/>
      <c r="B1154" s="346"/>
      <c r="C1154" s="131" t="s">
        <v>3553</v>
      </c>
      <c r="D1154" s="53"/>
      <c r="E1154" s="38" t="s">
        <v>2869</v>
      </c>
      <c r="F1154" s="225" t="s">
        <v>2870</v>
      </c>
      <c r="G1154" s="54">
        <v>100</v>
      </c>
      <c r="H1154" s="28">
        <v>285.95</v>
      </c>
      <c r="I1154" s="199">
        <f>T_PR[[#This Row],[CENA KATALOG NETTO ZA JEDNOSTKĘ MIARY]]/G1154</f>
        <v>2.8594999999999997</v>
      </c>
      <c r="J1154" s="94">
        <f>T1154*(T_PR[[#This Row],[CENA KATALOG NETTO ZA JEDNOSTKĘ MIARY]]-T_PR[[#This Row],[CENA KATALOG NETTO ZA JEDNOSTKĘ MIARY]]*T_PR[[#This Row],[RABAT %]])/100</f>
        <v>2.8594999999999997</v>
      </c>
      <c r="K1154" s="95">
        <f t="shared" si="42"/>
        <v>285.95</v>
      </c>
      <c r="L1154" s="264">
        <f t="shared" si="43"/>
        <v>0</v>
      </c>
      <c r="M1154" s="25">
        <v>100</v>
      </c>
      <c r="N1154" s="256">
        <f>T_PR[[#This Row],[CENA ZA POJ. SZTUKĘ PO RABACIE]]*T_PR[[#This Row],[LICZBA SZT. W OPAKOWANIU]]</f>
        <v>285.95</v>
      </c>
      <c r="O1154" s="253" t="str">
        <f>IF(T_PR[[#This Row],[CENA ZA OPAKOWANIE PO RABACIE]]*D1154=0,"",D1154*N1154)</f>
        <v/>
      </c>
      <c r="P1154" s="52" t="s">
        <v>2871</v>
      </c>
      <c r="Q1154" s="52" t="s">
        <v>2872</v>
      </c>
      <c r="R1154" s="31" t="s">
        <v>47</v>
      </c>
      <c r="S1154" s="31" t="s">
        <v>58</v>
      </c>
      <c r="T1154" s="160">
        <v>1</v>
      </c>
    </row>
    <row r="1155" spans="1:20">
      <c r="A1155" s="333"/>
      <c r="B1155" s="346"/>
      <c r="C1155" s="131" t="s">
        <v>3553</v>
      </c>
      <c r="D1155" s="53"/>
      <c r="E1155" s="38" t="s">
        <v>2873</v>
      </c>
      <c r="F1155" s="225" t="s">
        <v>2874</v>
      </c>
      <c r="G1155" s="54">
        <v>100</v>
      </c>
      <c r="H1155" s="28">
        <v>326.55</v>
      </c>
      <c r="I1155" s="199">
        <f>T_PR[[#This Row],[CENA KATALOG NETTO ZA JEDNOSTKĘ MIARY]]/G1155</f>
        <v>3.2655000000000003</v>
      </c>
      <c r="J1155" s="94">
        <f>T1155*(T_PR[[#This Row],[CENA KATALOG NETTO ZA JEDNOSTKĘ MIARY]]-T_PR[[#This Row],[CENA KATALOG NETTO ZA JEDNOSTKĘ MIARY]]*T_PR[[#This Row],[RABAT %]])/100</f>
        <v>3.2655000000000003</v>
      </c>
      <c r="K1155" s="95">
        <f t="shared" si="42"/>
        <v>326.55</v>
      </c>
      <c r="L1155" s="264">
        <f t="shared" si="43"/>
        <v>0</v>
      </c>
      <c r="M1155" s="25">
        <v>100</v>
      </c>
      <c r="N1155" s="256">
        <f>T_PR[[#This Row],[CENA ZA POJ. SZTUKĘ PO RABACIE]]*T_PR[[#This Row],[LICZBA SZT. W OPAKOWANIU]]</f>
        <v>326.55</v>
      </c>
      <c r="O1155" s="253" t="str">
        <f>IF(T_PR[[#This Row],[CENA ZA OPAKOWANIE PO RABACIE]]*D1155=0,"",D1155*N1155)</f>
        <v/>
      </c>
      <c r="P1155" s="52" t="s">
        <v>2875</v>
      </c>
      <c r="Q1155" s="52" t="s">
        <v>2876</v>
      </c>
      <c r="R1155" s="31" t="s">
        <v>47</v>
      </c>
      <c r="S1155" s="31" t="s">
        <v>58</v>
      </c>
      <c r="T1155" s="160">
        <v>1</v>
      </c>
    </row>
    <row r="1156" spans="1:20">
      <c r="A1156" s="333"/>
      <c r="B1156" s="346"/>
      <c r="C1156" s="131" t="s">
        <v>3553</v>
      </c>
      <c r="D1156" s="53"/>
      <c r="E1156" s="38" t="s">
        <v>2877</v>
      </c>
      <c r="F1156" s="225" t="s">
        <v>2878</v>
      </c>
      <c r="G1156" s="54">
        <v>100</v>
      </c>
      <c r="H1156" s="28">
        <v>321.25</v>
      </c>
      <c r="I1156" s="199">
        <f>T_PR[[#This Row],[CENA KATALOG NETTO ZA JEDNOSTKĘ MIARY]]/G1156</f>
        <v>3.2124999999999999</v>
      </c>
      <c r="J1156" s="94">
        <f>T1156*(T_PR[[#This Row],[CENA KATALOG NETTO ZA JEDNOSTKĘ MIARY]]-T_PR[[#This Row],[CENA KATALOG NETTO ZA JEDNOSTKĘ MIARY]]*T_PR[[#This Row],[RABAT %]])/100</f>
        <v>3.2124999999999999</v>
      </c>
      <c r="K1156" s="95">
        <f t="shared" si="42"/>
        <v>321.25</v>
      </c>
      <c r="L1156" s="264">
        <f t="shared" si="43"/>
        <v>0</v>
      </c>
      <c r="M1156" s="25">
        <v>100</v>
      </c>
      <c r="N1156" s="256">
        <f>T_PR[[#This Row],[CENA ZA POJ. SZTUKĘ PO RABACIE]]*T_PR[[#This Row],[LICZBA SZT. W OPAKOWANIU]]</f>
        <v>321.25</v>
      </c>
      <c r="O1156" s="253" t="str">
        <f>IF(T_PR[[#This Row],[CENA ZA OPAKOWANIE PO RABACIE]]*D1156=0,"",D1156*N1156)</f>
        <v/>
      </c>
      <c r="P1156" s="52" t="s">
        <v>2879</v>
      </c>
      <c r="Q1156" s="52" t="s">
        <v>2880</v>
      </c>
      <c r="R1156" s="31" t="s">
        <v>47</v>
      </c>
      <c r="S1156" s="31" t="s">
        <v>58</v>
      </c>
      <c r="T1156" s="160">
        <v>1</v>
      </c>
    </row>
    <row r="1157" spans="1:20">
      <c r="A1157" s="333"/>
      <c r="B1157" s="346"/>
      <c r="C1157" s="131" t="s">
        <v>3553</v>
      </c>
      <c r="D1157" s="53"/>
      <c r="E1157" s="38" t="s">
        <v>2881</v>
      </c>
      <c r="F1157" s="225" t="s">
        <v>2882</v>
      </c>
      <c r="G1157" s="54">
        <v>100</v>
      </c>
      <c r="H1157" s="28">
        <v>338.9</v>
      </c>
      <c r="I1157" s="199">
        <f>T_PR[[#This Row],[CENA KATALOG NETTO ZA JEDNOSTKĘ MIARY]]/G1157</f>
        <v>3.3889999999999998</v>
      </c>
      <c r="J1157" s="94">
        <f>T1157*(T_PR[[#This Row],[CENA KATALOG NETTO ZA JEDNOSTKĘ MIARY]]-T_PR[[#This Row],[CENA KATALOG NETTO ZA JEDNOSTKĘ MIARY]]*T_PR[[#This Row],[RABAT %]])/100</f>
        <v>3.3889999999999998</v>
      </c>
      <c r="K1157" s="95">
        <f t="shared" si="42"/>
        <v>338.9</v>
      </c>
      <c r="L1157" s="264">
        <f t="shared" si="43"/>
        <v>0</v>
      </c>
      <c r="M1157" s="25">
        <v>100</v>
      </c>
      <c r="N1157" s="256">
        <f>T_PR[[#This Row],[CENA ZA POJ. SZTUKĘ PO RABACIE]]*T_PR[[#This Row],[LICZBA SZT. W OPAKOWANIU]]</f>
        <v>338.9</v>
      </c>
      <c r="O1157" s="253" t="str">
        <f>IF(T_PR[[#This Row],[CENA ZA OPAKOWANIE PO RABACIE]]*D1157=0,"",D1157*N1157)</f>
        <v/>
      </c>
      <c r="P1157" s="52" t="s">
        <v>2883</v>
      </c>
      <c r="Q1157" s="52" t="s">
        <v>2884</v>
      </c>
      <c r="R1157" s="31" t="s">
        <v>47</v>
      </c>
      <c r="S1157" s="31" t="s">
        <v>58</v>
      </c>
      <c r="T1157" s="160">
        <v>1</v>
      </c>
    </row>
    <row r="1158" spans="1:20">
      <c r="A1158" s="333"/>
      <c r="B1158" s="346"/>
      <c r="C1158" s="131" t="s">
        <v>3553</v>
      </c>
      <c r="D1158" s="53"/>
      <c r="E1158" s="38" t="s">
        <v>2885</v>
      </c>
      <c r="F1158" s="225" t="s">
        <v>2886</v>
      </c>
      <c r="G1158" s="54">
        <v>100</v>
      </c>
      <c r="H1158" s="28">
        <v>360.08</v>
      </c>
      <c r="I1158" s="199">
        <f>T_PR[[#This Row],[CENA KATALOG NETTO ZA JEDNOSTKĘ MIARY]]/G1158</f>
        <v>3.6008</v>
      </c>
      <c r="J1158" s="94">
        <f>T1158*(T_PR[[#This Row],[CENA KATALOG NETTO ZA JEDNOSTKĘ MIARY]]-T_PR[[#This Row],[CENA KATALOG NETTO ZA JEDNOSTKĘ MIARY]]*T_PR[[#This Row],[RABAT %]])/100</f>
        <v>3.6008</v>
      </c>
      <c r="K1158" s="95">
        <f t="shared" si="42"/>
        <v>360.08</v>
      </c>
      <c r="L1158" s="264">
        <f t="shared" si="43"/>
        <v>0</v>
      </c>
      <c r="M1158" s="25">
        <v>100</v>
      </c>
      <c r="N1158" s="256">
        <f>T_PR[[#This Row],[CENA ZA POJ. SZTUKĘ PO RABACIE]]*T_PR[[#This Row],[LICZBA SZT. W OPAKOWANIU]]</f>
        <v>360.08</v>
      </c>
      <c r="O1158" s="253" t="str">
        <f>IF(T_PR[[#This Row],[CENA ZA OPAKOWANIE PO RABACIE]]*D1158=0,"",D1158*N1158)</f>
        <v/>
      </c>
      <c r="P1158" s="52" t="s">
        <v>2887</v>
      </c>
      <c r="Q1158" s="52" t="s">
        <v>2888</v>
      </c>
      <c r="R1158" s="31" t="s">
        <v>47</v>
      </c>
      <c r="S1158" s="31" t="s">
        <v>58</v>
      </c>
      <c r="T1158" s="160">
        <v>1</v>
      </c>
    </row>
    <row r="1159" spans="1:20">
      <c r="A1159" s="333"/>
      <c r="B1159" s="346"/>
      <c r="C1159" s="131" t="s">
        <v>3553</v>
      </c>
      <c r="D1159" s="53"/>
      <c r="E1159" s="38" t="s">
        <v>2889</v>
      </c>
      <c r="F1159" s="225" t="s">
        <v>2890</v>
      </c>
      <c r="G1159" s="54">
        <v>100</v>
      </c>
      <c r="H1159" s="28">
        <v>381.26</v>
      </c>
      <c r="I1159" s="199">
        <f>T_PR[[#This Row],[CENA KATALOG NETTO ZA JEDNOSTKĘ MIARY]]/G1159</f>
        <v>3.8125999999999998</v>
      </c>
      <c r="J1159" s="94">
        <f>T1159*(T_PR[[#This Row],[CENA KATALOG NETTO ZA JEDNOSTKĘ MIARY]]-T_PR[[#This Row],[CENA KATALOG NETTO ZA JEDNOSTKĘ MIARY]]*T_PR[[#This Row],[RABAT %]])/100</f>
        <v>3.8125999999999998</v>
      </c>
      <c r="K1159" s="95">
        <f t="shared" si="42"/>
        <v>381.26</v>
      </c>
      <c r="L1159" s="264">
        <f t="shared" si="43"/>
        <v>0</v>
      </c>
      <c r="M1159" s="25">
        <v>50</v>
      </c>
      <c r="N1159" s="256">
        <f>T_PR[[#This Row],[CENA ZA POJ. SZTUKĘ PO RABACIE]]*T_PR[[#This Row],[LICZBA SZT. W OPAKOWANIU]]</f>
        <v>190.63</v>
      </c>
      <c r="O1159" s="253" t="str">
        <f>IF(T_PR[[#This Row],[CENA ZA OPAKOWANIE PO RABACIE]]*D1159=0,"",D1159*N1159)</f>
        <v/>
      </c>
      <c r="P1159" s="52" t="s">
        <v>2891</v>
      </c>
      <c r="Q1159" s="52" t="s">
        <v>2892</v>
      </c>
      <c r="R1159" s="31" t="s">
        <v>47</v>
      </c>
      <c r="S1159" s="31" t="s">
        <v>58</v>
      </c>
      <c r="T1159" s="160">
        <v>1</v>
      </c>
    </row>
    <row r="1160" spans="1:20">
      <c r="A1160" s="333"/>
      <c r="B1160" s="346"/>
      <c r="C1160" s="131" t="s">
        <v>3553</v>
      </c>
      <c r="D1160" s="53"/>
      <c r="E1160" s="38" t="s">
        <v>2893</v>
      </c>
      <c r="F1160" s="225" t="s">
        <v>2894</v>
      </c>
      <c r="G1160" s="54">
        <v>100</v>
      </c>
      <c r="H1160" s="28">
        <v>455.4</v>
      </c>
      <c r="I1160" s="199">
        <f>T_PR[[#This Row],[CENA KATALOG NETTO ZA JEDNOSTKĘ MIARY]]/G1160</f>
        <v>4.5539999999999994</v>
      </c>
      <c r="J1160" s="94">
        <f>T1160*(T_PR[[#This Row],[CENA KATALOG NETTO ZA JEDNOSTKĘ MIARY]]-T_PR[[#This Row],[CENA KATALOG NETTO ZA JEDNOSTKĘ MIARY]]*T_PR[[#This Row],[RABAT %]])/100</f>
        <v>4.5539999999999994</v>
      </c>
      <c r="K1160" s="95">
        <f t="shared" si="42"/>
        <v>455.4</v>
      </c>
      <c r="L1160" s="264">
        <f t="shared" si="43"/>
        <v>0</v>
      </c>
      <c r="M1160" s="25">
        <v>50</v>
      </c>
      <c r="N1160" s="256">
        <f>T_PR[[#This Row],[CENA ZA POJ. SZTUKĘ PO RABACIE]]*T_PR[[#This Row],[LICZBA SZT. W OPAKOWANIU]]</f>
        <v>227.69999999999996</v>
      </c>
      <c r="O1160" s="253" t="str">
        <f>IF(T_PR[[#This Row],[CENA ZA OPAKOWANIE PO RABACIE]]*D1160=0,"",D1160*N1160)</f>
        <v/>
      </c>
      <c r="P1160" s="52" t="s">
        <v>2895</v>
      </c>
      <c r="Q1160" s="52" t="s">
        <v>2896</v>
      </c>
      <c r="R1160" s="31" t="s">
        <v>47</v>
      </c>
      <c r="S1160" s="31" t="s">
        <v>58</v>
      </c>
      <c r="T1160" s="160">
        <v>1</v>
      </c>
    </row>
    <row r="1161" spans="1:20">
      <c r="A1161" s="333"/>
      <c r="B1161" s="346"/>
      <c r="C1161" s="131" t="s">
        <v>3553</v>
      </c>
      <c r="D1161" s="53"/>
      <c r="E1161" s="38" t="s">
        <v>2897</v>
      </c>
      <c r="F1161" s="225" t="s">
        <v>2898</v>
      </c>
      <c r="G1161" s="54">
        <v>100</v>
      </c>
      <c r="H1161" s="28">
        <v>458.93</v>
      </c>
      <c r="I1161" s="199">
        <f>T_PR[[#This Row],[CENA KATALOG NETTO ZA JEDNOSTKĘ MIARY]]/G1161</f>
        <v>4.5892999999999997</v>
      </c>
      <c r="J1161" s="94">
        <f>T1161*(T_PR[[#This Row],[CENA KATALOG NETTO ZA JEDNOSTKĘ MIARY]]-T_PR[[#This Row],[CENA KATALOG NETTO ZA JEDNOSTKĘ MIARY]]*T_PR[[#This Row],[RABAT %]])/100</f>
        <v>4.5892999999999997</v>
      </c>
      <c r="K1161" s="95">
        <f t="shared" si="42"/>
        <v>458.93</v>
      </c>
      <c r="L1161" s="264">
        <f t="shared" si="43"/>
        <v>0</v>
      </c>
      <c r="M1161" s="25">
        <v>50</v>
      </c>
      <c r="N1161" s="256">
        <f>T_PR[[#This Row],[CENA ZA POJ. SZTUKĘ PO RABACIE]]*T_PR[[#This Row],[LICZBA SZT. W OPAKOWANIU]]</f>
        <v>229.46499999999997</v>
      </c>
      <c r="O1161" s="253" t="str">
        <f>IF(T_PR[[#This Row],[CENA ZA OPAKOWANIE PO RABACIE]]*D1161=0,"",D1161*N1161)</f>
        <v/>
      </c>
      <c r="P1161" s="52" t="s">
        <v>2899</v>
      </c>
      <c r="Q1161" s="52" t="s">
        <v>2900</v>
      </c>
      <c r="R1161" s="31" t="s">
        <v>47</v>
      </c>
      <c r="S1161" s="31" t="s">
        <v>58</v>
      </c>
      <c r="T1161" s="160">
        <v>1</v>
      </c>
    </row>
    <row r="1162" spans="1:20">
      <c r="A1162" s="333"/>
      <c r="B1162" s="346"/>
      <c r="C1162" s="131" t="s">
        <v>3553</v>
      </c>
      <c r="D1162" s="53"/>
      <c r="E1162" s="38" t="s">
        <v>2901</v>
      </c>
      <c r="F1162" s="225" t="s">
        <v>2902</v>
      </c>
      <c r="G1162" s="54">
        <v>100</v>
      </c>
      <c r="H1162" s="28">
        <v>508.35</v>
      </c>
      <c r="I1162" s="199">
        <f>T_PR[[#This Row],[CENA KATALOG NETTO ZA JEDNOSTKĘ MIARY]]/G1162</f>
        <v>5.0834999999999999</v>
      </c>
      <c r="J1162" s="94">
        <f>T1162*(T_PR[[#This Row],[CENA KATALOG NETTO ZA JEDNOSTKĘ MIARY]]-T_PR[[#This Row],[CENA KATALOG NETTO ZA JEDNOSTKĘ MIARY]]*T_PR[[#This Row],[RABAT %]])/100</f>
        <v>5.0834999999999999</v>
      </c>
      <c r="K1162" s="95">
        <f t="shared" si="42"/>
        <v>508.35</v>
      </c>
      <c r="L1162" s="264">
        <f t="shared" si="43"/>
        <v>0</v>
      </c>
      <c r="M1162" s="25">
        <v>50</v>
      </c>
      <c r="N1162" s="256">
        <f>T_PR[[#This Row],[CENA ZA POJ. SZTUKĘ PO RABACIE]]*T_PR[[#This Row],[LICZBA SZT. W OPAKOWANIU]]</f>
        <v>254.17499999999998</v>
      </c>
      <c r="O1162" s="253" t="str">
        <f>IF(T_PR[[#This Row],[CENA ZA OPAKOWANIE PO RABACIE]]*D1162=0,"",D1162*N1162)</f>
        <v/>
      </c>
      <c r="P1162" s="52" t="s">
        <v>2903</v>
      </c>
      <c r="Q1162" s="52" t="s">
        <v>2904</v>
      </c>
      <c r="R1162" s="31" t="s">
        <v>47</v>
      </c>
      <c r="S1162" s="31" t="s">
        <v>58</v>
      </c>
      <c r="T1162" s="160">
        <v>1</v>
      </c>
    </row>
    <row r="1163" spans="1:20">
      <c r="A1163" s="333"/>
      <c r="B1163" s="346"/>
      <c r="C1163" s="131" t="s">
        <v>3553</v>
      </c>
      <c r="D1163" s="53"/>
      <c r="E1163" s="38" t="s">
        <v>2905</v>
      </c>
      <c r="F1163" s="225" t="s">
        <v>2906</v>
      </c>
      <c r="G1163" s="54">
        <v>100</v>
      </c>
      <c r="H1163" s="28">
        <v>564.84</v>
      </c>
      <c r="I1163" s="199">
        <f>T_PR[[#This Row],[CENA KATALOG NETTO ZA JEDNOSTKĘ MIARY]]/G1163</f>
        <v>5.6484000000000005</v>
      </c>
      <c r="J1163" s="94">
        <f>T1163*(T_PR[[#This Row],[CENA KATALOG NETTO ZA JEDNOSTKĘ MIARY]]-T_PR[[#This Row],[CENA KATALOG NETTO ZA JEDNOSTKĘ MIARY]]*T_PR[[#This Row],[RABAT %]])/100</f>
        <v>5.6484000000000005</v>
      </c>
      <c r="K1163" s="95">
        <f t="shared" si="42"/>
        <v>564.84</v>
      </c>
      <c r="L1163" s="264">
        <f t="shared" si="43"/>
        <v>0</v>
      </c>
      <c r="M1163" s="25">
        <v>50</v>
      </c>
      <c r="N1163" s="256">
        <f>T_PR[[#This Row],[CENA ZA POJ. SZTUKĘ PO RABACIE]]*T_PR[[#This Row],[LICZBA SZT. W OPAKOWANIU]]</f>
        <v>282.42</v>
      </c>
      <c r="O1163" s="253" t="str">
        <f>IF(T_PR[[#This Row],[CENA ZA OPAKOWANIE PO RABACIE]]*D1163=0,"",D1163*N1163)</f>
        <v/>
      </c>
      <c r="P1163" s="52" t="s">
        <v>2907</v>
      </c>
      <c r="Q1163" s="52" t="s">
        <v>2908</v>
      </c>
      <c r="R1163" s="31" t="s">
        <v>47</v>
      </c>
      <c r="S1163" s="31" t="s">
        <v>58</v>
      </c>
      <c r="T1163" s="160">
        <v>1</v>
      </c>
    </row>
    <row r="1164" spans="1:20">
      <c r="A1164" s="333"/>
      <c r="B1164" s="346"/>
      <c r="C1164" s="131" t="s">
        <v>3553</v>
      </c>
      <c r="D1164" s="53"/>
      <c r="E1164" s="38" t="s">
        <v>2909</v>
      </c>
      <c r="F1164" s="225" t="s">
        <v>2910</v>
      </c>
      <c r="G1164" s="54">
        <v>100</v>
      </c>
      <c r="H1164" s="28">
        <v>582.49</v>
      </c>
      <c r="I1164" s="199">
        <f>T_PR[[#This Row],[CENA KATALOG NETTO ZA JEDNOSTKĘ MIARY]]/G1164</f>
        <v>5.8249000000000004</v>
      </c>
      <c r="J1164" s="94">
        <f>T1164*(T_PR[[#This Row],[CENA KATALOG NETTO ZA JEDNOSTKĘ MIARY]]-T_PR[[#This Row],[CENA KATALOG NETTO ZA JEDNOSTKĘ MIARY]]*T_PR[[#This Row],[RABAT %]])/100</f>
        <v>5.8249000000000004</v>
      </c>
      <c r="K1164" s="95">
        <f t="shared" si="42"/>
        <v>582.49</v>
      </c>
      <c r="L1164" s="264">
        <f t="shared" si="43"/>
        <v>0</v>
      </c>
      <c r="M1164" s="25">
        <v>50</v>
      </c>
      <c r="N1164" s="256">
        <f>T_PR[[#This Row],[CENA ZA POJ. SZTUKĘ PO RABACIE]]*T_PR[[#This Row],[LICZBA SZT. W OPAKOWANIU]]</f>
        <v>291.245</v>
      </c>
      <c r="O1164" s="253" t="str">
        <f>IF(T_PR[[#This Row],[CENA ZA OPAKOWANIE PO RABACIE]]*D1164=0,"",D1164*N1164)</f>
        <v/>
      </c>
      <c r="P1164" s="52" t="s">
        <v>2911</v>
      </c>
      <c r="Q1164" s="52" t="s">
        <v>2912</v>
      </c>
      <c r="R1164" s="31" t="s">
        <v>47</v>
      </c>
      <c r="S1164" s="31" t="s">
        <v>58</v>
      </c>
      <c r="T1164" s="160">
        <v>1</v>
      </c>
    </row>
    <row r="1165" spans="1:20">
      <c r="A1165" s="333"/>
      <c r="B1165" s="346"/>
      <c r="C1165" s="131" t="s">
        <v>3553</v>
      </c>
      <c r="D1165" s="53"/>
      <c r="E1165" s="38" t="s">
        <v>2913</v>
      </c>
      <c r="F1165" s="225" t="s">
        <v>2914</v>
      </c>
      <c r="G1165" s="54">
        <v>100</v>
      </c>
      <c r="H1165" s="28">
        <v>769.59</v>
      </c>
      <c r="I1165" s="199">
        <f>T_PR[[#This Row],[CENA KATALOG NETTO ZA JEDNOSTKĘ MIARY]]/G1165</f>
        <v>7.6959</v>
      </c>
      <c r="J1165" s="94">
        <f>T1165*(T_PR[[#This Row],[CENA KATALOG NETTO ZA JEDNOSTKĘ MIARY]]-T_PR[[#This Row],[CENA KATALOG NETTO ZA JEDNOSTKĘ MIARY]]*T_PR[[#This Row],[RABAT %]])/100</f>
        <v>7.6959</v>
      </c>
      <c r="K1165" s="95">
        <f t="shared" si="42"/>
        <v>769.59</v>
      </c>
      <c r="L1165" s="264">
        <f t="shared" si="43"/>
        <v>0</v>
      </c>
      <c r="M1165" s="25">
        <v>50</v>
      </c>
      <c r="N1165" s="256">
        <f>T_PR[[#This Row],[CENA ZA POJ. SZTUKĘ PO RABACIE]]*T_PR[[#This Row],[LICZBA SZT. W OPAKOWANIU]]</f>
        <v>384.79500000000002</v>
      </c>
      <c r="O1165" s="253" t="str">
        <f>IF(T_PR[[#This Row],[CENA ZA OPAKOWANIE PO RABACIE]]*D1165=0,"",D1165*N1165)</f>
        <v/>
      </c>
      <c r="P1165" s="52" t="s">
        <v>2915</v>
      </c>
      <c r="Q1165" s="52" t="s">
        <v>2916</v>
      </c>
      <c r="R1165" s="31" t="s">
        <v>47</v>
      </c>
      <c r="S1165" s="31" t="s">
        <v>58</v>
      </c>
      <c r="T1165" s="160">
        <v>1</v>
      </c>
    </row>
    <row r="1166" spans="1:20">
      <c r="A1166" s="333"/>
      <c r="B1166" s="346"/>
      <c r="C1166" s="131" t="s">
        <v>3553</v>
      </c>
      <c r="D1166" s="53"/>
      <c r="E1166" s="38" t="s">
        <v>2917</v>
      </c>
      <c r="F1166" s="225" t="s">
        <v>2918</v>
      </c>
      <c r="G1166" s="54">
        <v>100</v>
      </c>
      <c r="H1166" s="28">
        <v>681.33</v>
      </c>
      <c r="I1166" s="199">
        <f>T_PR[[#This Row],[CENA KATALOG NETTO ZA JEDNOSTKĘ MIARY]]/G1166</f>
        <v>6.8133000000000008</v>
      </c>
      <c r="J1166" s="94">
        <f>T1166*(T_PR[[#This Row],[CENA KATALOG NETTO ZA JEDNOSTKĘ MIARY]]-T_PR[[#This Row],[CENA KATALOG NETTO ZA JEDNOSTKĘ MIARY]]*T_PR[[#This Row],[RABAT %]])/100</f>
        <v>6.8133000000000008</v>
      </c>
      <c r="K1166" s="95">
        <f t="shared" si="42"/>
        <v>681.33</v>
      </c>
      <c r="L1166" s="264">
        <f t="shared" si="43"/>
        <v>0</v>
      </c>
      <c r="M1166" s="25">
        <v>50</v>
      </c>
      <c r="N1166" s="256">
        <f>T_PR[[#This Row],[CENA ZA POJ. SZTUKĘ PO RABACIE]]*T_PR[[#This Row],[LICZBA SZT. W OPAKOWANIU]]</f>
        <v>340.66500000000002</v>
      </c>
      <c r="O1166" s="253" t="str">
        <f>IF(T_PR[[#This Row],[CENA ZA OPAKOWANIE PO RABACIE]]*D1166=0,"",D1166*N1166)</f>
        <v/>
      </c>
      <c r="P1166" s="52" t="s">
        <v>2919</v>
      </c>
      <c r="Q1166" s="52" t="s">
        <v>2920</v>
      </c>
      <c r="R1166" s="31" t="s">
        <v>47</v>
      </c>
      <c r="S1166" s="31" t="s">
        <v>58</v>
      </c>
      <c r="T1166" s="160">
        <v>1</v>
      </c>
    </row>
    <row r="1167" spans="1:20">
      <c r="A1167" s="333"/>
      <c r="B1167" s="346"/>
      <c r="C1167" s="131" t="s">
        <v>3553</v>
      </c>
      <c r="D1167" s="53"/>
      <c r="E1167" s="38" t="s">
        <v>2921</v>
      </c>
      <c r="F1167" s="225" t="s">
        <v>2922</v>
      </c>
      <c r="G1167" s="54">
        <v>100</v>
      </c>
      <c r="H1167" s="28">
        <v>829.6</v>
      </c>
      <c r="I1167" s="199">
        <f>T_PR[[#This Row],[CENA KATALOG NETTO ZA JEDNOSTKĘ MIARY]]/G1167</f>
        <v>8.2959999999999994</v>
      </c>
      <c r="J1167" s="94">
        <f>T1167*(T_PR[[#This Row],[CENA KATALOG NETTO ZA JEDNOSTKĘ MIARY]]-T_PR[[#This Row],[CENA KATALOG NETTO ZA JEDNOSTKĘ MIARY]]*T_PR[[#This Row],[RABAT %]])/100</f>
        <v>8.2959999999999994</v>
      </c>
      <c r="K1167" s="95">
        <f t="shared" si="42"/>
        <v>829.6</v>
      </c>
      <c r="L1167" s="264">
        <f t="shared" si="43"/>
        <v>0</v>
      </c>
      <c r="M1167" s="25">
        <v>40</v>
      </c>
      <c r="N1167" s="256">
        <f>T_PR[[#This Row],[CENA ZA POJ. SZTUKĘ PO RABACIE]]*T_PR[[#This Row],[LICZBA SZT. W OPAKOWANIU]]</f>
        <v>331.84</v>
      </c>
      <c r="O1167" s="253" t="str">
        <f>IF(T_PR[[#This Row],[CENA ZA OPAKOWANIE PO RABACIE]]*D1167=0,"",D1167*N1167)</f>
        <v/>
      </c>
      <c r="P1167" s="52" t="s">
        <v>2923</v>
      </c>
      <c r="Q1167" s="52" t="s">
        <v>2924</v>
      </c>
      <c r="R1167" s="31" t="s">
        <v>47</v>
      </c>
      <c r="S1167" s="31" t="s">
        <v>58</v>
      </c>
      <c r="T1167" s="160">
        <v>1</v>
      </c>
    </row>
    <row r="1168" spans="1:20">
      <c r="A1168" s="334"/>
      <c r="B1168" s="342"/>
      <c r="C1168" s="131" t="s">
        <v>3553</v>
      </c>
      <c r="D1168" s="53"/>
      <c r="E1168" s="38" t="s">
        <v>2925</v>
      </c>
      <c r="F1168" s="225" t="s">
        <v>2926</v>
      </c>
      <c r="G1168" s="54">
        <v>100</v>
      </c>
      <c r="H1168" s="28">
        <v>1334.43</v>
      </c>
      <c r="I1168" s="199">
        <f>T_PR[[#This Row],[CENA KATALOG NETTO ZA JEDNOSTKĘ MIARY]]/G1168</f>
        <v>13.3443</v>
      </c>
      <c r="J1168" s="94">
        <f>T1168*(T_PR[[#This Row],[CENA KATALOG NETTO ZA JEDNOSTKĘ MIARY]]-T_PR[[#This Row],[CENA KATALOG NETTO ZA JEDNOSTKĘ MIARY]]*T_PR[[#This Row],[RABAT %]])/100</f>
        <v>13.3443</v>
      </c>
      <c r="K1168" s="95">
        <f t="shared" si="42"/>
        <v>1334.43</v>
      </c>
      <c r="L1168" s="264">
        <f t="shared" si="43"/>
        <v>0</v>
      </c>
      <c r="M1168" s="25">
        <v>40</v>
      </c>
      <c r="N1168" s="256">
        <f>T_PR[[#This Row],[CENA ZA POJ. SZTUKĘ PO RABACIE]]*T_PR[[#This Row],[LICZBA SZT. W OPAKOWANIU]]</f>
        <v>533.77200000000005</v>
      </c>
      <c r="O1168" s="253" t="str">
        <f>IF(T_PR[[#This Row],[CENA ZA OPAKOWANIE PO RABACIE]]*D1168=0,"",D1168*N1168)</f>
        <v/>
      </c>
      <c r="P1168" s="52" t="s">
        <v>2927</v>
      </c>
      <c r="Q1168" s="52" t="s">
        <v>2928</v>
      </c>
      <c r="R1168" s="31" t="s">
        <v>47</v>
      </c>
      <c r="S1168" s="31" t="s">
        <v>58</v>
      </c>
      <c r="T1168" s="160">
        <v>1</v>
      </c>
    </row>
    <row r="1169" spans="1:20">
      <c r="A1169" s="332"/>
      <c r="B1169" s="327"/>
      <c r="C1169" s="131" t="s">
        <v>3548</v>
      </c>
      <c r="D1169" s="53"/>
      <c r="E1169" s="38" t="s">
        <v>3634</v>
      </c>
      <c r="F1169" s="225" t="s">
        <v>3635</v>
      </c>
      <c r="G1169" s="54">
        <v>100</v>
      </c>
      <c r="H1169" s="28">
        <v>133.86000000000001</v>
      </c>
      <c r="I1169" s="199">
        <f>T_PR[[#This Row],[CENA KATALOG NETTO ZA JEDNOSTKĘ MIARY]]/G1169</f>
        <v>1.3386000000000002</v>
      </c>
      <c r="J1169" s="94">
        <f>T1169*(T_PR[[#This Row],[CENA KATALOG NETTO ZA JEDNOSTKĘ MIARY]]-T_PR[[#This Row],[CENA KATALOG NETTO ZA JEDNOSTKĘ MIARY]]*T_PR[[#This Row],[RABAT %]])/100</f>
        <v>1.3386000000000002</v>
      </c>
      <c r="K1169" s="28">
        <f>SUM(H1169)*(1-L1170)</f>
        <v>133.86000000000001</v>
      </c>
      <c r="L1169" s="261">
        <f t="shared" si="43"/>
        <v>0</v>
      </c>
      <c r="M1169" s="25">
        <v>50</v>
      </c>
      <c r="N1169" s="256">
        <f>T_PR[[#This Row],[CENA ZA POJ. SZTUKĘ PO RABACIE]]*T_PR[[#This Row],[LICZBA SZT. W OPAKOWANIU]]</f>
        <v>66.930000000000007</v>
      </c>
      <c r="O1169" s="253" t="str">
        <f>IF(T_PR[[#This Row],[CENA ZA OPAKOWANIE PO RABACIE]]*D1169=0,"",D1169*N1169)</f>
        <v/>
      </c>
      <c r="P1169" s="105">
        <v>8421814394857</v>
      </c>
      <c r="Q1169" s="105">
        <v>8421814441841</v>
      </c>
      <c r="R1169" s="31" t="s">
        <v>47</v>
      </c>
      <c r="S1169" s="31" t="s">
        <v>71</v>
      </c>
      <c r="T1169" s="160">
        <v>1</v>
      </c>
    </row>
    <row r="1170" spans="1:20">
      <c r="A1170" s="333"/>
      <c r="B1170" s="328"/>
      <c r="C1170" s="131" t="s">
        <v>3548</v>
      </c>
      <c r="D1170" s="53"/>
      <c r="E1170" s="38" t="s">
        <v>3636</v>
      </c>
      <c r="F1170" s="225" t="s">
        <v>3637</v>
      </c>
      <c r="G1170" s="54">
        <v>100</v>
      </c>
      <c r="H1170" s="28">
        <v>163.28</v>
      </c>
      <c r="I1170" s="199">
        <f>T_PR[[#This Row],[CENA KATALOG NETTO ZA JEDNOSTKĘ MIARY]]/G1170</f>
        <v>1.6328</v>
      </c>
      <c r="J1170" s="94">
        <f>T1170*(T_PR[[#This Row],[CENA KATALOG NETTO ZA JEDNOSTKĘ MIARY]]-T_PR[[#This Row],[CENA KATALOG NETTO ZA JEDNOSTKĘ MIARY]]*T_PR[[#This Row],[RABAT %]])/100</f>
        <v>1.6328</v>
      </c>
      <c r="K1170" s="28">
        <f>SUM(H1170)*(1-L1171)</f>
        <v>163.28</v>
      </c>
      <c r="L1170" s="261">
        <f t="shared" si="43"/>
        <v>0</v>
      </c>
      <c r="M1170" s="25">
        <v>50</v>
      </c>
      <c r="N1170" s="256">
        <f>T_PR[[#This Row],[CENA ZA POJ. SZTUKĘ PO RABACIE]]*T_PR[[#This Row],[LICZBA SZT. W OPAKOWANIU]]</f>
        <v>81.64</v>
      </c>
      <c r="O1170" s="253" t="str">
        <f>IF(T_PR[[#This Row],[CENA ZA OPAKOWANIE PO RABACIE]]*D1170=0,"",D1170*N1170)</f>
        <v/>
      </c>
      <c r="P1170" s="105">
        <v>8421814394864</v>
      </c>
      <c r="Q1170" s="105">
        <v>8421814476294</v>
      </c>
      <c r="R1170" s="31" t="s">
        <v>47</v>
      </c>
      <c r="S1170" s="31" t="s">
        <v>71</v>
      </c>
      <c r="T1170" s="160">
        <v>1</v>
      </c>
    </row>
    <row r="1171" spans="1:20">
      <c r="A1171" s="333"/>
      <c r="B1171" s="328"/>
      <c r="C1171" s="131" t="s">
        <v>3548</v>
      </c>
      <c r="D1171" s="53"/>
      <c r="E1171" s="38" t="s">
        <v>3638</v>
      </c>
      <c r="F1171" s="225" t="s">
        <v>3639</v>
      </c>
      <c r="G1171" s="54">
        <v>100</v>
      </c>
      <c r="H1171" s="28">
        <v>180.48</v>
      </c>
      <c r="I1171" s="199">
        <f>T_PR[[#This Row],[CENA KATALOG NETTO ZA JEDNOSTKĘ MIARY]]/G1171</f>
        <v>1.8048</v>
      </c>
      <c r="J1171" s="94">
        <f>T1171*(T_PR[[#This Row],[CENA KATALOG NETTO ZA JEDNOSTKĘ MIARY]]-T_PR[[#This Row],[CENA KATALOG NETTO ZA JEDNOSTKĘ MIARY]]*T_PR[[#This Row],[RABAT %]])/100</f>
        <v>1.8048</v>
      </c>
      <c r="K1171" s="28">
        <f>SUM(H1171)*(1-L1172)</f>
        <v>180.48</v>
      </c>
      <c r="L1171" s="261">
        <f t="shared" si="43"/>
        <v>0</v>
      </c>
      <c r="M1171" s="25">
        <v>50</v>
      </c>
      <c r="N1171" s="256">
        <f>T_PR[[#This Row],[CENA ZA POJ. SZTUKĘ PO RABACIE]]*T_PR[[#This Row],[LICZBA SZT. W OPAKOWANIU]]</f>
        <v>90.24</v>
      </c>
      <c r="O1171" s="253" t="str">
        <f>IF(T_PR[[#This Row],[CENA ZA OPAKOWANIE PO RABACIE]]*D1171=0,"",D1171*N1171)</f>
        <v/>
      </c>
      <c r="P1171" s="105">
        <v>8421814009621</v>
      </c>
      <c r="Q1171" s="105">
        <v>8421814476461</v>
      </c>
      <c r="R1171" s="31" t="s">
        <v>47</v>
      </c>
      <c r="S1171" s="31" t="s">
        <v>71</v>
      </c>
      <c r="T1171" s="160">
        <v>1</v>
      </c>
    </row>
    <row r="1172" spans="1:20">
      <c r="A1172" s="334"/>
      <c r="B1172" s="329"/>
      <c r="C1172" s="131" t="s">
        <v>3548</v>
      </c>
      <c r="D1172" s="53"/>
      <c r="E1172" s="38" t="s">
        <v>3640</v>
      </c>
      <c r="F1172" s="225" t="s">
        <v>3641</v>
      </c>
      <c r="G1172" s="54">
        <v>100</v>
      </c>
      <c r="H1172" s="28">
        <v>188.81</v>
      </c>
      <c r="I1172" s="199">
        <f>T_PR[[#This Row],[CENA KATALOG NETTO ZA JEDNOSTKĘ MIARY]]/G1172</f>
        <v>1.8881000000000001</v>
      </c>
      <c r="J1172" s="94">
        <f>T1172*(T_PR[[#This Row],[CENA KATALOG NETTO ZA JEDNOSTKĘ MIARY]]-T_PR[[#This Row],[CENA KATALOG NETTO ZA JEDNOSTKĘ MIARY]]*T_PR[[#This Row],[RABAT %]])/100</f>
        <v>1.8881000000000001</v>
      </c>
      <c r="K1172" s="28">
        <f>SUM(H1172)*(1-L1173)</f>
        <v>188.81</v>
      </c>
      <c r="L1172" s="261">
        <f t="shared" si="43"/>
        <v>0</v>
      </c>
      <c r="M1172" s="25">
        <v>25</v>
      </c>
      <c r="N1172" s="256">
        <f>T_PR[[#This Row],[CENA ZA POJ. SZTUKĘ PO RABACIE]]*T_PR[[#This Row],[LICZBA SZT. W OPAKOWANIU]]</f>
        <v>47.202500000000001</v>
      </c>
      <c r="O1172" s="253" t="str">
        <f>IF(T_PR[[#This Row],[CENA ZA OPAKOWANIE PO RABACIE]]*D1172=0,"",D1172*N1172)</f>
        <v/>
      </c>
      <c r="P1172" s="105">
        <v>8421814009638</v>
      </c>
      <c r="Q1172" s="105">
        <v>8421814475242</v>
      </c>
      <c r="R1172" s="31" t="s">
        <v>47</v>
      </c>
      <c r="S1172" s="31" t="s">
        <v>71</v>
      </c>
      <c r="T1172" s="160">
        <v>1</v>
      </c>
    </row>
    <row r="1173" spans="1:20">
      <c r="A1173" s="332"/>
      <c r="B1173" s="341"/>
      <c r="C1173" s="131" t="s">
        <v>3554</v>
      </c>
      <c r="D1173" s="53"/>
      <c r="E1173" s="38" t="s">
        <v>2929</v>
      </c>
      <c r="F1173" s="225" t="s">
        <v>2930</v>
      </c>
      <c r="G1173" s="54">
        <v>100</v>
      </c>
      <c r="H1173" s="28">
        <v>139.94</v>
      </c>
      <c r="I1173" s="199">
        <f>T_PR[[#This Row],[CENA KATALOG NETTO ZA JEDNOSTKĘ MIARY]]/G1173</f>
        <v>1.3994</v>
      </c>
      <c r="J1173" s="94">
        <f>T1173*(T_PR[[#This Row],[CENA KATALOG NETTO ZA JEDNOSTKĘ MIARY]]-T_PR[[#This Row],[CENA KATALOG NETTO ZA JEDNOSTKĘ MIARY]]*T_PR[[#This Row],[RABAT %]])/100</f>
        <v>1.3994</v>
      </c>
      <c r="K1173" s="95">
        <f t="shared" si="42"/>
        <v>139.94</v>
      </c>
      <c r="L1173" s="264">
        <f t="shared" si="43"/>
        <v>0</v>
      </c>
      <c r="M1173" s="25">
        <v>100</v>
      </c>
      <c r="N1173" s="256">
        <f>T_PR[[#This Row],[CENA ZA POJ. SZTUKĘ PO RABACIE]]*T_PR[[#This Row],[LICZBA SZT. W OPAKOWANIU]]</f>
        <v>139.94</v>
      </c>
      <c r="O1173" s="253" t="str">
        <f>IF(T_PR[[#This Row],[CENA ZA OPAKOWANIE PO RABACIE]]*D1173=0,"",D1173*N1173)</f>
        <v/>
      </c>
      <c r="P1173" s="52" t="s">
        <v>2931</v>
      </c>
      <c r="Q1173" s="52" t="s">
        <v>2932</v>
      </c>
      <c r="R1173" s="31" t="s">
        <v>47</v>
      </c>
      <c r="S1173" s="31" t="s">
        <v>71</v>
      </c>
      <c r="T1173" s="160">
        <v>1</v>
      </c>
    </row>
    <row r="1174" spans="1:20">
      <c r="A1174" s="333"/>
      <c r="B1174" s="346"/>
      <c r="C1174" s="130" t="s">
        <v>3554</v>
      </c>
      <c r="D1174" s="53"/>
      <c r="E1174" s="38" t="s">
        <v>2933</v>
      </c>
      <c r="F1174" s="225" t="s">
        <v>2934</v>
      </c>
      <c r="G1174" s="54">
        <v>100</v>
      </c>
      <c r="H1174" s="28">
        <v>147.11000000000001</v>
      </c>
      <c r="I1174" s="199">
        <f>T_PR[[#This Row],[CENA KATALOG NETTO ZA JEDNOSTKĘ MIARY]]/G1174</f>
        <v>1.4711000000000001</v>
      </c>
      <c r="J1174" s="94">
        <f>T1174*(T_PR[[#This Row],[CENA KATALOG NETTO ZA JEDNOSTKĘ MIARY]]-T_PR[[#This Row],[CENA KATALOG NETTO ZA JEDNOSTKĘ MIARY]]*T_PR[[#This Row],[RABAT %]])/100</f>
        <v>1.4711000000000001</v>
      </c>
      <c r="K1174" s="95">
        <f t="shared" ref="K1174:K1273" si="44">SUM(H1174)*(1-L1174)</f>
        <v>147.11000000000001</v>
      </c>
      <c r="L1174" s="264">
        <f t="shared" si="43"/>
        <v>0</v>
      </c>
      <c r="M1174" s="25">
        <v>100</v>
      </c>
      <c r="N1174" s="256">
        <f>T_PR[[#This Row],[CENA ZA POJ. SZTUKĘ PO RABACIE]]*T_PR[[#This Row],[LICZBA SZT. W OPAKOWANIU]]</f>
        <v>147.11000000000001</v>
      </c>
      <c r="O1174" s="253" t="str">
        <f>IF(T_PR[[#This Row],[CENA ZA OPAKOWANIE PO RABACIE]]*D1174=0,"",D1174*N1174)</f>
        <v/>
      </c>
      <c r="P1174" s="52" t="s">
        <v>2935</v>
      </c>
      <c r="Q1174" s="52" t="s">
        <v>2936</v>
      </c>
      <c r="R1174" s="31" t="s">
        <v>47</v>
      </c>
      <c r="S1174" s="31" t="s">
        <v>71</v>
      </c>
      <c r="T1174" s="160">
        <v>1</v>
      </c>
    </row>
    <row r="1175" spans="1:20">
      <c r="A1175" s="333"/>
      <c r="B1175" s="346"/>
      <c r="C1175" s="130" t="s">
        <v>3554</v>
      </c>
      <c r="D1175" s="53"/>
      <c r="E1175" s="38" t="s">
        <v>2937</v>
      </c>
      <c r="F1175" s="225" t="s">
        <v>2938</v>
      </c>
      <c r="G1175" s="54">
        <v>100</v>
      </c>
      <c r="H1175" s="28">
        <v>154.29</v>
      </c>
      <c r="I1175" s="199">
        <f>T_PR[[#This Row],[CENA KATALOG NETTO ZA JEDNOSTKĘ MIARY]]/G1175</f>
        <v>1.5428999999999999</v>
      </c>
      <c r="J1175" s="94">
        <f>T1175*(T_PR[[#This Row],[CENA KATALOG NETTO ZA JEDNOSTKĘ MIARY]]-T_PR[[#This Row],[CENA KATALOG NETTO ZA JEDNOSTKĘ MIARY]]*T_PR[[#This Row],[RABAT %]])/100</f>
        <v>1.5428999999999999</v>
      </c>
      <c r="K1175" s="95">
        <f t="shared" si="44"/>
        <v>154.29</v>
      </c>
      <c r="L1175" s="264">
        <f t="shared" si="43"/>
        <v>0</v>
      </c>
      <c r="M1175" s="25">
        <v>100</v>
      </c>
      <c r="N1175" s="256">
        <f>T_PR[[#This Row],[CENA ZA POJ. SZTUKĘ PO RABACIE]]*T_PR[[#This Row],[LICZBA SZT. W OPAKOWANIU]]</f>
        <v>154.29</v>
      </c>
      <c r="O1175" s="253" t="str">
        <f>IF(T_PR[[#This Row],[CENA ZA OPAKOWANIE PO RABACIE]]*D1175=0,"",D1175*N1175)</f>
        <v/>
      </c>
      <c r="P1175" s="52" t="s">
        <v>2939</v>
      </c>
      <c r="Q1175" s="52" t="s">
        <v>2940</v>
      </c>
      <c r="R1175" s="31" t="s">
        <v>47</v>
      </c>
      <c r="S1175" s="31" t="s">
        <v>71</v>
      </c>
      <c r="T1175" s="160">
        <v>1</v>
      </c>
    </row>
    <row r="1176" spans="1:20">
      <c r="A1176" s="333"/>
      <c r="B1176" s="346"/>
      <c r="C1176" s="130" t="s">
        <v>3554</v>
      </c>
      <c r="D1176" s="53"/>
      <c r="E1176" s="38" t="s">
        <v>2941</v>
      </c>
      <c r="F1176" s="225" t="s">
        <v>2942</v>
      </c>
      <c r="G1176" s="54">
        <v>100</v>
      </c>
      <c r="H1176" s="28">
        <v>161.47</v>
      </c>
      <c r="I1176" s="199">
        <f>T_PR[[#This Row],[CENA KATALOG NETTO ZA JEDNOSTKĘ MIARY]]/G1176</f>
        <v>1.6147</v>
      </c>
      <c r="J1176" s="94">
        <f>T1176*(T_PR[[#This Row],[CENA KATALOG NETTO ZA JEDNOSTKĘ MIARY]]-T_PR[[#This Row],[CENA KATALOG NETTO ZA JEDNOSTKĘ MIARY]]*T_PR[[#This Row],[RABAT %]])/100</f>
        <v>1.6147</v>
      </c>
      <c r="K1176" s="95">
        <f t="shared" si="44"/>
        <v>161.47</v>
      </c>
      <c r="L1176" s="264">
        <f t="shared" si="43"/>
        <v>0</v>
      </c>
      <c r="M1176" s="25">
        <v>50</v>
      </c>
      <c r="N1176" s="256">
        <f>T_PR[[#This Row],[CENA ZA POJ. SZTUKĘ PO RABACIE]]*T_PR[[#This Row],[LICZBA SZT. W OPAKOWANIU]]</f>
        <v>80.734999999999999</v>
      </c>
      <c r="O1176" s="253" t="str">
        <f>IF(T_PR[[#This Row],[CENA ZA OPAKOWANIE PO RABACIE]]*D1176=0,"",D1176*N1176)</f>
        <v/>
      </c>
      <c r="P1176" s="52" t="s">
        <v>2943</v>
      </c>
      <c r="Q1176" s="52" t="s">
        <v>2944</v>
      </c>
      <c r="R1176" s="31" t="s">
        <v>47</v>
      </c>
      <c r="S1176" s="31" t="s">
        <v>71</v>
      </c>
      <c r="T1176" s="160">
        <v>1</v>
      </c>
    </row>
    <row r="1177" spans="1:20">
      <c r="A1177" s="333"/>
      <c r="B1177" s="346"/>
      <c r="C1177" s="130" t="s">
        <v>3554</v>
      </c>
      <c r="D1177" s="53"/>
      <c r="E1177" s="38" t="s">
        <v>2945</v>
      </c>
      <c r="F1177" s="225" t="s">
        <v>2946</v>
      </c>
      <c r="G1177" s="54">
        <v>100</v>
      </c>
      <c r="H1177" s="28">
        <v>168.64</v>
      </c>
      <c r="I1177" s="199">
        <f>T_PR[[#This Row],[CENA KATALOG NETTO ZA JEDNOSTKĘ MIARY]]/G1177</f>
        <v>1.6863999999999999</v>
      </c>
      <c r="J1177" s="94">
        <f>T1177*(T_PR[[#This Row],[CENA KATALOG NETTO ZA JEDNOSTKĘ MIARY]]-T_PR[[#This Row],[CENA KATALOG NETTO ZA JEDNOSTKĘ MIARY]]*T_PR[[#This Row],[RABAT %]])/100</f>
        <v>1.6863999999999999</v>
      </c>
      <c r="K1177" s="95">
        <f t="shared" si="44"/>
        <v>168.64</v>
      </c>
      <c r="L1177" s="264">
        <f t="shared" si="43"/>
        <v>0</v>
      </c>
      <c r="M1177" s="25">
        <v>50</v>
      </c>
      <c r="N1177" s="256">
        <f>T_PR[[#This Row],[CENA ZA POJ. SZTUKĘ PO RABACIE]]*T_PR[[#This Row],[LICZBA SZT. W OPAKOWANIU]]</f>
        <v>84.32</v>
      </c>
      <c r="O1177" s="253" t="str">
        <f>IF(T_PR[[#This Row],[CENA ZA OPAKOWANIE PO RABACIE]]*D1177=0,"",D1177*N1177)</f>
        <v/>
      </c>
      <c r="P1177" s="52" t="s">
        <v>2947</v>
      </c>
      <c r="Q1177" s="52" t="s">
        <v>2948</v>
      </c>
      <c r="R1177" s="31" t="s">
        <v>47</v>
      </c>
      <c r="S1177" s="31" t="s">
        <v>71</v>
      </c>
      <c r="T1177" s="160">
        <v>1</v>
      </c>
    </row>
    <row r="1178" spans="1:20">
      <c r="A1178" s="333"/>
      <c r="B1178" s="346"/>
      <c r="C1178" s="129" t="s">
        <v>3554</v>
      </c>
      <c r="D1178" s="53"/>
      <c r="E1178" s="38" t="s">
        <v>2949</v>
      </c>
      <c r="F1178" s="225" t="s">
        <v>2950</v>
      </c>
      <c r="G1178" s="54">
        <v>100</v>
      </c>
      <c r="H1178" s="28">
        <v>187.21</v>
      </c>
      <c r="I1178" s="199">
        <f>T_PR[[#This Row],[CENA KATALOG NETTO ZA JEDNOSTKĘ MIARY]]/G1178</f>
        <v>1.8721000000000001</v>
      </c>
      <c r="J1178" s="94">
        <f>T1178*(T_PR[[#This Row],[CENA KATALOG NETTO ZA JEDNOSTKĘ MIARY]]-T_PR[[#This Row],[CENA KATALOG NETTO ZA JEDNOSTKĘ MIARY]]*T_PR[[#This Row],[RABAT %]])/100</f>
        <v>1.8721000000000001</v>
      </c>
      <c r="K1178" s="95">
        <f t="shared" si="44"/>
        <v>187.21</v>
      </c>
      <c r="L1178" s="264">
        <f t="shared" si="43"/>
        <v>0</v>
      </c>
      <c r="M1178" s="25">
        <v>25</v>
      </c>
      <c r="N1178" s="256">
        <f>T_PR[[#This Row],[CENA ZA POJ. SZTUKĘ PO RABACIE]]*T_PR[[#This Row],[LICZBA SZT. W OPAKOWANIU]]</f>
        <v>46.802500000000002</v>
      </c>
      <c r="O1178" s="253" t="str">
        <f>IF(T_PR[[#This Row],[CENA ZA OPAKOWANIE PO RABACIE]]*D1178=0,"",D1178*N1178)</f>
        <v/>
      </c>
      <c r="P1178" s="52" t="s">
        <v>2951</v>
      </c>
      <c r="Q1178" s="52" t="s">
        <v>2952</v>
      </c>
      <c r="R1178" s="31" t="s">
        <v>47</v>
      </c>
      <c r="S1178" s="31" t="s">
        <v>71</v>
      </c>
      <c r="T1178" s="160">
        <v>1</v>
      </c>
    </row>
    <row r="1179" spans="1:20">
      <c r="A1179" s="334"/>
      <c r="B1179" s="342"/>
      <c r="C1179" s="121"/>
      <c r="D1179" s="53"/>
      <c r="E1179" s="38" t="s">
        <v>2953</v>
      </c>
      <c r="F1179" s="225" t="s">
        <v>2954</v>
      </c>
      <c r="G1179" s="54">
        <v>100</v>
      </c>
      <c r="H1179" s="28">
        <v>236.82</v>
      </c>
      <c r="I1179" s="199">
        <f>T_PR[[#This Row],[CENA KATALOG NETTO ZA JEDNOSTKĘ MIARY]]/G1179</f>
        <v>2.3681999999999999</v>
      </c>
      <c r="J1179" s="94">
        <f>T1179*(T_PR[[#This Row],[CENA KATALOG NETTO ZA JEDNOSTKĘ MIARY]]-T_PR[[#This Row],[CENA KATALOG NETTO ZA JEDNOSTKĘ MIARY]]*T_PR[[#This Row],[RABAT %]])/100</f>
        <v>2.3681999999999999</v>
      </c>
      <c r="K1179" s="95">
        <f t="shared" si="44"/>
        <v>236.82</v>
      </c>
      <c r="L1179" s="264">
        <f t="shared" si="43"/>
        <v>0</v>
      </c>
      <c r="M1179" s="25">
        <v>25</v>
      </c>
      <c r="N1179" s="256">
        <f>T_PR[[#This Row],[CENA ZA POJ. SZTUKĘ PO RABACIE]]*T_PR[[#This Row],[LICZBA SZT. W OPAKOWANIU]]</f>
        <v>59.204999999999998</v>
      </c>
      <c r="O1179" s="253" t="str">
        <f>IF(T_PR[[#This Row],[CENA ZA OPAKOWANIE PO RABACIE]]*D1179=0,"",D1179*N1179)</f>
        <v/>
      </c>
      <c r="P1179" s="52" t="s">
        <v>2955</v>
      </c>
      <c r="Q1179" s="52" t="s">
        <v>2956</v>
      </c>
      <c r="R1179" s="31" t="s">
        <v>47</v>
      </c>
      <c r="S1179" s="31" t="s">
        <v>71</v>
      </c>
      <c r="T1179" s="160">
        <v>1</v>
      </c>
    </row>
    <row r="1180" spans="1:20" ht="28.95" customHeight="1">
      <c r="A1180" s="332"/>
      <c r="B1180" s="341"/>
      <c r="C1180" s="132"/>
      <c r="D1180" s="53"/>
      <c r="E1180" s="38" t="s">
        <v>2957</v>
      </c>
      <c r="F1180" s="225" t="s">
        <v>2958</v>
      </c>
      <c r="G1180" s="54">
        <v>100</v>
      </c>
      <c r="H1180" s="28">
        <v>346.38</v>
      </c>
      <c r="I1180" s="199">
        <f>T_PR[[#This Row],[CENA KATALOG NETTO ZA JEDNOSTKĘ MIARY]]/G1180</f>
        <v>3.4638</v>
      </c>
      <c r="J1180" s="94">
        <f>T1180*(T_PR[[#This Row],[CENA KATALOG NETTO ZA JEDNOSTKĘ MIARY]]-T_PR[[#This Row],[CENA KATALOG NETTO ZA JEDNOSTKĘ MIARY]]*T_PR[[#This Row],[RABAT %]])/100</f>
        <v>3.4638</v>
      </c>
      <c r="K1180" s="95">
        <f t="shared" si="44"/>
        <v>346.38</v>
      </c>
      <c r="L1180" s="264">
        <f t="shared" si="43"/>
        <v>0</v>
      </c>
      <c r="M1180" s="25">
        <v>100</v>
      </c>
      <c r="N1180" s="256">
        <f>T_PR[[#This Row],[CENA ZA POJ. SZTUKĘ PO RABACIE]]*T_PR[[#This Row],[LICZBA SZT. W OPAKOWANIU]]</f>
        <v>346.38</v>
      </c>
      <c r="O1180" s="253" t="str">
        <f>IF(T_PR[[#This Row],[CENA ZA OPAKOWANIE PO RABACIE]]*D1180=0,"",D1180*N1180)</f>
        <v/>
      </c>
      <c r="P1180" s="52" t="s">
        <v>2959</v>
      </c>
      <c r="Q1180" s="52" t="s">
        <v>2960</v>
      </c>
      <c r="R1180" s="31" t="s">
        <v>189</v>
      </c>
      <c r="S1180" s="31" t="s">
        <v>465</v>
      </c>
      <c r="T1180" s="160">
        <v>1</v>
      </c>
    </row>
    <row r="1181" spans="1:20" ht="28.95" customHeight="1">
      <c r="A1181" s="333"/>
      <c r="B1181" s="346"/>
      <c r="C1181" s="132"/>
      <c r="D1181" s="53"/>
      <c r="E1181" s="38" t="s">
        <v>2961</v>
      </c>
      <c r="F1181" s="225" t="s">
        <v>2962</v>
      </c>
      <c r="G1181" s="54">
        <v>100</v>
      </c>
      <c r="H1181" s="28">
        <v>396.2</v>
      </c>
      <c r="I1181" s="199">
        <f>T_PR[[#This Row],[CENA KATALOG NETTO ZA JEDNOSTKĘ MIARY]]/G1181</f>
        <v>3.9619999999999997</v>
      </c>
      <c r="J1181" s="94">
        <f>T1181*(T_PR[[#This Row],[CENA KATALOG NETTO ZA JEDNOSTKĘ MIARY]]-T_PR[[#This Row],[CENA KATALOG NETTO ZA JEDNOSTKĘ MIARY]]*T_PR[[#This Row],[RABAT %]])/100</f>
        <v>3.9619999999999997</v>
      </c>
      <c r="K1181" s="95">
        <f t="shared" si="44"/>
        <v>396.2</v>
      </c>
      <c r="L1181" s="264">
        <f t="shared" si="43"/>
        <v>0</v>
      </c>
      <c r="M1181" s="25">
        <v>100</v>
      </c>
      <c r="N1181" s="256">
        <f>T_PR[[#This Row],[CENA ZA POJ. SZTUKĘ PO RABACIE]]*T_PR[[#This Row],[LICZBA SZT. W OPAKOWANIU]]</f>
        <v>396.2</v>
      </c>
      <c r="O1181" s="253" t="str">
        <f>IF(T_PR[[#This Row],[CENA ZA OPAKOWANIE PO RABACIE]]*D1181=0,"",D1181*N1181)</f>
        <v/>
      </c>
      <c r="P1181" s="52" t="s">
        <v>2963</v>
      </c>
      <c r="Q1181" s="52" t="s">
        <v>2964</v>
      </c>
      <c r="R1181" s="31" t="s">
        <v>189</v>
      </c>
      <c r="S1181" s="31" t="s">
        <v>465</v>
      </c>
      <c r="T1181" s="160">
        <v>1</v>
      </c>
    </row>
    <row r="1182" spans="1:20" ht="28.95" customHeight="1">
      <c r="A1182" s="333"/>
      <c r="B1182" s="346"/>
      <c r="C1182" s="132"/>
      <c r="D1182" s="53"/>
      <c r="E1182" s="38" t="s">
        <v>2965</v>
      </c>
      <c r="F1182" s="225" t="s">
        <v>2966</v>
      </c>
      <c r="G1182" s="54">
        <v>100</v>
      </c>
      <c r="H1182" s="28">
        <v>470.93</v>
      </c>
      <c r="I1182" s="199">
        <f>T_PR[[#This Row],[CENA KATALOG NETTO ZA JEDNOSTKĘ MIARY]]/G1182</f>
        <v>4.7092999999999998</v>
      </c>
      <c r="J1182" s="94">
        <f>T1182*(T_PR[[#This Row],[CENA KATALOG NETTO ZA JEDNOSTKĘ MIARY]]-T_PR[[#This Row],[CENA KATALOG NETTO ZA JEDNOSTKĘ MIARY]]*T_PR[[#This Row],[RABAT %]])/100</f>
        <v>4.7092999999999998</v>
      </c>
      <c r="K1182" s="95">
        <f t="shared" si="44"/>
        <v>470.93</v>
      </c>
      <c r="L1182" s="264">
        <f t="shared" si="43"/>
        <v>0</v>
      </c>
      <c r="M1182" s="25">
        <v>100</v>
      </c>
      <c r="N1182" s="256">
        <f>T_PR[[#This Row],[CENA ZA POJ. SZTUKĘ PO RABACIE]]*T_PR[[#This Row],[LICZBA SZT. W OPAKOWANIU]]</f>
        <v>470.93</v>
      </c>
      <c r="O1182" s="253" t="str">
        <f>IF(T_PR[[#This Row],[CENA ZA OPAKOWANIE PO RABACIE]]*D1182=0,"",D1182*N1182)</f>
        <v/>
      </c>
      <c r="P1182" s="52">
        <v>8421814416443</v>
      </c>
      <c r="Q1182" s="52">
        <v>8421814444866</v>
      </c>
      <c r="R1182" s="31" t="s">
        <v>189</v>
      </c>
      <c r="S1182" s="31" t="s">
        <v>465</v>
      </c>
      <c r="T1182" s="160">
        <v>1</v>
      </c>
    </row>
    <row r="1183" spans="1:20" ht="28.95" customHeight="1">
      <c r="A1183" s="334"/>
      <c r="B1183" s="342"/>
      <c r="C1183" s="132"/>
      <c r="D1183" s="53"/>
      <c r="E1183" s="38" t="s">
        <v>2967</v>
      </c>
      <c r="F1183" s="225" t="s">
        <v>2968</v>
      </c>
      <c r="G1183" s="54">
        <v>100</v>
      </c>
      <c r="H1183" s="28">
        <v>958.6</v>
      </c>
      <c r="I1183" s="199">
        <f>T_PR[[#This Row],[CENA KATALOG NETTO ZA JEDNOSTKĘ MIARY]]/G1183</f>
        <v>9.5860000000000003</v>
      </c>
      <c r="J1183" s="94">
        <f>T1183*(T_PR[[#This Row],[CENA KATALOG NETTO ZA JEDNOSTKĘ MIARY]]-T_PR[[#This Row],[CENA KATALOG NETTO ZA JEDNOSTKĘ MIARY]]*T_PR[[#This Row],[RABAT %]])/100</f>
        <v>9.5860000000000003</v>
      </c>
      <c r="K1183" s="95">
        <f t="shared" si="44"/>
        <v>958.6</v>
      </c>
      <c r="L1183" s="264">
        <f t="shared" si="43"/>
        <v>0</v>
      </c>
      <c r="M1183" s="25">
        <v>50</v>
      </c>
      <c r="N1183" s="256">
        <f>T_PR[[#This Row],[CENA ZA POJ. SZTUKĘ PO RABACIE]]*T_PR[[#This Row],[LICZBA SZT. W OPAKOWANIU]]</f>
        <v>479.3</v>
      </c>
      <c r="O1183" s="253" t="str">
        <f>IF(T_PR[[#This Row],[CENA ZA OPAKOWANIE PO RABACIE]]*D1183=0,"",D1183*N1183)</f>
        <v/>
      </c>
      <c r="P1183" s="52" t="s">
        <v>2969</v>
      </c>
      <c r="Q1183" s="52" t="s">
        <v>2970</v>
      </c>
      <c r="R1183" s="31" t="s">
        <v>189</v>
      </c>
      <c r="S1183" s="31" t="s">
        <v>465</v>
      </c>
      <c r="T1183" s="160">
        <v>1</v>
      </c>
    </row>
    <row r="1184" spans="1:20">
      <c r="A1184" s="332"/>
      <c r="B1184" s="341"/>
      <c r="C1184" s="132"/>
      <c r="D1184" s="53"/>
      <c r="E1184" s="38" t="s">
        <v>2971</v>
      </c>
      <c r="F1184" s="225" t="s">
        <v>2972</v>
      </c>
      <c r="G1184" s="54">
        <v>100</v>
      </c>
      <c r="H1184" s="28">
        <v>1175.51</v>
      </c>
      <c r="I1184" s="199">
        <f>T_PR[[#This Row],[CENA KATALOG NETTO ZA JEDNOSTKĘ MIARY]]/G1184</f>
        <v>11.755100000000001</v>
      </c>
      <c r="J1184" s="94">
        <f>T1184*(T_PR[[#This Row],[CENA KATALOG NETTO ZA JEDNOSTKĘ MIARY]]-T_PR[[#This Row],[CENA KATALOG NETTO ZA JEDNOSTKĘ MIARY]]*T_PR[[#This Row],[RABAT %]])/100</f>
        <v>11.755100000000001</v>
      </c>
      <c r="K1184" s="95">
        <f t="shared" si="44"/>
        <v>1175.51</v>
      </c>
      <c r="L1184" s="264">
        <f t="shared" si="43"/>
        <v>0</v>
      </c>
      <c r="M1184" s="25">
        <v>20</v>
      </c>
      <c r="N1184" s="256">
        <f>T_PR[[#This Row],[CENA ZA POJ. SZTUKĘ PO RABACIE]]*T_PR[[#This Row],[LICZBA SZT. W OPAKOWANIU]]</f>
        <v>235.102</v>
      </c>
      <c r="O1184" s="253" t="str">
        <f>IF(T_PR[[#This Row],[CENA ZA OPAKOWANIE PO RABACIE]]*D1184=0,"",D1184*N1184)</f>
        <v/>
      </c>
      <c r="P1184" s="52" t="s">
        <v>2973</v>
      </c>
      <c r="Q1184" s="52" t="s">
        <v>2974</v>
      </c>
      <c r="R1184" s="31" t="s">
        <v>70</v>
      </c>
      <c r="S1184" s="31" t="s">
        <v>1393</v>
      </c>
      <c r="T1184" s="160">
        <v>1</v>
      </c>
    </row>
    <row r="1185" spans="1:20">
      <c r="A1185" s="333"/>
      <c r="B1185" s="346"/>
      <c r="C1185" s="132"/>
      <c r="D1185" s="53"/>
      <c r="E1185" s="38" t="s">
        <v>2975</v>
      </c>
      <c r="F1185" s="225" t="s">
        <v>2976</v>
      </c>
      <c r="G1185" s="54">
        <v>100</v>
      </c>
      <c r="H1185" s="28">
        <v>1482.28</v>
      </c>
      <c r="I1185" s="199">
        <f>T_PR[[#This Row],[CENA KATALOG NETTO ZA JEDNOSTKĘ MIARY]]/G1185</f>
        <v>14.822799999999999</v>
      </c>
      <c r="J1185" s="94">
        <f>T1185*(T_PR[[#This Row],[CENA KATALOG NETTO ZA JEDNOSTKĘ MIARY]]-T_PR[[#This Row],[CENA KATALOG NETTO ZA JEDNOSTKĘ MIARY]]*T_PR[[#This Row],[RABAT %]])/100</f>
        <v>14.822799999999999</v>
      </c>
      <c r="K1185" s="95">
        <f t="shared" si="44"/>
        <v>1482.28</v>
      </c>
      <c r="L1185" s="264">
        <f t="shared" si="43"/>
        <v>0</v>
      </c>
      <c r="M1185" s="25">
        <v>20</v>
      </c>
      <c r="N1185" s="256">
        <f>T_PR[[#This Row],[CENA ZA POJ. SZTUKĘ PO RABACIE]]*T_PR[[#This Row],[LICZBA SZT. W OPAKOWANIU]]</f>
        <v>296.45599999999996</v>
      </c>
      <c r="O1185" s="253" t="str">
        <f>IF(T_PR[[#This Row],[CENA ZA OPAKOWANIE PO RABACIE]]*D1185=0,"",D1185*N1185)</f>
        <v/>
      </c>
      <c r="P1185" s="52" t="s">
        <v>2977</v>
      </c>
      <c r="Q1185" s="52" t="s">
        <v>2978</v>
      </c>
      <c r="R1185" s="31" t="s">
        <v>70</v>
      </c>
      <c r="S1185" s="31" t="s">
        <v>1393</v>
      </c>
      <c r="T1185" s="160">
        <v>1</v>
      </c>
    </row>
    <row r="1186" spans="1:20">
      <c r="A1186" s="333"/>
      <c r="B1186" s="346"/>
      <c r="C1186" s="132"/>
      <c r="D1186" s="53"/>
      <c r="E1186" s="38" t="s">
        <v>2979</v>
      </c>
      <c r="F1186" s="225" t="s">
        <v>2980</v>
      </c>
      <c r="G1186" s="54">
        <v>100</v>
      </c>
      <c r="H1186" s="28">
        <v>1685.05</v>
      </c>
      <c r="I1186" s="199">
        <f>T_PR[[#This Row],[CENA KATALOG NETTO ZA JEDNOSTKĘ MIARY]]/G1186</f>
        <v>16.8505</v>
      </c>
      <c r="J1186" s="94">
        <f>T1186*(T_PR[[#This Row],[CENA KATALOG NETTO ZA JEDNOSTKĘ MIARY]]-T_PR[[#This Row],[CENA KATALOG NETTO ZA JEDNOSTKĘ MIARY]]*T_PR[[#This Row],[RABAT %]])/100</f>
        <v>16.8505</v>
      </c>
      <c r="K1186" s="95">
        <f t="shared" si="44"/>
        <v>1685.05</v>
      </c>
      <c r="L1186" s="264">
        <f t="shared" si="43"/>
        <v>0</v>
      </c>
      <c r="M1186" s="25">
        <v>20</v>
      </c>
      <c r="N1186" s="256">
        <f>T_PR[[#This Row],[CENA ZA POJ. SZTUKĘ PO RABACIE]]*T_PR[[#This Row],[LICZBA SZT. W OPAKOWANIU]]</f>
        <v>337.01</v>
      </c>
      <c r="O1186" s="253" t="str">
        <f>IF(T_PR[[#This Row],[CENA ZA OPAKOWANIE PO RABACIE]]*D1186=0,"",D1186*N1186)</f>
        <v/>
      </c>
      <c r="P1186" s="52" t="s">
        <v>2981</v>
      </c>
      <c r="Q1186" s="52" t="s">
        <v>2982</v>
      </c>
      <c r="R1186" s="31" t="s">
        <v>70</v>
      </c>
      <c r="S1186" s="31" t="s">
        <v>1393</v>
      </c>
      <c r="T1186" s="160">
        <v>1</v>
      </c>
    </row>
    <row r="1187" spans="1:20">
      <c r="A1187" s="333"/>
      <c r="B1187" s="346"/>
      <c r="C1187" s="132"/>
      <c r="D1187" s="53"/>
      <c r="E1187" s="38" t="s">
        <v>2983</v>
      </c>
      <c r="F1187" s="225" t="s">
        <v>2984</v>
      </c>
      <c r="G1187" s="54">
        <v>100</v>
      </c>
      <c r="H1187" s="28">
        <v>2058.7600000000002</v>
      </c>
      <c r="I1187" s="199">
        <f>T_PR[[#This Row],[CENA KATALOG NETTO ZA JEDNOSTKĘ MIARY]]/G1187</f>
        <v>20.587600000000002</v>
      </c>
      <c r="J1187" s="94">
        <f>T1187*(T_PR[[#This Row],[CENA KATALOG NETTO ZA JEDNOSTKĘ MIARY]]-T_PR[[#This Row],[CENA KATALOG NETTO ZA JEDNOSTKĘ MIARY]]*T_PR[[#This Row],[RABAT %]])/100</f>
        <v>20.587600000000002</v>
      </c>
      <c r="K1187" s="95">
        <f t="shared" si="44"/>
        <v>2058.7600000000002</v>
      </c>
      <c r="L1187" s="264">
        <f t="shared" si="43"/>
        <v>0</v>
      </c>
      <c r="M1187" s="25">
        <v>20</v>
      </c>
      <c r="N1187" s="256">
        <f>T_PR[[#This Row],[CENA ZA POJ. SZTUKĘ PO RABACIE]]*T_PR[[#This Row],[LICZBA SZT. W OPAKOWANIU]]</f>
        <v>411.75200000000007</v>
      </c>
      <c r="O1187" s="253" t="str">
        <f>IF(T_PR[[#This Row],[CENA ZA OPAKOWANIE PO RABACIE]]*D1187=0,"",D1187*N1187)</f>
        <v/>
      </c>
      <c r="P1187" s="52" t="s">
        <v>2985</v>
      </c>
      <c r="Q1187" s="52" t="s">
        <v>2986</v>
      </c>
      <c r="R1187" s="31" t="s">
        <v>70</v>
      </c>
      <c r="S1187" s="31" t="s">
        <v>1393</v>
      </c>
      <c r="T1187" s="160">
        <v>1</v>
      </c>
    </row>
    <row r="1188" spans="1:20">
      <c r="A1188" s="333"/>
      <c r="B1188" s="346"/>
      <c r="C1188" s="132"/>
      <c r="D1188" s="53"/>
      <c r="E1188" s="38" t="s">
        <v>2987</v>
      </c>
      <c r="F1188" s="225" t="s">
        <v>2988</v>
      </c>
      <c r="G1188" s="54">
        <v>100</v>
      </c>
      <c r="H1188" s="28">
        <v>2475.69</v>
      </c>
      <c r="I1188" s="199">
        <f>T_PR[[#This Row],[CENA KATALOG NETTO ZA JEDNOSTKĘ MIARY]]/G1188</f>
        <v>24.756900000000002</v>
      </c>
      <c r="J1188" s="94">
        <f>T1188*(T_PR[[#This Row],[CENA KATALOG NETTO ZA JEDNOSTKĘ MIARY]]-T_PR[[#This Row],[CENA KATALOG NETTO ZA JEDNOSTKĘ MIARY]]*T_PR[[#This Row],[RABAT %]])/100</f>
        <v>24.756900000000002</v>
      </c>
      <c r="K1188" s="95">
        <f t="shared" si="44"/>
        <v>2475.69</v>
      </c>
      <c r="L1188" s="264">
        <f t="shared" si="43"/>
        <v>0</v>
      </c>
      <c r="M1188" s="25">
        <v>20</v>
      </c>
      <c r="N1188" s="256">
        <f>T_PR[[#This Row],[CENA ZA POJ. SZTUKĘ PO RABACIE]]*T_PR[[#This Row],[LICZBA SZT. W OPAKOWANIU]]</f>
        <v>495.13800000000003</v>
      </c>
      <c r="O1188" s="253" t="str">
        <f>IF(T_PR[[#This Row],[CENA ZA OPAKOWANIE PO RABACIE]]*D1188=0,"",D1188*N1188)</f>
        <v/>
      </c>
      <c r="P1188" s="52" t="s">
        <v>2989</v>
      </c>
      <c r="Q1188" s="52" t="s">
        <v>2990</v>
      </c>
      <c r="R1188" s="31" t="s">
        <v>70</v>
      </c>
      <c r="S1188" s="31" t="s">
        <v>1393</v>
      </c>
      <c r="T1188" s="160">
        <v>1</v>
      </c>
    </row>
    <row r="1189" spans="1:20">
      <c r="A1189" s="334"/>
      <c r="B1189" s="342"/>
      <c r="C1189" s="132"/>
      <c r="D1189" s="53"/>
      <c r="E1189" s="38" t="s">
        <v>2991</v>
      </c>
      <c r="F1189" s="225" t="s">
        <v>2992</v>
      </c>
      <c r="G1189" s="54">
        <v>100</v>
      </c>
      <c r="H1189" s="28">
        <v>3021.81</v>
      </c>
      <c r="I1189" s="199">
        <f>T_PR[[#This Row],[CENA KATALOG NETTO ZA JEDNOSTKĘ MIARY]]/G1189</f>
        <v>30.2181</v>
      </c>
      <c r="J1189" s="94">
        <f>T1189*(T_PR[[#This Row],[CENA KATALOG NETTO ZA JEDNOSTKĘ MIARY]]-T_PR[[#This Row],[CENA KATALOG NETTO ZA JEDNOSTKĘ MIARY]]*T_PR[[#This Row],[RABAT %]])/100</f>
        <v>30.2181</v>
      </c>
      <c r="K1189" s="95">
        <f t="shared" si="44"/>
        <v>3021.81</v>
      </c>
      <c r="L1189" s="264">
        <f t="shared" ref="L1189:L1216" si="45">$L$347</f>
        <v>0</v>
      </c>
      <c r="M1189" s="25">
        <v>10</v>
      </c>
      <c r="N1189" s="256">
        <f>T_PR[[#This Row],[CENA ZA POJ. SZTUKĘ PO RABACIE]]*T_PR[[#This Row],[LICZBA SZT. W OPAKOWANIU]]</f>
        <v>302.18099999999998</v>
      </c>
      <c r="O1189" s="253" t="str">
        <f>IF(T_PR[[#This Row],[CENA ZA OPAKOWANIE PO RABACIE]]*D1189=0,"",D1189*N1189)</f>
        <v/>
      </c>
      <c r="P1189" s="52" t="s">
        <v>2993</v>
      </c>
      <c r="Q1189" s="52" t="s">
        <v>2994</v>
      </c>
      <c r="R1189" s="31" t="s">
        <v>70</v>
      </c>
      <c r="S1189" s="31" t="s">
        <v>1393</v>
      </c>
      <c r="T1189" s="160">
        <v>1</v>
      </c>
    </row>
    <row r="1190" spans="1:20">
      <c r="A1190" s="332"/>
      <c r="B1190" s="341" t="e" vm="12">
        <v>#VALUE!</v>
      </c>
      <c r="C1190" s="132"/>
      <c r="D1190" s="53"/>
      <c r="E1190" s="38" t="s">
        <v>2995</v>
      </c>
      <c r="F1190" s="225" t="s">
        <v>2996</v>
      </c>
      <c r="G1190" s="54">
        <v>100</v>
      </c>
      <c r="H1190" s="28">
        <v>263.54000000000002</v>
      </c>
      <c r="I1190" s="199">
        <f>T_PR[[#This Row],[CENA KATALOG NETTO ZA JEDNOSTKĘ MIARY]]/G1190</f>
        <v>2.6354000000000002</v>
      </c>
      <c r="J1190" s="94">
        <f>T1190*(T_PR[[#This Row],[CENA KATALOG NETTO ZA JEDNOSTKĘ MIARY]]-T_PR[[#This Row],[CENA KATALOG NETTO ZA JEDNOSTKĘ MIARY]]*T_PR[[#This Row],[RABAT %]])/100</f>
        <v>2.6354000000000002</v>
      </c>
      <c r="K1190" s="95">
        <f t="shared" si="44"/>
        <v>263.54000000000002</v>
      </c>
      <c r="L1190" s="264">
        <f t="shared" si="45"/>
        <v>0</v>
      </c>
      <c r="M1190" s="25">
        <v>50</v>
      </c>
      <c r="N1190" s="256">
        <f>T_PR[[#This Row],[CENA ZA POJ. SZTUKĘ PO RABACIE]]*T_PR[[#This Row],[LICZBA SZT. W OPAKOWANIU]]</f>
        <v>131.77000000000001</v>
      </c>
      <c r="O1190" s="253" t="str">
        <f>IF(T_PR[[#This Row],[CENA ZA OPAKOWANIE PO RABACIE]]*D1190=0,"",D1190*N1190)</f>
        <v/>
      </c>
      <c r="P1190" s="52" t="s">
        <v>2997</v>
      </c>
      <c r="Q1190" s="52" t="s">
        <v>2998</v>
      </c>
      <c r="R1190" s="31" t="s">
        <v>189</v>
      </c>
      <c r="S1190" s="31" t="s">
        <v>190</v>
      </c>
      <c r="T1190" s="160">
        <v>1</v>
      </c>
    </row>
    <row r="1191" spans="1:20">
      <c r="A1191" s="333"/>
      <c r="B1191" s="346"/>
      <c r="C1191" s="132"/>
      <c r="D1191" s="53"/>
      <c r="E1191" s="38" t="s">
        <v>2999</v>
      </c>
      <c r="F1191" s="225" t="s">
        <v>3000</v>
      </c>
      <c r="G1191" s="54">
        <v>100</v>
      </c>
      <c r="H1191" s="28">
        <v>300.89</v>
      </c>
      <c r="I1191" s="199">
        <f>T_PR[[#This Row],[CENA KATALOG NETTO ZA JEDNOSTKĘ MIARY]]/G1191</f>
        <v>3.0088999999999997</v>
      </c>
      <c r="J1191" s="94">
        <f>T1191*(T_PR[[#This Row],[CENA KATALOG NETTO ZA JEDNOSTKĘ MIARY]]-T_PR[[#This Row],[CENA KATALOG NETTO ZA JEDNOSTKĘ MIARY]]*T_PR[[#This Row],[RABAT %]])/100</f>
        <v>3.0088999999999997</v>
      </c>
      <c r="K1191" s="95">
        <f t="shared" si="44"/>
        <v>300.89</v>
      </c>
      <c r="L1191" s="264">
        <f t="shared" si="45"/>
        <v>0</v>
      </c>
      <c r="M1191" s="25">
        <v>25</v>
      </c>
      <c r="N1191" s="256">
        <f>T_PR[[#This Row],[CENA ZA POJ. SZTUKĘ PO RABACIE]]*T_PR[[#This Row],[LICZBA SZT. W OPAKOWANIU]]</f>
        <v>75.222499999999997</v>
      </c>
      <c r="O1191" s="253" t="str">
        <f>IF(T_PR[[#This Row],[CENA ZA OPAKOWANIE PO RABACIE]]*D1191=0,"",D1191*N1191)</f>
        <v/>
      </c>
      <c r="P1191" s="52" t="s">
        <v>3001</v>
      </c>
      <c r="Q1191" s="52" t="s">
        <v>3002</v>
      </c>
      <c r="R1191" s="31" t="s">
        <v>189</v>
      </c>
      <c r="S1191" s="31" t="s">
        <v>190</v>
      </c>
      <c r="T1191" s="160">
        <v>1</v>
      </c>
    </row>
    <row r="1192" spans="1:20">
      <c r="A1192" s="333"/>
      <c r="B1192" s="346"/>
      <c r="C1192" s="132"/>
      <c r="D1192" s="53"/>
      <c r="E1192" s="38" t="s">
        <v>3003</v>
      </c>
      <c r="F1192" s="225" t="s">
        <v>3004</v>
      </c>
      <c r="G1192" s="54">
        <v>100</v>
      </c>
      <c r="H1192" s="28">
        <v>334.1</v>
      </c>
      <c r="I1192" s="199">
        <f>T_PR[[#This Row],[CENA KATALOG NETTO ZA JEDNOSTKĘ MIARY]]/G1192</f>
        <v>3.3410000000000002</v>
      </c>
      <c r="J1192" s="94">
        <f>T1192*(T_PR[[#This Row],[CENA KATALOG NETTO ZA JEDNOSTKĘ MIARY]]-T_PR[[#This Row],[CENA KATALOG NETTO ZA JEDNOSTKĘ MIARY]]*T_PR[[#This Row],[RABAT %]])/100</f>
        <v>3.3410000000000002</v>
      </c>
      <c r="K1192" s="95">
        <f t="shared" si="44"/>
        <v>334.1</v>
      </c>
      <c r="L1192" s="264">
        <f t="shared" si="45"/>
        <v>0</v>
      </c>
      <c r="M1192" s="25">
        <v>25</v>
      </c>
      <c r="N1192" s="256">
        <f>T_PR[[#This Row],[CENA ZA POJ. SZTUKĘ PO RABACIE]]*T_PR[[#This Row],[LICZBA SZT. W OPAKOWANIU]]</f>
        <v>83.525000000000006</v>
      </c>
      <c r="O1192" s="253" t="str">
        <f>IF(T_PR[[#This Row],[CENA ZA OPAKOWANIE PO RABACIE]]*D1192=0,"",D1192*N1192)</f>
        <v/>
      </c>
      <c r="P1192" s="52" t="s">
        <v>3005</v>
      </c>
      <c r="Q1192" s="52" t="s">
        <v>3006</v>
      </c>
      <c r="R1192" s="31" t="s">
        <v>189</v>
      </c>
      <c r="S1192" s="31" t="s">
        <v>190</v>
      </c>
      <c r="T1192" s="160">
        <v>1</v>
      </c>
    </row>
    <row r="1193" spans="1:20">
      <c r="A1193" s="333"/>
      <c r="B1193" s="346"/>
      <c r="C1193" s="132"/>
      <c r="D1193" s="53"/>
      <c r="E1193" s="38" t="s">
        <v>3007</v>
      </c>
      <c r="F1193" s="225" t="s">
        <v>3008</v>
      </c>
      <c r="G1193" s="54">
        <v>100</v>
      </c>
      <c r="H1193" s="28">
        <v>423.02</v>
      </c>
      <c r="I1193" s="199">
        <f>T_PR[[#This Row],[CENA KATALOG NETTO ZA JEDNOSTKĘ MIARY]]/G1193</f>
        <v>4.2302</v>
      </c>
      <c r="J1193" s="94">
        <f>T1193*(T_PR[[#This Row],[CENA KATALOG NETTO ZA JEDNOSTKĘ MIARY]]-T_PR[[#This Row],[CENA KATALOG NETTO ZA JEDNOSTKĘ MIARY]]*T_PR[[#This Row],[RABAT %]])/100</f>
        <v>4.2302</v>
      </c>
      <c r="K1193" s="95">
        <f t="shared" si="44"/>
        <v>423.02</v>
      </c>
      <c r="L1193" s="264">
        <f t="shared" si="45"/>
        <v>0</v>
      </c>
      <c r="M1193" s="25">
        <v>20</v>
      </c>
      <c r="N1193" s="256">
        <f>T_PR[[#This Row],[CENA ZA POJ. SZTUKĘ PO RABACIE]]*T_PR[[#This Row],[LICZBA SZT. W OPAKOWANIU]]</f>
        <v>84.603999999999999</v>
      </c>
      <c r="O1193" s="253" t="str">
        <f>IF(T_PR[[#This Row],[CENA ZA OPAKOWANIE PO RABACIE]]*D1193=0,"",D1193*N1193)</f>
        <v/>
      </c>
      <c r="P1193" s="52">
        <v>8421814558822</v>
      </c>
      <c r="Q1193" s="52">
        <v>8421814558839</v>
      </c>
      <c r="R1193" s="31" t="s">
        <v>189</v>
      </c>
      <c r="S1193" s="31" t="s">
        <v>190</v>
      </c>
      <c r="T1193" s="160">
        <v>1</v>
      </c>
    </row>
    <row r="1194" spans="1:20">
      <c r="A1194" s="333"/>
      <c r="B1194" s="346"/>
      <c r="C1194" s="132"/>
      <c r="D1194" s="53"/>
      <c r="E1194" s="38" t="s">
        <v>3009</v>
      </c>
      <c r="F1194" s="225" t="s">
        <v>3010</v>
      </c>
      <c r="G1194" s="54">
        <v>100</v>
      </c>
      <c r="H1194" s="28">
        <v>741.51</v>
      </c>
      <c r="I1194" s="199">
        <f>T_PR[[#This Row],[CENA KATALOG NETTO ZA JEDNOSTKĘ MIARY]]/G1194</f>
        <v>7.4150999999999998</v>
      </c>
      <c r="J1194" s="94">
        <f>T1194*(T_PR[[#This Row],[CENA KATALOG NETTO ZA JEDNOSTKĘ MIARY]]-T_PR[[#This Row],[CENA KATALOG NETTO ZA JEDNOSTKĘ MIARY]]*T_PR[[#This Row],[RABAT %]])/100</f>
        <v>7.4150999999999998</v>
      </c>
      <c r="K1194" s="95">
        <f t="shared" si="44"/>
        <v>741.51</v>
      </c>
      <c r="L1194" s="264">
        <f t="shared" si="45"/>
        <v>0</v>
      </c>
      <c r="M1194" s="25">
        <v>10</v>
      </c>
      <c r="N1194" s="256">
        <f>T_PR[[#This Row],[CENA ZA POJ. SZTUKĘ PO RABACIE]]*T_PR[[#This Row],[LICZBA SZT. W OPAKOWANIU]]</f>
        <v>74.150999999999996</v>
      </c>
      <c r="O1194" s="253" t="str">
        <f>IF(T_PR[[#This Row],[CENA ZA OPAKOWANIE PO RABACIE]]*D1194=0,"",D1194*N1194)</f>
        <v/>
      </c>
      <c r="P1194" s="52" t="s">
        <v>3011</v>
      </c>
      <c r="Q1194" s="52" t="s">
        <v>3012</v>
      </c>
      <c r="R1194" s="31" t="s">
        <v>189</v>
      </c>
      <c r="S1194" s="31" t="s">
        <v>190</v>
      </c>
      <c r="T1194" s="160">
        <v>1</v>
      </c>
    </row>
    <row r="1195" spans="1:20">
      <c r="A1195" s="334"/>
      <c r="B1195" s="342"/>
      <c r="C1195" s="132"/>
      <c r="D1195" s="53"/>
      <c r="E1195" s="38" t="s">
        <v>3013</v>
      </c>
      <c r="F1195" s="225" t="s">
        <v>3014</v>
      </c>
      <c r="G1195" s="54">
        <v>100</v>
      </c>
      <c r="H1195" s="28">
        <v>1326.58</v>
      </c>
      <c r="I1195" s="199">
        <f>T_PR[[#This Row],[CENA KATALOG NETTO ZA JEDNOSTKĘ MIARY]]/G1195</f>
        <v>13.265799999999999</v>
      </c>
      <c r="J1195" s="94">
        <f>T1195*(T_PR[[#This Row],[CENA KATALOG NETTO ZA JEDNOSTKĘ MIARY]]-T_PR[[#This Row],[CENA KATALOG NETTO ZA JEDNOSTKĘ MIARY]]*T_PR[[#This Row],[RABAT %]])/100</f>
        <v>13.265799999999999</v>
      </c>
      <c r="K1195" s="95">
        <f t="shared" si="44"/>
        <v>1326.58</v>
      </c>
      <c r="L1195" s="264">
        <f t="shared" si="45"/>
        <v>0</v>
      </c>
      <c r="M1195" s="25">
        <v>8</v>
      </c>
      <c r="N1195" s="256">
        <f>T_PR[[#This Row],[CENA ZA POJ. SZTUKĘ PO RABACIE]]*T_PR[[#This Row],[LICZBA SZT. W OPAKOWANIU]]</f>
        <v>106.12639999999999</v>
      </c>
      <c r="O1195" s="253" t="str">
        <f>IF(T_PR[[#This Row],[CENA ZA OPAKOWANIE PO RABACIE]]*D1195=0,"",D1195*N1195)</f>
        <v/>
      </c>
      <c r="P1195" s="52">
        <v>8421814558907</v>
      </c>
      <c r="Q1195" s="52">
        <v>8421814558914</v>
      </c>
      <c r="R1195" s="31" t="s">
        <v>189</v>
      </c>
      <c r="S1195" s="31" t="s">
        <v>190</v>
      </c>
      <c r="T1195" s="160">
        <v>1</v>
      </c>
    </row>
    <row r="1196" spans="1:20" ht="22.95" customHeight="1">
      <c r="A1196" s="332"/>
      <c r="B1196" s="341"/>
      <c r="C1196" s="134"/>
      <c r="D1196" s="53"/>
      <c r="E1196" s="38" t="s">
        <v>3015</v>
      </c>
      <c r="F1196" s="225" t="s">
        <v>3016</v>
      </c>
      <c r="G1196" s="54">
        <v>1</v>
      </c>
      <c r="H1196" s="28">
        <v>58.84</v>
      </c>
      <c r="I1196" s="199">
        <f>T_PR[[#This Row],[CENA KATALOG NETTO ZA JEDNOSTKĘ MIARY]]/G1196</f>
        <v>58.84</v>
      </c>
      <c r="J1196" s="94">
        <f>T1196*(T_PR[[#This Row],[CENA KATALOG NETTO ZA JEDNOSTKĘ MIARY]]-T_PR[[#This Row],[CENA KATALOG NETTO ZA JEDNOSTKĘ MIARY]]*T_PR[[#This Row],[RABAT %]])</f>
        <v>58.84</v>
      </c>
      <c r="K1196" s="95">
        <f t="shared" si="44"/>
        <v>58.84</v>
      </c>
      <c r="L1196" s="264">
        <f t="shared" si="45"/>
        <v>0</v>
      </c>
      <c r="M1196" s="25">
        <v>1</v>
      </c>
      <c r="N1196" s="256">
        <f>T_PR[[#This Row],[CENA ZA POJ. SZTUKĘ PO RABACIE]]*T_PR[[#This Row],[LICZBA SZT. W OPAKOWANIU]]</f>
        <v>58.84</v>
      </c>
      <c r="O1196" s="253" t="str">
        <f>IF(T_PR[[#This Row],[CENA ZA OPAKOWANIE PO RABACIE]]*D1196=0,"",D1196*N1196)</f>
        <v/>
      </c>
      <c r="P1196" s="52" t="s">
        <v>3017</v>
      </c>
      <c r="Q1196" s="52"/>
      <c r="R1196" s="31" t="s">
        <v>189</v>
      </c>
      <c r="S1196" s="31" t="s">
        <v>1393</v>
      </c>
      <c r="T1196" s="160">
        <v>1</v>
      </c>
    </row>
    <row r="1197" spans="1:20" ht="22.95" customHeight="1">
      <c r="A1197" s="333"/>
      <c r="B1197" s="346"/>
      <c r="C1197" s="134"/>
      <c r="D1197" s="53"/>
      <c r="E1197" s="38" t="s">
        <v>3018</v>
      </c>
      <c r="F1197" s="225" t="s">
        <v>3019</v>
      </c>
      <c r="G1197" s="54">
        <v>1</v>
      </c>
      <c r="H1197" s="28">
        <v>104.61</v>
      </c>
      <c r="I1197" s="199">
        <f>T_PR[[#This Row],[CENA KATALOG NETTO ZA JEDNOSTKĘ MIARY]]/G1197</f>
        <v>104.61</v>
      </c>
      <c r="J1197" s="94">
        <f>T1197*(T_PR[[#This Row],[CENA KATALOG NETTO ZA JEDNOSTKĘ MIARY]]-T_PR[[#This Row],[CENA KATALOG NETTO ZA JEDNOSTKĘ MIARY]]*T_PR[[#This Row],[RABAT %]])</f>
        <v>104.61</v>
      </c>
      <c r="K1197" s="95">
        <f t="shared" si="44"/>
        <v>104.61</v>
      </c>
      <c r="L1197" s="264">
        <f t="shared" si="45"/>
        <v>0</v>
      </c>
      <c r="M1197" s="25">
        <v>1</v>
      </c>
      <c r="N1197" s="256">
        <f>T_PR[[#This Row],[CENA ZA POJ. SZTUKĘ PO RABACIE]]*T_PR[[#This Row],[LICZBA SZT. W OPAKOWANIU]]</f>
        <v>104.61</v>
      </c>
      <c r="O1197" s="253" t="str">
        <f>IF(T_PR[[#This Row],[CENA ZA OPAKOWANIE PO RABACIE]]*D1197=0,"",D1197*N1197)</f>
        <v/>
      </c>
      <c r="P1197" s="52" t="s">
        <v>3020</v>
      </c>
      <c r="Q1197" s="52"/>
      <c r="R1197" s="31" t="s">
        <v>189</v>
      </c>
      <c r="S1197" s="31" t="s">
        <v>1393</v>
      </c>
      <c r="T1197" s="160">
        <v>1</v>
      </c>
    </row>
    <row r="1198" spans="1:20" ht="25.2" customHeight="1">
      <c r="A1198" s="333"/>
      <c r="B1198" s="346"/>
      <c r="C1198" s="134"/>
      <c r="D1198" s="53"/>
      <c r="E1198" s="38" t="s">
        <v>3021</v>
      </c>
      <c r="F1198" s="225" t="s">
        <v>3022</v>
      </c>
      <c r="G1198" s="54">
        <v>1</v>
      </c>
      <c r="H1198" s="28">
        <v>210.94</v>
      </c>
      <c r="I1198" s="199">
        <f>T_PR[[#This Row],[CENA KATALOG NETTO ZA JEDNOSTKĘ MIARY]]/G1198</f>
        <v>210.94</v>
      </c>
      <c r="J1198" s="94">
        <f>T1198*(T_PR[[#This Row],[CENA KATALOG NETTO ZA JEDNOSTKĘ MIARY]]-T_PR[[#This Row],[CENA KATALOG NETTO ZA JEDNOSTKĘ MIARY]]*T_PR[[#This Row],[RABAT %]])</f>
        <v>210.94</v>
      </c>
      <c r="K1198" s="95">
        <f t="shared" si="44"/>
        <v>210.94</v>
      </c>
      <c r="L1198" s="264">
        <f t="shared" si="45"/>
        <v>0</v>
      </c>
      <c r="M1198" s="25">
        <v>1</v>
      </c>
      <c r="N1198" s="256">
        <f>T_PR[[#This Row],[CENA ZA POJ. SZTUKĘ PO RABACIE]]*T_PR[[#This Row],[LICZBA SZT. W OPAKOWANIU]]</f>
        <v>210.94</v>
      </c>
      <c r="O1198" s="253" t="str">
        <f>IF(T_PR[[#This Row],[CENA ZA OPAKOWANIE PO RABACIE]]*D1198=0,"",D1198*N1198)</f>
        <v/>
      </c>
      <c r="P1198" s="52">
        <v>8421814562232</v>
      </c>
      <c r="Q1198" s="52"/>
      <c r="R1198" s="31" t="s">
        <v>189</v>
      </c>
      <c r="S1198" s="31" t="s">
        <v>1393</v>
      </c>
      <c r="T1198" s="160">
        <v>1</v>
      </c>
    </row>
    <row r="1199" spans="1:20" ht="28.95" customHeight="1">
      <c r="A1199" s="334"/>
      <c r="B1199" s="342"/>
      <c r="C1199" s="134"/>
      <c r="D1199" s="53"/>
      <c r="E1199" s="38" t="s">
        <v>3023</v>
      </c>
      <c r="F1199" s="225" t="s">
        <v>3024</v>
      </c>
      <c r="G1199" s="54">
        <v>1</v>
      </c>
      <c r="H1199" s="28">
        <v>351.67</v>
      </c>
      <c r="I1199" s="199">
        <f>T_PR[[#This Row],[CENA KATALOG NETTO ZA JEDNOSTKĘ MIARY]]/G1199</f>
        <v>351.67</v>
      </c>
      <c r="J1199" s="94">
        <f>T1199*(T_PR[[#This Row],[CENA KATALOG NETTO ZA JEDNOSTKĘ MIARY]]-T_PR[[#This Row],[CENA KATALOG NETTO ZA JEDNOSTKĘ MIARY]]*T_PR[[#This Row],[RABAT %]])</f>
        <v>351.67</v>
      </c>
      <c r="K1199" s="95">
        <f t="shared" si="44"/>
        <v>351.67</v>
      </c>
      <c r="L1199" s="264">
        <f t="shared" si="45"/>
        <v>0</v>
      </c>
      <c r="M1199" s="25">
        <v>1</v>
      </c>
      <c r="N1199" s="256">
        <f>T_PR[[#This Row],[CENA ZA POJ. SZTUKĘ PO RABACIE]]*T_PR[[#This Row],[LICZBA SZT. W OPAKOWANIU]]</f>
        <v>351.67</v>
      </c>
      <c r="O1199" s="253" t="str">
        <f>IF(T_PR[[#This Row],[CENA ZA OPAKOWANIE PO RABACIE]]*D1199=0,"",D1199*N1199)</f>
        <v/>
      </c>
      <c r="P1199" s="52" t="s">
        <v>3025</v>
      </c>
      <c r="Q1199" s="52"/>
      <c r="R1199" s="31" t="s">
        <v>189</v>
      </c>
      <c r="S1199" s="31" t="s">
        <v>1393</v>
      </c>
      <c r="T1199" s="160">
        <v>1</v>
      </c>
    </row>
    <row r="1200" spans="1:20" ht="28.95" customHeight="1">
      <c r="A1200" s="108"/>
      <c r="B1200" s="76"/>
      <c r="C1200" s="134" t="s">
        <v>3537</v>
      </c>
      <c r="D1200" s="53"/>
      <c r="E1200" s="38" t="s">
        <v>4272</v>
      </c>
      <c r="F1200" s="225" t="s">
        <v>4275</v>
      </c>
      <c r="G1200" s="54">
        <v>1</v>
      </c>
      <c r="H1200" s="28">
        <v>34.361403565499998</v>
      </c>
      <c r="I1200" s="199">
        <f>T_PR[[#This Row],[CENA KATALOG NETTO ZA JEDNOSTKĘ MIARY]]/G1200</f>
        <v>34.361403565499998</v>
      </c>
      <c r="J1200" s="28">
        <f>T1200*(T_PR[[#This Row],[CENA KATALOG NETTO ZA JEDNOSTKĘ MIARY]]-T_PR[[#This Row],[CENA KATALOG NETTO ZA JEDNOSTKĘ MIARY]]*T_PR[[#This Row],[RABAT %]])</f>
        <v>34.361403565499998</v>
      </c>
      <c r="K1200" s="95">
        <f t="shared" si="44"/>
        <v>34.361403565499998</v>
      </c>
      <c r="L1200" s="261">
        <f t="shared" si="45"/>
        <v>0</v>
      </c>
      <c r="M1200" s="25">
        <v>6</v>
      </c>
      <c r="N1200" s="256">
        <f>T_PR[[#This Row],[CENA ZA POJ. SZTUKĘ PO RABACIE]]*T_PR[[#This Row],[LICZBA SZT. W OPAKOWANIU]]</f>
        <v>206.16842139299999</v>
      </c>
      <c r="O1200" s="253" t="str">
        <f>IF(T_PR[[#This Row],[CENA ZA OPAKOWANIE PO RABACIE]]*D1200=0,"",D1200*N1200)</f>
        <v/>
      </c>
      <c r="P1200" s="52">
        <v>8421814593366</v>
      </c>
      <c r="Q1200" s="52">
        <v>8421814593373</v>
      </c>
      <c r="R1200" s="31" t="s">
        <v>70</v>
      </c>
      <c r="S1200" s="31" t="s">
        <v>1393</v>
      </c>
      <c r="T1200" s="160">
        <v>1</v>
      </c>
    </row>
    <row r="1201" spans="1:20" ht="28.95" customHeight="1">
      <c r="A1201" s="108"/>
      <c r="B1201" s="76"/>
      <c r="C1201" s="134" t="s">
        <v>3537</v>
      </c>
      <c r="D1201" s="53"/>
      <c r="E1201" s="38" t="s">
        <v>4273</v>
      </c>
      <c r="F1201" s="225" t="s">
        <v>4289</v>
      </c>
      <c r="G1201" s="54">
        <v>1</v>
      </c>
      <c r="H1201" s="28">
        <v>58.844404574999992</v>
      </c>
      <c r="I1201" s="199">
        <f>T_PR[[#This Row],[CENA KATALOG NETTO ZA JEDNOSTKĘ MIARY]]/G1201</f>
        <v>58.844404574999992</v>
      </c>
      <c r="J1201" s="28">
        <f>T1201*(T_PR[[#This Row],[CENA KATALOG NETTO ZA JEDNOSTKĘ MIARY]]-T_PR[[#This Row],[CENA KATALOG NETTO ZA JEDNOSTKĘ MIARY]]*T_PR[[#This Row],[RABAT %]])</f>
        <v>58.844404574999992</v>
      </c>
      <c r="K1201" s="95">
        <f t="shared" si="44"/>
        <v>58.844404574999992</v>
      </c>
      <c r="L1201" s="261">
        <f t="shared" si="45"/>
        <v>0</v>
      </c>
      <c r="M1201" s="25">
        <v>6</v>
      </c>
      <c r="N1201" s="256">
        <f>T_PR[[#This Row],[CENA ZA POJ. SZTUKĘ PO RABACIE]]*T_PR[[#This Row],[LICZBA SZT. W OPAKOWANIU]]</f>
        <v>353.06642744999994</v>
      </c>
      <c r="O1201" s="253" t="str">
        <f>IF(T_PR[[#This Row],[CENA ZA OPAKOWANIE PO RABACIE]]*D1201=0,"",D1201*N1201)</f>
        <v/>
      </c>
      <c r="P1201" s="52">
        <v>8421814621076</v>
      </c>
      <c r="Q1201" s="52">
        <v>8421814621083</v>
      </c>
      <c r="R1201" s="31" t="s">
        <v>70</v>
      </c>
      <c r="S1201" s="31" t="s">
        <v>1393</v>
      </c>
      <c r="T1201" s="160">
        <v>1</v>
      </c>
    </row>
    <row r="1202" spans="1:20" ht="28.95" customHeight="1">
      <c r="A1202" s="108"/>
      <c r="B1202" s="76"/>
      <c r="C1202" s="134" t="s">
        <v>3537</v>
      </c>
      <c r="D1202" s="53"/>
      <c r="E1202" s="38" t="s">
        <v>4274</v>
      </c>
      <c r="F1202" s="225" t="s">
        <v>4290</v>
      </c>
      <c r="G1202" s="54">
        <v>1</v>
      </c>
      <c r="H1202" s="28">
        <v>83.500758074250001</v>
      </c>
      <c r="I1202" s="199">
        <f>T_PR[[#This Row],[CENA KATALOG NETTO ZA JEDNOSTKĘ MIARY]]/G1202</f>
        <v>83.500758074250001</v>
      </c>
      <c r="J1202" s="28">
        <f>T1202*(T_PR[[#This Row],[CENA KATALOG NETTO ZA JEDNOSTKĘ MIARY]]-T_PR[[#This Row],[CENA KATALOG NETTO ZA JEDNOSTKĘ MIARY]]*T_PR[[#This Row],[RABAT %]])</f>
        <v>83.500758074250001</v>
      </c>
      <c r="K1202" s="95">
        <f t="shared" si="44"/>
        <v>83.500758074250001</v>
      </c>
      <c r="L1202" s="261">
        <f t="shared" si="45"/>
        <v>0</v>
      </c>
      <c r="M1202" s="25">
        <v>1</v>
      </c>
      <c r="N1202" s="256">
        <f>T_PR[[#This Row],[CENA ZA POJ. SZTUKĘ PO RABACIE]]*T_PR[[#This Row],[LICZBA SZT. W OPAKOWANIU]]</f>
        <v>83.500758074250001</v>
      </c>
      <c r="O1202" s="253" t="str">
        <f>IF(T_PR[[#This Row],[CENA ZA OPAKOWANIE PO RABACIE]]*D1202=0,"",D1202*N1202)</f>
        <v/>
      </c>
      <c r="P1202" s="52">
        <v>8421814518529</v>
      </c>
      <c r="Q1202" s="52"/>
      <c r="R1202" s="31" t="s">
        <v>70</v>
      </c>
      <c r="S1202" s="31" t="s">
        <v>1393</v>
      </c>
      <c r="T1202" s="160">
        <v>1</v>
      </c>
    </row>
    <row r="1203" spans="1:20" ht="28.95" customHeight="1">
      <c r="A1203" s="353"/>
      <c r="B1203" s="352"/>
      <c r="C1203" s="134" t="s">
        <v>3537</v>
      </c>
      <c r="D1203" s="53"/>
      <c r="E1203" s="38" t="s">
        <v>4268</v>
      </c>
      <c r="F1203" s="225" t="s">
        <v>4269</v>
      </c>
      <c r="G1203" s="54">
        <v>1</v>
      </c>
      <c r="H1203" s="28">
        <v>54.585024911999987</v>
      </c>
      <c r="I1203" s="199">
        <f>T_PR[[#This Row],[CENA KATALOG NETTO ZA JEDNOSTKĘ MIARY]]/G1203</f>
        <v>54.585024911999987</v>
      </c>
      <c r="J1203" s="28">
        <f>T1203*(T_PR[[#This Row],[CENA KATALOG NETTO ZA JEDNOSTKĘ MIARY]]-T_PR[[#This Row],[CENA KATALOG NETTO ZA JEDNOSTKĘ MIARY]]*T_PR[[#This Row],[RABAT %]])</f>
        <v>54.585024911999987</v>
      </c>
      <c r="K1203" s="95">
        <f t="shared" si="44"/>
        <v>54.585024911999987</v>
      </c>
      <c r="L1203" s="261">
        <f t="shared" si="45"/>
        <v>0</v>
      </c>
      <c r="M1203" s="25">
        <v>6</v>
      </c>
      <c r="N1203" s="256">
        <f>T_PR[[#This Row],[CENA ZA POJ. SZTUKĘ PO RABACIE]]*T_PR[[#This Row],[LICZBA SZT. W OPAKOWANIU]]</f>
        <v>327.51014947199991</v>
      </c>
      <c r="O1203" s="253" t="str">
        <f>IF(T_PR[[#This Row],[CENA ZA OPAKOWANIE PO RABACIE]]*D1203=0,"",D1203*N1203)</f>
        <v/>
      </c>
      <c r="P1203" s="52">
        <v>8421814593403</v>
      </c>
      <c r="Q1203" s="52">
        <v>8421814593410</v>
      </c>
      <c r="R1203" s="31" t="s">
        <v>70</v>
      </c>
      <c r="S1203" s="31" t="s">
        <v>1393</v>
      </c>
      <c r="T1203" s="160">
        <v>1</v>
      </c>
    </row>
    <row r="1204" spans="1:20" ht="32.4" customHeight="1">
      <c r="A1204" s="353"/>
      <c r="B1204" s="352"/>
      <c r="C1204" s="134" t="s">
        <v>3537</v>
      </c>
      <c r="D1204" s="53"/>
      <c r="E1204" s="38" t="s">
        <v>4266</v>
      </c>
      <c r="F1204" s="225" t="s">
        <v>4270</v>
      </c>
      <c r="G1204" s="54">
        <v>1</v>
      </c>
      <c r="H1204" s="28">
        <v>82.935567891000005</v>
      </c>
      <c r="I1204" s="199">
        <f>T_PR[[#This Row],[CENA KATALOG NETTO ZA JEDNOSTKĘ MIARY]]/G1204</f>
        <v>82.935567891000005</v>
      </c>
      <c r="J1204" s="28">
        <f>T1204*(T_PR[[#This Row],[CENA KATALOG NETTO ZA JEDNOSTKĘ MIARY]]-T_PR[[#This Row],[CENA KATALOG NETTO ZA JEDNOSTKĘ MIARY]]*T_PR[[#This Row],[RABAT %]])</f>
        <v>82.935567891000005</v>
      </c>
      <c r="K1204" s="95">
        <f t="shared" si="44"/>
        <v>82.935567891000005</v>
      </c>
      <c r="L1204" s="261">
        <f t="shared" si="45"/>
        <v>0</v>
      </c>
      <c r="M1204" s="25">
        <v>1</v>
      </c>
      <c r="N1204" s="256">
        <f>T_PR[[#This Row],[CENA ZA POJ. SZTUKĘ PO RABACIE]]*T_PR[[#This Row],[LICZBA SZT. W OPAKOWANIU]]</f>
        <v>82.935567891000005</v>
      </c>
      <c r="O1204" s="253" t="str">
        <f>IF(T_PR[[#This Row],[CENA ZA OPAKOWANIE PO RABACIE]]*D1204=0,"",D1204*N1204)</f>
        <v/>
      </c>
      <c r="P1204" s="52">
        <v>8421814621052</v>
      </c>
      <c r="Q1204" s="52"/>
      <c r="R1204" s="31" t="s">
        <v>70</v>
      </c>
      <c r="S1204" s="31" t="s">
        <v>1393</v>
      </c>
      <c r="T1204" s="160">
        <v>1</v>
      </c>
    </row>
    <row r="1205" spans="1:20" ht="34.200000000000003" customHeight="1">
      <c r="A1205" s="353"/>
      <c r="B1205" s="352"/>
      <c r="C1205" s="134" t="s">
        <v>3537</v>
      </c>
      <c r="D1205" s="53"/>
      <c r="E1205" s="38" t="s">
        <v>4267</v>
      </c>
      <c r="F1205" s="225" t="s">
        <v>4271</v>
      </c>
      <c r="G1205" s="54">
        <v>1</v>
      </c>
      <c r="H1205" s="28">
        <v>108.64924418699999</v>
      </c>
      <c r="I1205" s="199">
        <f>T_PR[[#This Row],[CENA KATALOG NETTO ZA JEDNOSTKĘ MIARY]]/G1205</f>
        <v>108.64924418699999</v>
      </c>
      <c r="J1205" s="28">
        <f>T1205*(T_PR[[#This Row],[CENA KATALOG NETTO ZA JEDNOSTKĘ MIARY]]-T_PR[[#This Row],[CENA KATALOG NETTO ZA JEDNOSTKĘ MIARY]]*T_PR[[#This Row],[RABAT %]])</f>
        <v>108.64924418699999</v>
      </c>
      <c r="K1205" s="95">
        <f t="shared" si="44"/>
        <v>108.64924418699999</v>
      </c>
      <c r="L1205" s="261">
        <f t="shared" si="45"/>
        <v>0</v>
      </c>
      <c r="M1205" s="25">
        <v>1</v>
      </c>
      <c r="N1205" s="256">
        <f>T_PR[[#This Row],[CENA ZA POJ. SZTUKĘ PO RABACIE]]*T_PR[[#This Row],[LICZBA SZT. W OPAKOWANIU]]</f>
        <v>108.64924418699999</v>
      </c>
      <c r="O1205" s="253" t="str">
        <f>IF(T_PR[[#This Row],[CENA ZA OPAKOWANIE PO RABACIE]]*D1205=0,"",D1205*N1205)</f>
        <v/>
      </c>
      <c r="P1205" s="52">
        <v>8421814518543</v>
      </c>
      <c r="Q1205" s="52"/>
      <c r="R1205" s="31" t="s">
        <v>70</v>
      </c>
      <c r="S1205" s="31" t="s">
        <v>1393</v>
      </c>
      <c r="T1205" s="160">
        <v>1</v>
      </c>
    </row>
    <row r="1206" spans="1:20" ht="40.200000000000003" customHeight="1">
      <c r="A1206" s="332" t="e" vm="26">
        <v>#VALUE!</v>
      </c>
      <c r="B1206" s="77"/>
      <c r="C1206" s="134" t="s">
        <v>3537</v>
      </c>
      <c r="D1206" s="53"/>
      <c r="E1206" s="38" t="s">
        <v>4265</v>
      </c>
      <c r="F1206" s="225" t="s">
        <v>4278</v>
      </c>
      <c r="G1206" s="54">
        <v>1</v>
      </c>
      <c r="H1206" s="28">
        <v>65</v>
      </c>
      <c r="I1206" s="199">
        <f>T_PR[[#This Row],[CENA KATALOG NETTO ZA JEDNOSTKĘ MIARY]]/G1206</f>
        <v>65</v>
      </c>
      <c r="J1206" s="28">
        <f>T1206*(T_PR[[#This Row],[CENA KATALOG NETTO ZA JEDNOSTKĘ MIARY]]-T_PR[[#This Row],[CENA KATALOG NETTO ZA JEDNOSTKĘ MIARY]]*T_PR[[#This Row],[RABAT %]])</f>
        <v>65</v>
      </c>
      <c r="K1206" s="95">
        <f t="shared" si="44"/>
        <v>65</v>
      </c>
      <c r="L1206" s="261">
        <f t="shared" si="45"/>
        <v>0</v>
      </c>
      <c r="M1206" s="25">
        <v>10</v>
      </c>
      <c r="N1206" s="256">
        <f>T_PR[[#This Row],[CENA ZA POJ. SZTUKĘ PO RABACIE]]*T_PR[[#This Row],[LICZBA SZT. W OPAKOWANIU]]</f>
        <v>650</v>
      </c>
      <c r="O1206" s="253" t="str">
        <f>IF(T_PR[[#This Row],[CENA ZA OPAKOWANIE PO RABACIE]]*D1206=0,"",D1206*N1206)</f>
        <v/>
      </c>
      <c r="P1206" s="52">
        <v>8421814429153</v>
      </c>
      <c r="Q1206" s="52"/>
      <c r="R1206" s="31" t="s">
        <v>70</v>
      </c>
      <c r="S1206" s="31" t="s">
        <v>1393</v>
      </c>
      <c r="T1206" s="160">
        <v>1</v>
      </c>
    </row>
    <row r="1207" spans="1:20" ht="39" customHeight="1">
      <c r="A1207" s="334"/>
      <c r="B1207" s="78"/>
      <c r="C1207" s="134" t="s">
        <v>3537</v>
      </c>
      <c r="D1207" s="53"/>
      <c r="E1207" s="38" t="s">
        <v>3026</v>
      </c>
      <c r="F1207" s="225" t="s">
        <v>4277</v>
      </c>
      <c r="G1207" s="54">
        <v>1</v>
      </c>
      <c r="H1207" s="28">
        <v>65</v>
      </c>
      <c r="I1207" s="199">
        <f>T_PR[[#This Row],[CENA KATALOG NETTO ZA JEDNOSTKĘ MIARY]]/G1207</f>
        <v>65</v>
      </c>
      <c r="J1207" s="94">
        <f>T1207*(T_PR[[#This Row],[CENA KATALOG NETTO ZA JEDNOSTKĘ MIARY]]-T_PR[[#This Row],[CENA KATALOG NETTO ZA JEDNOSTKĘ MIARY]]*T_PR[[#This Row],[RABAT %]])</f>
        <v>65</v>
      </c>
      <c r="K1207" s="95">
        <f t="shared" si="44"/>
        <v>65</v>
      </c>
      <c r="L1207" s="264">
        <f t="shared" si="45"/>
        <v>0</v>
      </c>
      <c r="M1207" s="25">
        <v>10</v>
      </c>
      <c r="N1207" s="256">
        <f>T_PR[[#This Row],[CENA ZA POJ. SZTUKĘ PO RABACIE]]*T_PR[[#This Row],[LICZBA SZT. W OPAKOWANIU]]</f>
        <v>650</v>
      </c>
      <c r="O1207" s="253" t="str">
        <f>IF(T_PR[[#This Row],[CENA ZA OPAKOWANIE PO RABACIE]]*D1207=0,"",D1207*N1207)</f>
        <v/>
      </c>
      <c r="P1207" s="52">
        <v>8425586552675</v>
      </c>
      <c r="Q1207" s="52"/>
      <c r="R1207" s="31" t="s">
        <v>70</v>
      </c>
      <c r="S1207" s="31" t="s">
        <v>1393</v>
      </c>
      <c r="T1207" s="160">
        <v>1</v>
      </c>
    </row>
    <row r="1208" spans="1:20" ht="69.650000000000006" customHeight="1">
      <c r="A1208" s="72" t="e" vm="27">
        <v>#VALUE!</v>
      </c>
      <c r="B1208" s="78"/>
      <c r="C1208" s="134" t="s">
        <v>3537</v>
      </c>
      <c r="D1208" s="53"/>
      <c r="E1208" s="38" t="s">
        <v>3027</v>
      </c>
      <c r="F1208" s="225" t="s">
        <v>4276</v>
      </c>
      <c r="G1208" s="54">
        <v>1</v>
      </c>
      <c r="H1208" s="28">
        <v>80.5</v>
      </c>
      <c r="I1208" s="199">
        <f>T_PR[[#This Row],[CENA KATALOG NETTO ZA JEDNOSTKĘ MIARY]]/G1208</f>
        <v>80.5</v>
      </c>
      <c r="J1208" s="94">
        <f>T1208*(T_PR[[#This Row],[CENA KATALOG NETTO ZA JEDNOSTKĘ MIARY]]-T_PR[[#This Row],[CENA KATALOG NETTO ZA JEDNOSTKĘ MIARY]]*T_PR[[#This Row],[RABAT %]])</f>
        <v>80.5</v>
      </c>
      <c r="K1208" s="95">
        <f t="shared" si="44"/>
        <v>80.5</v>
      </c>
      <c r="L1208" s="264">
        <f t="shared" si="45"/>
        <v>0</v>
      </c>
      <c r="M1208" s="25">
        <v>6</v>
      </c>
      <c r="N1208" s="256">
        <f>T_PR[[#This Row],[CENA ZA POJ. SZTUKĘ PO RABACIE]]*T_PR[[#This Row],[LICZBA SZT. W OPAKOWANIU]]</f>
        <v>483</v>
      </c>
      <c r="O1208" s="253" t="str">
        <f>IF(T_PR[[#This Row],[CENA ZA OPAKOWANIE PO RABACIE]]*D1208=0,"",D1208*N1208)</f>
        <v/>
      </c>
      <c r="P1208" s="52">
        <v>8421814443456</v>
      </c>
      <c r="Q1208" s="52"/>
      <c r="R1208" s="31" t="s">
        <v>70</v>
      </c>
      <c r="S1208" s="31" t="s">
        <v>1393</v>
      </c>
      <c r="T1208" s="160">
        <v>1</v>
      </c>
    </row>
    <row r="1209" spans="1:20" ht="69.650000000000006" customHeight="1">
      <c r="A1209" s="72"/>
      <c r="B1209" s="78"/>
      <c r="C1209" s="134" t="s">
        <v>3537</v>
      </c>
      <c r="D1209" s="53"/>
      <c r="E1209" s="38" t="s">
        <v>4281</v>
      </c>
      <c r="F1209" s="225" t="s">
        <v>4282</v>
      </c>
      <c r="G1209" s="54">
        <v>1</v>
      </c>
      <c r="H1209" s="28">
        <v>54.699090162750004</v>
      </c>
      <c r="I1209" s="199">
        <f>T_PR[[#This Row],[CENA KATALOG NETTO ZA JEDNOSTKĘ MIARY]]/G1209</f>
        <v>54.699090162750004</v>
      </c>
      <c r="J1209" s="28">
        <f>T1209*(T_PR[[#This Row],[CENA KATALOG NETTO ZA JEDNOSTKĘ MIARY]]-T_PR[[#This Row],[CENA KATALOG NETTO ZA JEDNOSTKĘ MIARY]]*T_PR[[#This Row],[RABAT %]])</f>
        <v>54.699090162750004</v>
      </c>
      <c r="K1209" s="95">
        <f t="shared" si="44"/>
        <v>54.699090162750004</v>
      </c>
      <c r="L1209" s="261">
        <f t="shared" si="45"/>
        <v>0</v>
      </c>
      <c r="M1209" s="25">
        <v>6</v>
      </c>
      <c r="N1209" s="256">
        <f>T_PR[[#This Row],[CENA ZA POJ. SZTUKĘ PO RABACIE]]*T_PR[[#This Row],[LICZBA SZT. W OPAKOWANIU]]</f>
        <v>328.19454097650004</v>
      </c>
      <c r="O1209" s="253" t="str">
        <f>IF(T_PR[[#This Row],[CENA ZA OPAKOWANIE PO RABACIE]]*D1209=0,"",D1209*N1209)</f>
        <v/>
      </c>
      <c r="P1209" s="52">
        <v>8421814443432</v>
      </c>
      <c r="Q1209" s="52"/>
      <c r="R1209" s="31" t="s">
        <v>70</v>
      </c>
      <c r="S1209" s="31" t="s">
        <v>1393</v>
      </c>
      <c r="T1209" s="160">
        <v>1</v>
      </c>
    </row>
    <row r="1210" spans="1:20" ht="67.95" customHeight="1">
      <c r="A1210" s="72"/>
      <c r="B1210" s="78"/>
      <c r="C1210" s="135" t="s">
        <v>3537</v>
      </c>
      <c r="D1210" s="53"/>
      <c r="E1210" s="38" t="s">
        <v>3028</v>
      </c>
      <c r="F1210" s="225" t="s">
        <v>4279</v>
      </c>
      <c r="G1210" s="54">
        <v>1</v>
      </c>
      <c r="H1210" s="28">
        <v>30.15</v>
      </c>
      <c r="I1210" s="199">
        <f>T_PR[[#This Row],[CENA KATALOG NETTO ZA JEDNOSTKĘ MIARY]]/G1210</f>
        <v>30.15</v>
      </c>
      <c r="J1210" s="94">
        <f>T1210*(T_PR[[#This Row],[CENA KATALOG NETTO ZA JEDNOSTKĘ MIARY]]-T_PR[[#This Row],[CENA KATALOG NETTO ZA JEDNOSTKĘ MIARY]]*T_PR[[#This Row],[RABAT %]])</f>
        <v>30.15</v>
      </c>
      <c r="K1210" s="95">
        <f t="shared" si="44"/>
        <v>30.15</v>
      </c>
      <c r="L1210" s="264">
        <f t="shared" si="45"/>
        <v>0</v>
      </c>
      <c r="M1210" s="25">
        <v>20</v>
      </c>
      <c r="N1210" s="256">
        <f>T_PR[[#This Row],[CENA ZA POJ. SZTUKĘ PO RABACIE]]*T_PR[[#This Row],[LICZBA SZT. W OPAKOWANIU]]</f>
        <v>603</v>
      </c>
      <c r="O1210" s="253" t="str">
        <f>IF(T_PR[[#This Row],[CENA ZA OPAKOWANIE PO RABACIE]]*D1210=0,"",D1210*N1210)</f>
        <v/>
      </c>
      <c r="P1210" s="52">
        <v>8421814429177</v>
      </c>
      <c r="Q1210" s="52">
        <v>8421814582056</v>
      </c>
      <c r="R1210" s="31" t="s">
        <v>70</v>
      </c>
      <c r="S1210" s="31" t="s">
        <v>1393</v>
      </c>
      <c r="T1210" s="160">
        <v>1</v>
      </c>
    </row>
    <row r="1211" spans="1:20" ht="53.4" customHeight="1">
      <c r="A1211" s="72"/>
      <c r="B1211" s="78"/>
      <c r="C1211" s="135" t="s">
        <v>3537</v>
      </c>
      <c r="D1211" s="53"/>
      <c r="E1211" s="38" t="s">
        <v>3029</v>
      </c>
      <c r="F1211" s="225" t="s">
        <v>4280</v>
      </c>
      <c r="G1211" s="54">
        <v>1</v>
      </c>
      <c r="H1211" s="28">
        <v>30.15</v>
      </c>
      <c r="I1211" s="199">
        <f>T_PR[[#This Row],[CENA KATALOG NETTO ZA JEDNOSTKĘ MIARY]]/G1211</f>
        <v>30.15</v>
      </c>
      <c r="J1211" s="94">
        <f>T1211*(T_PR[[#This Row],[CENA KATALOG NETTO ZA JEDNOSTKĘ MIARY]]-T_PR[[#This Row],[CENA KATALOG NETTO ZA JEDNOSTKĘ MIARY]]*T_PR[[#This Row],[RABAT %]])</f>
        <v>30.15</v>
      </c>
      <c r="K1211" s="95">
        <f t="shared" si="44"/>
        <v>30.15</v>
      </c>
      <c r="L1211" s="264">
        <f t="shared" si="45"/>
        <v>0</v>
      </c>
      <c r="M1211" s="25">
        <v>20</v>
      </c>
      <c r="N1211" s="256">
        <f>T_PR[[#This Row],[CENA ZA POJ. SZTUKĘ PO RABACIE]]*T_PR[[#This Row],[LICZBA SZT. W OPAKOWANIU]]</f>
        <v>603</v>
      </c>
      <c r="O1211" s="253" t="str">
        <f>IF(T_PR[[#This Row],[CENA ZA OPAKOWANIE PO RABACIE]]*D1211=0,"",D1211*N1211)</f>
        <v/>
      </c>
      <c r="P1211" s="52">
        <v>8421814011754</v>
      </c>
      <c r="Q1211" s="52"/>
      <c r="R1211" s="31" t="s">
        <v>70</v>
      </c>
      <c r="S1211" s="31" t="s">
        <v>1393</v>
      </c>
      <c r="T1211" s="160">
        <v>1</v>
      </c>
    </row>
    <row r="1212" spans="1:20" ht="55.95" customHeight="1">
      <c r="A1212" s="72"/>
      <c r="B1212" s="78"/>
      <c r="C1212" s="130" t="s">
        <v>3537</v>
      </c>
      <c r="D1212" s="53"/>
      <c r="E1212" s="38" t="s">
        <v>3030</v>
      </c>
      <c r="F1212" s="225" t="s">
        <v>3031</v>
      </c>
      <c r="G1212" s="54">
        <v>1</v>
      </c>
      <c r="H1212" s="28">
        <v>15.84</v>
      </c>
      <c r="I1212" s="199">
        <f>T_PR[[#This Row],[CENA KATALOG NETTO ZA JEDNOSTKĘ MIARY]]/G1212</f>
        <v>15.84</v>
      </c>
      <c r="J1212" s="94">
        <f>T1212*(T_PR[[#This Row],[CENA KATALOG NETTO ZA JEDNOSTKĘ MIARY]]-T_PR[[#This Row],[CENA KATALOG NETTO ZA JEDNOSTKĘ MIARY]]*T_PR[[#This Row],[RABAT %]])</f>
        <v>15.84</v>
      </c>
      <c r="K1212" s="95">
        <f t="shared" si="44"/>
        <v>15.84</v>
      </c>
      <c r="L1212" s="264">
        <f t="shared" si="45"/>
        <v>0</v>
      </c>
      <c r="M1212" s="25">
        <v>30</v>
      </c>
      <c r="N1212" s="256">
        <f>T_PR[[#This Row],[CENA ZA POJ. SZTUKĘ PO RABACIE]]*T_PR[[#This Row],[LICZBA SZT. W OPAKOWANIU]]</f>
        <v>475.2</v>
      </c>
      <c r="O1212" s="253" t="str">
        <f>IF(T_PR[[#This Row],[CENA ZA OPAKOWANIE PO RABACIE]]*D1212=0,"",D1212*N1212)</f>
        <v/>
      </c>
      <c r="P1212" s="52">
        <v>8421814404419</v>
      </c>
      <c r="Q1212" s="52"/>
      <c r="R1212" s="31" t="s">
        <v>70</v>
      </c>
      <c r="S1212" s="31" t="s">
        <v>1393</v>
      </c>
      <c r="T1212" s="160">
        <v>1</v>
      </c>
    </row>
    <row r="1213" spans="1:20" ht="55.95" customHeight="1">
      <c r="A1213" s="167"/>
      <c r="B1213" s="75"/>
      <c r="C1213" s="130" t="s">
        <v>3537</v>
      </c>
      <c r="D1213" s="53"/>
      <c r="E1213" s="38" t="s">
        <v>4369</v>
      </c>
      <c r="F1213" s="225" t="s">
        <v>4370</v>
      </c>
      <c r="G1213" s="54">
        <v>1</v>
      </c>
      <c r="H1213" s="28">
        <v>26.5</v>
      </c>
      <c r="I1213" s="199">
        <f>T_PR[[#This Row],[CENA KATALOG NETTO ZA JEDNOSTKĘ MIARY]]/G1213</f>
        <v>26.5</v>
      </c>
      <c r="J1213" s="28">
        <f>T1213*(T_PR[[#This Row],[CENA KATALOG NETTO ZA JEDNOSTKĘ MIARY]]-T_PR[[#This Row],[CENA KATALOG NETTO ZA JEDNOSTKĘ MIARY]]*T_PR[[#This Row],[RABAT %]])</f>
        <v>26.5</v>
      </c>
      <c r="K1213" s="106">
        <f>SUM(H1213)*(1-L1213)</f>
        <v>26.5</v>
      </c>
      <c r="L1213" s="261">
        <f t="shared" si="45"/>
        <v>0</v>
      </c>
      <c r="M1213" s="25">
        <v>20</v>
      </c>
      <c r="N1213" s="256">
        <f>T_PR[[#This Row],[CENA ZA POJ. SZTUKĘ PO RABACIE]]*T_PR[[#This Row],[LICZBA SZT. W OPAKOWANIU]]</f>
        <v>530</v>
      </c>
      <c r="O1213" s="253" t="str">
        <f>IF(T_PR[[#This Row],[CENA ZA OPAKOWANIE PO RABACIE]]*D1213=0,"",D1213*N1213)</f>
        <v/>
      </c>
      <c r="P1213" s="52">
        <v>8421814436939</v>
      </c>
      <c r="Q1213" s="105"/>
      <c r="R1213" s="31" t="s">
        <v>70</v>
      </c>
      <c r="S1213" s="31" t="s">
        <v>1393</v>
      </c>
      <c r="T1213" s="160">
        <v>1</v>
      </c>
    </row>
    <row r="1214" spans="1:20" ht="55.95" customHeight="1">
      <c r="A1214" s="332"/>
      <c r="B1214" s="75"/>
      <c r="C1214" s="130" t="s">
        <v>3537</v>
      </c>
      <c r="D1214" s="53"/>
      <c r="E1214" s="38" t="s">
        <v>4291</v>
      </c>
      <c r="F1214" s="225" t="s">
        <v>4318</v>
      </c>
      <c r="G1214" s="54">
        <v>1</v>
      </c>
      <c r="H1214" s="28">
        <v>28.164289650749996</v>
      </c>
      <c r="I1214" s="199">
        <f>T_PR[[#This Row],[CENA KATALOG NETTO ZA JEDNOSTKĘ MIARY]]/G1214</f>
        <v>28.164289650749996</v>
      </c>
      <c r="J1214" s="106">
        <f>T1214*(T_PR[[#This Row],[CENA KATALOG NETTO ZA JEDNOSTKĘ MIARY]]-T_PR[[#This Row],[CENA KATALOG NETTO ZA JEDNOSTKĘ MIARY]]*T_PR[[#This Row],[RABAT %]])</f>
        <v>28.164289650749996</v>
      </c>
      <c r="K1214" s="95">
        <f t="shared" si="44"/>
        <v>28.164289650749996</v>
      </c>
      <c r="L1214" s="261">
        <f t="shared" si="45"/>
        <v>0</v>
      </c>
      <c r="M1214" s="25">
        <v>20</v>
      </c>
      <c r="N1214" s="256">
        <f>T_PR[[#This Row],[CENA ZA POJ. SZTUKĘ PO RABACIE]]*T_PR[[#This Row],[LICZBA SZT. W OPAKOWANIU]]</f>
        <v>563.28579301499997</v>
      </c>
      <c r="O1214" s="253" t="str">
        <f>IF(T_PR[[#This Row],[CENA ZA OPAKOWANIE PO RABACIE]]*D1214=0,"",D1214*N1214)</f>
        <v/>
      </c>
      <c r="P1214" s="52">
        <v>8421814430425</v>
      </c>
      <c r="Q1214" s="52">
        <v>8421814446716</v>
      </c>
      <c r="R1214" s="31" t="s">
        <v>4339</v>
      </c>
      <c r="S1214" s="31">
        <v>73269094</v>
      </c>
      <c r="T1214" s="160">
        <v>1</v>
      </c>
    </row>
    <row r="1215" spans="1:20" ht="55.95" customHeight="1">
      <c r="A1215" s="334"/>
      <c r="B1215" s="75"/>
      <c r="C1215" s="130" t="s">
        <v>3537</v>
      </c>
      <c r="D1215" s="53"/>
      <c r="E1215" s="38" t="s">
        <v>4292</v>
      </c>
      <c r="F1215" s="225" t="s">
        <v>4319</v>
      </c>
      <c r="G1215" s="54">
        <v>1</v>
      </c>
      <c r="H1215" s="28">
        <v>29.184466929749995</v>
      </c>
      <c r="I1215" s="199">
        <f>T_PR[[#This Row],[CENA KATALOG NETTO ZA JEDNOSTKĘ MIARY]]/G1215</f>
        <v>29.184466929749995</v>
      </c>
      <c r="J1215" s="106">
        <f>T1215*(T_PR[[#This Row],[CENA KATALOG NETTO ZA JEDNOSTKĘ MIARY]]-T_PR[[#This Row],[CENA KATALOG NETTO ZA JEDNOSTKĘ MIARY]]*T_PR[[#This Row],[RABAT %]])</f>
        <v>29.184466929749995</v>
      </c>
      <c r="K1215" s="95">
        <f t="shared" si="44"/>
        <v>29.184466929749995</v>
      </c>
      <c r="L1215" s="261">
        <f t="shared" si="45"/>
        <v>0</v>
      </c>
      <c r="M1215" s="25">
        <v>6</v>
      </c>
      <c r="N1215" s="256">
        <f>T_PR[[#This Row],[CENA ZA POJ. SZTUKĘ PO RABACIE]]*T_PR[[#This Row],[LICZBA SZT. W OPAKOWANIU]]</f>
        <v>175.10680157849998</v>
      </c>
      <c r="O1215" s="253" t="str">
        <f>IF(T_PR[[#This Row],[CENA ZA OPAKOWANIE PO RABACIE]]*D1215=0,"",D1215*N1215)</f>
        <v/>
      </c>
      <c r="P1215" s="52">
        <v>8421814430432</v>
      </c>
      <c r="Q1215" s="52">
        <v>8421814446709</v>
      </c>
      <c r="R1215" s="31" t="s">
        <v>4339</v>
      </c>
      <c r="S1215" s="31">
        <v>73269094</v>
      </c>
      <c r="T1215" s="160">
        <v>1</v>
      </c>
    </row>
    <row r="1216" spans="1:20" ht="79.95" customHeight="1">
      <c r="A1216" s="108"/>
      <c r="B1216" s="75"/>
      <c r="C1216" s="130" t="s">
        <v>3537</v>
      </c>
      <c r="D1216" s="53"/>
      <c r="E1216" s="38" t="s">
        <v>4340</v>
      </c>
      <c r="F1216" s="225" t="s">
        <v>4341</v>
      </c>
      <c r="G1216" s="194">
        <v>1</v>
      </c>
      <c r="H1216" s="106">
        <v>40.200000000000003</v>
      </c>
      <c r="I1216" s="199">
        <f>T_PR[[#This Row],[CENA KATALOG NETTO ZA JEDNOSTKĘ MIARY]]/G1216</f>
        <v>40.200000000000003</v>
      </c>
      <c r="J1216" s="106">
        <f>T1216*(T_PR[[#This Row],[CENA KATALOG NETTO ZA JEDNOSTKĘ MIARY]]-T_PR[[#This Row],[CENA KATALOG NETTO ZA JEDNOSTKĘ MIARY]]*T_PR[[#This Row],[RABAT %]])</f>
        <v>40.200000000000003</v>
      </c>
      <c r="K1216" s="141">
        <f t="shared" si="44"/>
        <v>40.200000000000003</v>
      </c>
      <c r="L1216" s="261">
        <f t="shared" si="45"/>
        <v>0</v>
      </c>
      <c r="M1216" s="25">
        <v>6</v>
      </c>
      <c r="N1216" s="256">
        <f>T_PR[[#This Row],[CENA ZA POJ. SZTUKĘ PO RABACIE]]*T_PR[[#This Row],[LICZBA SZT. W OPAKOWANIU]]</f>
        <v>241.20000000000002</v>
      </c>
      <c r="O1216" s="253" t="str">
        <f>IF(T_PR[[#This Row],[CENA ZA OPAKOWANIE PO RABACIE]]*D1216=0,"",D1216*N1216)</f>
        <v/>
      </c>
      <c r="P1216" s="52">
        <v>8421814529280</v>
      </c>
      <c r="Q1216" s="52">
        <v>8421814529297</v>
      </c>
      <c r="R1216" s="31" t="s">
        <v>4339</v>
      </c>
      <c r="S1216" s="31">
        <v>73269094</v>
      </c>
      <c r="T1216" s="160">
        <v>1</v>
      </c>
    </row>
    <row r="1217" spans="1:323" ht="29.4" customHeight="1">
      <c r="A1217" s="332"/>
      <c r="B1217" s="75"/>
      <c r="C1217" s="130" t="s">
        <v>3537</v>
      </c>
      <c r="D1217" s="53"/>
      <c r="E1217" s="38" t="s">
        <v>4330</v>
      </c>
      <c r="F1217" s="225" t="s">
        <v>4317</v>
      </c>
      <c r="G1217" s="54">
        <v>1</v>
      </c>
      <c r="H1217" s="28">
        <v>24.537657696749996</v>
      </c>
      <c r="I1217" s="199">
        <f>T_PR[[#This Row],[CENA KATALOG NETTO ZA JEDNOSTKĘ MIARY]]/G1217</f>
        <v>24.537657696749996</v>
      </c>
      <c r="J1217" s="106">
        <f>T1217*(T_PR[[#This Row],[CENA KATALOG NETTO ZA JEDNOSTKĘ MIARY]]-T_PR[[#This Row],[CENA KATALOG NETTO ZA JEDNOSTKĘ MIARY]]*T_PR[[#This Row],[RABAT %]])</f>
        <v>10.305816232634999</v>
      </c>
      <c r="K1217" s="95">
        <f t="shared" si="44"/>
        <v>10.305816232634999</v>
      </c>
      <c r="L1217" s="261">
        <v>0.57999999999999996</v>
      </c>
      <c r="M1217" s="25">
        <v>4</v>
      </c>
      <c r="N1217" s="256">
        <f>T_PR[[#This Row],[CENA ZA POJ. SZTUKĘ PO RABACIE]]*T_PR[[#This Row],[LICZBA SZT. W OPAKOWANIU]]</f>
        <v>41.223264930539997</v>
      </c>
      <c r="O1217" s="253" t="str">
        <f>IF(T_PR[[#This Row],[CENA ZA OPAKOWANIE PO RABACIE]]*D1217=0,"",D1217*N1217)</f>
        <v/>
      </c>
      <c r="P1217" s="52">
        <v>8421814518567</v>
      </c>
      <c r="Q1217" s="52">
        <v>8421814518574</v>
      </c>
      <c r="R1217" s="31" t="s">
        <v>4339</v>
      </c>
      <c r="S1217" s="31">
        <v>73269094</v>
      </c>
      <c r="T1217" s="160">
        <v>1</v>
      </c>
    </row>
    <row r="1218" spans="1:323" ht="31.2" customHeight="1">
      <c r="A1218" s="333"/>
      <c r="B1218" s="75"/>
      <c r="C1218" s="130" t="s">
        <v>3537</v>
      </c>
      <c r="D1218" s="53"/>
      <c r="E1218" s="38" t="s">
        <v>4331</v>
      </c>
      <c r="F1218" s="225" t="s">
        <v>4320</v>
      </c>
      <c r="G1218" s="54">
        <v>1</v>
      </c>
      <c r="H1218" s="28">
        <v>32.830713011249998</v>
      </c>
      <c r="I1218" s="199">
        <f>T_PR[[#This Row],[CENA KATALOG NETTO ZA JEDNOSTKĘ MIARY]]/G1218</f>
        <v>32.830713011249998</v>
      </c>
      <c r="J1218" s="106">
        <f>T1218*(T_PR[[#This Row],[CENA KATALOG NETTO ZA JEDNOSTKĘ MIARY]]-T_PR[[#This Row],[CENA KATALOG NETTO ZA JEDNOSTKĘ MIARY]]*T_PR[[#This Row],[RABAT %]])</f>
        <v>13.788899464724999</v>
      </c>
      <c r="K1218" s="95">
        <f t="shared" si="44"/>
        <v>13.788899464725</v>
      </c>
      <c r="L1218" s="261">
        <v>0.57999999999999996</v>
      </c>
      <c r="M1218" s="25">
        <v>4</v>
      </c>
      <c r="N1218" s="256">
        <f>T_PR[[#This Row],[CENA ZA POJ. SZTUKĘ PO RABACIE]]*T_PR[[#This Row],[LICZBA SZT. W OPAKOWANIU]]</f>
        <v>55.155597858899995</v>
      </c>
      <c r="O1218" s="253" t="str">
        <f>IF(T_PR[[#This Row],[CENA ZA OPAKOWANIE PO RABACIE]]*D1218=0,"",D1218*N1218)</f>
        <v/>
      </c>
      <c r="P1218" s="52">
        <v>8421814518581</v>
      </c>
      <c r="Q1218" s="52">
        <v>8421814518598</v>
      </c>
      <c r="R1218" s="31" t="s">
        <v>4339</v>
      </c>
      <c r="S1218" s="31">
        <v>73269094</v>
      </c>
      <c r="T1218" s="160">
        <v>1</v>
      </c>
    </row>
    <row r="1219" spans="1:323" ht="28.2" customHeight="1">
      <c r="A1219" s="333"/>
      <c r="B1219" s="75"/>
      <c r="C1219" s="130" t="s">
        <v>3537</v>
      </c>
      <c r="D1219" s="53"/>
      <c r="E1219" s="38" t="s">
        <v>4332</v>
      </c>
      <c r="F1219" s="225" t="s">
        <v>4321</v>
      </c>
      <c r="G1219" s="54">
        <v>1</v>
      </c>
      <c r="H1219" s="28">
        <v>38.541275239499996</v>
      </c>
      <c r="I1219" s="199">
        <f>T_PR[[#This Row],[CENA KATALOG NETTO ZA JEDNOSTKĘ MIARY]]/G1219</f>
        <v>38.541275239499996</v>
      </c>
      <c r="J1219" s="106">
        <f>T1219*(T_PR[[#This Row],[CENA KATALOG NETTO ZA JEDNOSTKĘ MIARY]]-T_PR[[#This Row],[CENA KATALOG NETTO ZA JEDNOSTKĘ MIARY]]*T_PR[[#This Row],[RABAT %]])</f>
        <v>16.18733560059</v>
      </c>
      <c r="K1219" s="95">
        <f t="shared" si="44"/>
        <v>16.18733560059</v>
      </c>
      <c r="L1219" s="261">
        <v>0.57999999999999996</v>
      </c>
      <c r="M1219" s="25">
        <v>4</v>
      </c>
      <c r="N1219" s="256">
        <f>T_PR[[#This Row],[CENA ZA POJ. SZTUKĘ PO RABACIE]]*T_PR[[#This Row],[LICZBA SZT. W OPAKOWANIU]]</f>
        <v>64.74934240236</v>
      </c>
      <c r="O1219" s="253" t="str">
        <f>IF(T_PR[[#This Row],[CENA ZA OPAKOWANIE PO RABACIE]]*D1219=0,"",D1219*N1219)</f>
        <v/>
      </c>
      <c r="P1219" s="52">
        <v>8421814518604</v>
      </c>
      <c r="Q1219" s="52">
        <v>8421814518611</v>
      </c>
      <c r="R1219" s="31" t="s">
        <v>4339</v>
      </c>
      <c r="S1219" s="31">
        <v>73269094</v>
      </c>
      <c r="T1219" s="160">
        <v>1</v>
      </c>
    </row>
    <row r="1220" spans="1:323" ht="30" customHeight="1">
      <c r="A1220" s="334"/>
      <c r="B1220" s="75"/>
      <c r="C1220" s="130" t="s">
        <v>3537</v>
      </c>
      <c r="D1220" s="53"/>
      <c r="E1220" s="38" t="s">
        <v>4283</v>
      </c>
      <c r="F1220" s="225" t="s">
        <v>4322</v>
      </c>
      <c r="G1220" s="54">
        <v>1</v>
      </c>
      <c r="H1220" s="28">
        <v>48.790405025999995</v>
      </c>
      <c r="I1220" s="199">
        <f>T_PR[[#This Row],[CENA KATALOG NETTO ZA JEDNOSTKĘ MIARY]]/G1220</f>
        <v>48.790405025999995</v>
      </c>
      <c r="J1220" s="106">
        <f>T1220*(T_PR[[#This Row],[CENA KATALOG NETTO ZA JEDNOSTKĘ MIARY]]-T_PR[[#This Row],[CENA KATALOG NETTO ZA JEDNOSTKĘ MIARY]]*T_PR[[#This Row],[RABAT %]])</f>
        <v>20.491970110920001</v>
      </c>
      <c r="K1220" s="95">
        <f t="shared" si="44"/>
        <v>20.491970110920001</v>
      </c>
      <c r="L1220" s="261">
        <v>0.57999999999999996</v>
      </c>
      <c r="M1220" s="25">
        <v>4</v>
      </c>
      <c r="N1220" s="256">
        <f>T_PR[[#This Row],[CENA ZA POJ. SZTUKĘ PO RABACIE]]*T_PR[[#This Row],[LICZBA SZT. W OPAKOWANIU]]</f>
        <v>81.967880443680002</v>
      </c>
      <c r="O1220" s="253" t="str">
        <f>IF(T_PR[[#This Row],[CENA ZA OPAKOWANIE PO RABACIE]]*D1220=0,"",D1220*N1220)</f>
        <v/>
      </c>
      <c r="P1220" s="52">
        <v>8421814518628</v>
      </c>
      <c r="Q1220" s="52">
        <v>8421814518635</v>
      </c>
      <c r="R1220" s="31" t="s">
        <v>4339</v>
      </c>
      <c r="S1220" s="31">
        <v>73269094</v>
      </c>
      <c r="T1220" s="160">
        <v>1</v>
      </c>
    </row>
    <row r="1221" spans="1:323" ht="21" customHeight="1">
      <c r="A1221" s="332"/>
      <c r="B1221" s="75"/>
      <c r="C1221" s="130" t="s">
        <v>3537</v>
      </c>
      <c r="D1221" s="53"/>
      <c r="E1221" s="38" t="s">
        <v>4285</v>
      </c>
      <c r="F1221" s="225" t="s">
        <v>4320</v>
      </c>
      <c r="G1221" s="54">
        <v>1</v>
      </c>
      <c r="H1221" s="28">
        <v>39.915982928249996</v>
      </c>
      <c r="I1221" s="199">
        <f>T_PR[[#This Row],[CENA KATALOG NETTO ZA JEDNOSTKĘ MIARY]]/G1221</f>
        <v>39.915982928249996</v>
      </c>
      <c r="J1221" s="106">
        <f>T1221*(T_PR[[#This Row],[CENA KATALOG NETTO ZA JEDNOSTKĘ MIARY]]-T_PR[[#This Row],[CENA KATALOG NETTO ZA JEDNOSTKĘ MIARY]]*T_PR[[#This Row],[RABAT %]])</f>
        <v>39.915982928249996</v>
      </c>
      <c r="K1221" s="95">
        <f t="shared" si="44"/>
        <v>39.915982928249996</v>
      </c>
      <c r="L1221" s="261">
        <f t="shared" ref="L1221:L1258" si="46">$L$347</f>
        <v>0</v>
      </c>
      <c r="M1221" s="25">
        <v>4</v>
      </c>
      <c r="N1221" s="256">
        <f>T_PR[[#This Row],[CENA ZA POJ. SZTUKĘ PO RABACIE]]*T_PR[[#This Row],[LICZBA SZT. W OPAKOWANIU]]</f>
        <v>159.66393171299998</v>
      </c>
      <c r="O1221" s="253" t="str">
        <f>IF(T_PR[[#This Row],[CENA ZA OPAKOWANIE PO RABACIE]]*D1221=0,"",D1221*N1221)</f>
        <v/>
      </c>
      <c r="P1221" s="52">
        <v>8421814518642</v>
      </c>
      <c r="Q1221" s="52">
        <v>8421814518659</v>
      </c>
      <c r="R1221" s="31" t="s">
        <v>4339</v>
      </c>
      <c r="S1221" s="31">
        <v>73269094</v>
      </c>
      <c r="T1221" s="160">
        <v>1</v>
      </c>
    </row>
    <row r="1222" spans="1:323" ht="20.399999999999999" customHeight="1">
      <c r="A1222" s="333"/>
      <c r="B1222" s="75"/>
      <c r="C1222" s="130" t="s">
        <v>3537</v>
      </c>
      <c r="D1222" s="53"/>
      <c r="E1222" s="38" t="s">
        <v>4286</v>
      </c>
      <c r="F1222" s="225" t="s">
        <v>4321</v>
      </c>
      <c r="G1222" s="54">
        <v>1</v>
      </c>
      <c r="H1222" s="28">
        <v>45.474343571249996</v>
      </c>
      <c r="I1222" s="199">
        <f>T_PR[[#This Row],[CENA KATALOG NETTO ZA JEDNOSTKĘ MIARY]]/G1222</f>
        <v>45.474343571249996</v>
      </c>
      <c r="J1222" s="106">
        <f>T1222*(T_PR[[#This Row],[CENA KATALOG NETTO ZA JEDNOSTKĘ MIARY]]-T_PR[[#This Row],[CENA KATALOG NETTO ZA JEDNOSTKĘ MIARY]]*T_PR[[#This Row],[RABAT %]])</f>
        <v>45.474343571249996</v>
      </c>
      <c r="K1222" s="95">
        <f t="shared" si="44"/>
        <v>45.474343571249996</v>
      </c>
      <c r="L1222" s="261">
        <f t="shared" si="46"/>
        <v>0</v>
      </c>
      <c r="M1222" s="25">
        <v>4</v>
      </c>
      <c r="N1222" s="256">
        <f>T_PR[[#This Row],[CENA ZA POJ. SZTUKĘ PO RABACIE]]*T_PR[[#This Row],[LICZBA SZT. W OPAKOWANIU]]</f>
        <v>181.89737428499998</v>
      </c>
      <c r="O1222" s="253" t="str">
        <f>IF(T_PR[[#This Row],[CENA ZA OPAKOWANIE PO RABACIE]]*D1222=0,"",D1222*N1222)</f>
        <v/>
      </c>
      <c r="P1222" s="52">
        <v>8421814518666</v>
      </c>
      <c r="Q1222" s="52">
        <v>8421814518673</v>
      </c>
      <c r="R1222" s="31" t="s">
        <v>4339</v>
      </c>
      <c r="S1222" s="31">
        <v>73269094</v>
      </c>
      <c r="T1222" s="160">
        <v>1</v>
      </c>
    </row>
    <row r="1223" spans="1:323" ht="21" customHeight="1">
      <c r="A1223" s="333"/>
      <c r="B1223" s="75"/>
      <c r="C1223" s="130" t="s">
        <v>3537</v>
      </c>
      <c r="D1223" s="53"/>
      <c r="E1223" s="38" t="s">
        <v>4284</v>
      </c>
      <c r="F1223" s="225" t="s">
        <v>4323</v>
      </c>
      <c r="G1223" s="54">
        <v>1</v>
      </c>
      <c r="H1223" s="28">
        <v>61.363303402500001</v>
      </c>
      <c r="I1223" s="199">
        <f>T_PR[[#This Row],[CENA KATALOG NETTO ZA JEDNOSTKĘ MIARY]]/G1223</f>
        <v>61.363303402500001</v>
      </c>
      <c r="J1223" s="106">
        <f>T1223*(T_PR[[#This Row],[CENA KATALOG NETTO ZA JEDNOSTKĘ MIARY]]-T_PR[[#This Row],[CENA KATALOG NETTO ZA JEDNOSTKĘ MIARY]]*T_PR[[#This Row],[RABAT %]])</f>
        <v>61.363303402500001</v>
      </c>
      <c r="K1223" s="95">
        <f t="shared" si="44"/>
        <v>61.363303402500001</v>
      </c>
      <c r="L1223" s="261">
        <f t="shared" si="46"/>
        <v>0</v>
      </c>
      <c r="M1223" s="25">
        <v>4</v>
      </c>
      <c r="N1223" s="256">
        <f>T_PR[[#This Row],[CENA ZA POJ. SZTUKĘ PO RABACIE]]*T_PR[[#This Row],[LICZBA SZT. W OPAKOWANIU]]</f>
        <v>245.45321361000001</v>
      </c>
      <c r="O1223" s="253" t="str">
        <f>IF(T_PR[[#This Row],[CENA ZA OPAKOWANIE PO RABACIE]]*D1223=0,"",D1223*N1223)</f>
        <v/>
      </c>
      <c r="P1223" s="52">
        <v>8421814518680</v>
      </c>
      <c r="Q1223" s="52">
        <v>8421814518697</v>
      </c>
      <c r="R1223" s="31" t="s">
        <v>4339</v>
      </c>
      <c r="S1223" s="31">
        <v>73269094</v>
      </c>
      <c r="T1223" s="160">
        <v>1</v>
      </c>
    </row>
    <row r="1224" spans="1:323" ht="20.399999999999999" customHeight="1">
      <c r="A1224" s="333"/>
      <c r="B1224" s="75"/>
      <c r="C1224" s="130" t="s">
        <v>3537</v>
      </c>
      <c r="D1224" s="53"/>
      <c r="E1224" s="38" t="s">
        <v>4287</v>
      </c>
      <c r="F1224" s="225" t="s">
        <v>4324</v>
      </c>
      <c r="G1224" s="54">
        <v>1</v>
      </c>
      <c r="H1224" s="28">
        <v>86.842944737999986</v>
      </c>
      <c r="I1224" s="199">
        <f>T_PR[[#This Row],[CENA KATALOG NETTO ZA JEDNOSTKĘ MIARY]]/G1224</f>
        <v>86.842944737999986</v>
      </c>
      <c r="J1224" s="106">
        <f>T1224*(T_PR[[#This Row],[CENA KATALOG NETTO ZA JEDNOSTKĘ MIARY]]-T_PR[[#This Row],[CENA KATALOG NETTO ZA JEDNOSTKĘ MIARY]]*T_PR[[#This Row],[RABAT %]])</f>
        <v>86.842944737999986</v>
      </c>
      <c r="K1224" s="95">
        <f t="shared" si="44"/>
        <v>86.842944737999986</v>
      </c>
      <c r="L1224" s="261">
        <f t="shared" si="46"/>
        <v>0</v>
      </c>
      <c r="M1224" s="25">
        <v>4</v>
      </c>
      <c r="N1224" s="256">
        <f>T_PR[[#This Row],[CENA ZA POJ. SZTUKĘ PO RABACIE]]*T_PR[[#This Row],[LICZBA SZT. W OPAKOWANIU]]</f>
        <v>347.37177895199994</v>
      </c>
      <c r="O1224" s="253" t="str">
        <f>IF(T_PR[[#This Row],[CENA ZA OPAKOWANIE PO RABACIE]]*D1224=0,"",D1224*N1224)</f>
        <v/>
      </c>
      <c r="P1224" s="52">
        <v>8421814518703</v>
      </c>
      <c r="Q1224" s="52">
        <v>8421814518710</v>
      </c>
      <c r="R1224" s="31" t="s">
        <v>4339</v>
      </c>
      <c r="S1224" s="31">
        <v>73269094</v>
      </c>
      <c r="T1224" s="160">
        <v>1</v>
      </c>
    </row>
    <row r="1225" spans="1:323" ht="23.4" customHeight="1">
      <c r="A1225" s="333"/>
      <c r="B1225" s="75"/>
      <c r="C1225" s="130" t="s">
        <v>3537</v>
      </c>
      <c r="D1225" s="181"/>
      <c r="E1225" s="47" t="s">
        <v>4288</v>
      </c>
      <c r="F1225" s="225" t="s">
        <v>4325</v>
      </c>
      <c r="G1225" s="54">
        <v>1</v>
      </c>
      <c r="H1225" s="113">
        <v>114.08896968974997</v>
      </c>
      <c r="I1225" s="199">
        <f>T_PR[[#This Row],[CENA KATALOG NETTO ZA JEDNOSTKĘ MIARY]]/G1225</f>
        <v>114.08896968974997</v>
      </c>
      <c r="J1225" s="106">
        <f>T1225*(T_PR[[#This Row],[CENA KATALOG NETTO ZA JEDNOSTKĘ MIARY]]-T_PR[[#This Row],[CENA KATALOG NETTO ZA JEDNOSTKĘ MIARY]]*T_PR[[#This Row],[RABAT %]])</f>
        <v>114.08896968974997</v>
      </c>
      <c r="K1225" s="114">
        <f t="shared" si="44"/>
        <v>114.08896968974997</v>
      </c>
      <c r="L1225" s="265">
        <f t="shared" si="46"/>
        <v>0</v>
      </c>
      <c r="M1225" s="58">
        <v>4</v>
      </c>
      <c r="N1225" s="258">
        <f>T_PR[[#This Row],[CENA ZA POJ. SZTUKĘ PO RABACIE]]*T_PR[[#This Row],[LICZBA SZT. W OPAKOWANIU]]</f>
        <v>456.35587875899989</v>
      </c>
      <c r="O1225" s="253" t="str">
        <f>IF(T_PR[[#This Row],[CENA ZA OPAKOWANIE PO RABACIE]]*D1225=0,"",D1225*N1225)</f>
        <v/>
      </c>
      <c r="P1225" s="103">
        <v>8421814518727</v>
      </c>
      <c r="Q1225" s="103">
        <v>8421814518734</v>
      </c>
      <c r="R1225" s="31" t="s">
        <v>4339</v>
      </c>
      <c r="S1225" s="31">
        <v>73269094</v>
      </c>
      <c r="T1225" s="160">
        <v>1</v>
      </c>
    </row>
    <row r="1226" spans="1:323" s="163" customFormat="1" ht="82.2" customHeight="1">
      <c r="A1226" s="71"/>
      <c r="B1226" s="127"/>
      <c r="C1226" s="130" t="s">
        <v>3537</v>
      </c>
      <c r="D1226" s="53"/>
      <c r="E1226" s="38" t="s">
        <v>4302</v>
      </c>
      <c r="F1226" s="225" t="s">
        <v>4326</v>
      </c>
      <c r="G1226" s="54">
        <v>1</v>
      </c>
      <c r="H1226" s="28">
        <v>67.171208321249992</v>
      </c>
      <c r="I1226" s="199">
        <f>T_PR[[#This Row],[CENA KATALOG NETTO ZA JEDNOSTKĘ MIARY]]/G1226</f>
        <v>67.171208321249992</v>
      </c>
      <c r="J1226" s="106">
        <f>T1226*(T_PR[[#This Row],[CENA KATALOG NETTO ZA JEDNOSTKĘ MIARY]]-T_PR[[#This Row],[CENA KATALOG NETTO ZA JEDNOSTKĘ MIARY]]*T_PR[[#This Row],[RABAT %]])</f>
        <v>67.171208321249992</v>
      </c>
      <c r="K1226" s="95">
        <f t="shared" si="44"/>
        <v>67.171208321249992</v>
      </c>
      <c r="L1226" s="261">
        <f t="shared" si="46"/>
        <v>0</v>
      </c>
      <c r="M1226" s="25">
        <v>10</v>
      </c>
      <c r="N1226" s="256">
        <f>T_PR[[#This Row],[CENA ZA POJ. SZTUKĘ PO RABACIE]]*T_PR[[#This Row],[LICZBA SZT. W OPAKOWANIU]]</f>
        <v>671.71208321249992</v>
      </c>
      <c r="O1226" s="253" t="str">
        <f>IF(T_PR[[#This Row],[CENA ZA OPAKOWANIE PO RABACIE]]*D1226=0,"",D1226*N1226)</f>
        <v/>
      </c>
      <c r="P1226" s="52">
        <v>8421814518826</v>
      </c>
      <c r="Q1226" s="52"/>
      <c r="R1226" s="31" t="s">
        <v>4339</v>
      </c>
      <c r="S1226" s="31">
        <v>73269094</v>
      </c>
      <c r="T1226" s="160">
        <v>1</v>
      </c>
      <c r="U1226" s="48"/>
      <c r="V1226" s="48"/>
      <c r="W1226" s="48"/>
      <c r="X1226" s="48"/>
      <c r="Y1226" s="48"/>
      <c r="Z1226" s="48"/>
      <c r="AA1226" s="48"/>
      <c r="AB1226" s="48"/>
      <c r="AC1226" s="48"/>
      <c r="AD1226" s="48"/>
      <c r="AE1226" s="48"/>
      <c r="AF1226" s="48"/>
      <c r="AG1226" s="48"/>
      <c r="AH1226" s="48"/>
      <c r="AI1226" s="48"/>
      <c r="AJ1226" s="48"/>
      <c r="AK1226" s="48"/>
      <c r="AL1226" s="48"/>
      <c r="AM1226" s="48"/>
      <c r="AN1226" s="48"/>
      <c r="AO1226" s="48"/>
      <c r="AP1226" s="48"/>
      <c r="AQ1226" s="48"/>
      <c r="AR1226" s="48"/>
      <c r="AS1226" s="48"/>
      <c r="AT1226" s="48"/>
      <c r="AU1226" s="48"/>
      <c r="AV1226" s="48"/>
      <c r="AW1226" s="48"/>
      <c r="AX1226" s="48"/>
      <c r="AY1226" s="48"/>
      <c r="AZ1226" s="48"/>
      <c r="BA1226" s="48"/>
      <c r="BB1226" s="48"/>
      <c r="BC1226" s="48"/>
      <c r="BD1226" s="48"/>
      <c r="BE1226" s="48"/>
      <c r="BF1226" s="48"/>
      <c r="BG1226" s="48"/>
      <c r="BH1226" s="48"/>
      <c r="BI1226" s="48"/>
      <c r="BJ1226" s="48"/>
      <c r="BK1226" s="48"/>
      <c r="BL1226" s="48"/>
      <c r="BM1226" s="48"/>
      <c r="BN1226" s="48"/>
      <c r="BO1226" s="48"/>
      <c r="BP1226" s="48"/>
      <c r="BQ1226" s="48"/>
      <c r="BR1226" s="48"/>
      <c r="BS1226" s="48"/>
      <c r="BT1226" s="48"/>
      <c r="BU1226" s="48"/>
      <c r="BV1226" s="48"/>
      <c r="BW1226" s="48"/>
      <c r="BX1226" s="48"/>
      <c r="BY1226" s="48"/>
      <c r="BZ1226" s="48"/>
      <c r="CA1226" s="48"/>
      <c r="CB1226" s="48"/>
      <c r="CC1226" s="48"/>
      <c r="CD1226" s="48"/>
      <c r="CE1226" s="48"/>
      <c r="CF1226" s="48"/>
      <c r="CG1226" s="48"/>
      <c r="CH1226" s="48"/>
      <c r="CI1226" s="48"/>
      <c r="CJ1226" s="48"/>
      <c r="CK1226" s="48"/>
      <c r="CL1226" s="48"/>
      <c r="CM1226" s="48"/>
      <c r="CN1226" s="48"/>
      <c r="CO1226" s="48"/>
      <c r="CP1226" s="48"/>
      <c r="CQ1226" s="48"/>
      <c r="CR1226" s="48"/>
      <c r="CS1226" s="48"/>
      <c r="CT1226" s="48"/>
      <c r="CU1226" s="48"/>
      <c r="CV1226" s="48"/>
      <c r="CW1226" s="48"/>
      <c r="CX1226" s="48"/>
      <c r="CY1226" s="48"/>
      <c r="CZ1226" s="48"/>
      <c r="DA1226" s="48"/>
      <c r="DB1226" s="48"/>
      <c r="DC1226" s="48"/>
      <c r="DD1226" s="48"/>
      <c r="DE1226" s="48"/>
      <c r="DF1226" s="48"/>
      <c r="DG1226" s="48"/>
      <c r="DH1226" s="48"/>
      <c r="DI1226" s="48"/>
      <c r="DJ1226" s="48"/>
      <c r="DK1226" s="48"/>
      <c r="DL1226" s="48"/>
      <c r="DM1226" s="48"/>
      <c r="DN1226" s="48"/>
      <c r="DO1226" s="48"/>
      <c r="DP1226" s="48"/>
      <c r="DQ1226" s="48"/>
      <c r="DR1226" s="48"/>
      <c r="DS1226" s="48"/>
      <c r="DT1226" s="48"/>
      <c r="DU1226" s="48"/>
      <c r="DV1226" s="48"/>
      <c r="DW1226" s="48"/>
      <c r="DX1226" s="48"/>
      <c r="DY1226" s="48"/>
      <c r="DZ1226" s="48"/>
      <c r="EA1226" s="48"/>
      <c r="EB1226" s="48"/>
      <c r="EC1226" s="48"/>
      <c r="ED1226" s="48"/>
      <c r="EE1226" s="48"/>
      <c r="EF1226" s="48"/>
      <c r="EG1226" s="48"/>
      <c r="EH1226" s="48"/>
      <c r="EI1226" s="48"/>
      <c r="EJ1226" s="48"/>
      <c r="EK1226" s="48"/>
      <c r="EL1226" s="48"/>
      <c r="EM1226" s="48"/>
      <c r="EN1226" s="48"/>
      <c r="EO1226" s="48"/>
      <c r="EP1226" s="48"/>
      <c r="EQ1226" s="48"/>
      <c r="ER1226" s="48"/>
      <c r="ES1226" s="48"/>
      <c r="ET1226" s="48"/>
      <c r="EU1226" s="48"/>
      <c r="EV1226" s="48"/>
      <c r="EW1226" s="48"/>
      <c r="EX1226" s="48"/>
      <c r="EY1226" s="48"/>
      <c r="EZ1226" s="48"/>
      <c r="FA1226" s="48"/>
      <c r="FB1226" s="48"/>
      <c r="FC1226" s="48"/>
      <c r="FD1226" s="48"/>
      <c r="FE1226" s="48"/>
      <c r="FF1226" s="48"/>
      <c r="FG1226" s="48"/>
      <c r="FH1226" s="48"/>
      <c r="FI1226" s="48"/>
      <c r="FJ1226" s="48"/>
      <c r="FK1226" s="48"/>
      <c r="FL1226" s="48"/>
      <c r="FM1226" s="48"/>
      <c r="FN1226" s="48"/>
      <c r="FO1226" s="48"/>
      <c r="FP1226" s="48"/>
      <c r="FQ1226" s="48"/>
      <c r="FR1226" s="48"/>
      <c r="FS1226" s="48"/>
      <c r="FT1226" s="48"/>
      <c r="FU1226" s="48"/>
      <c r="FV1226" s="48"/>
      <c r="FW1226" s="48"/>
      <c r="FX1226" s="48"/>
      <c r="FY1226" s="48"/>
      <c r="FZ1226" s="48"/>
      <c r="GA1226" s="48"/>
      <c r="GB1226" s="48"/>
      <c r="GC1226" s="48"/>
      <c r="GD1226" s="48"/>
      <c r="GE1226" s="48"/>
      <c r="GF1226" s="48"/>
      <c r="GG1226" s="48"/>
      <c r="GH1226" s="48"/>
      <c r="GI1226" s="48"/>
      <c r="GJ1226" s="48"/>
      <c r="GK1226" s="48"/>
      <c r="GL1226" s="48"/>
      <c r="GM1226" s="48"/>
      <c r="GN1226" s="48"/>
      <c r="GO1226" s="48"/>
      <c r="GP1226" s="48"/>
      <c r="GQ1226" s="48"/>
      <c r="GR1226" s="48"/>
      <c r="GS1226" s="48"/>
      <c r="GT1226" s="48"/>
      <c r="GU1226" s="48"/>
      <c r="GV1226" s="48"/>
      <c r="GW1226" s="48"/>
      <c r="GX1226" s="48"/>
      <c r="GY1226" s="48"/>
      <c r="GZ1226" s="48"/>
      <c r="HA1226" s="48"/>
      <c r="HB1226" s="48"/>
      <c r="HC1226" s="48"/>
      <c r="HD1226" s="48"/>
      <c r="HE1226" s="48"/>
      <c r="HF1226" s="48"/>
      <c r="HG1226" s="48"/>
      <c r="HH1226" s="48"/>
      <c r="HI1226" s="48"/>
      <c r="HJ1226" s="48"/>
      <c r="HK1226" s="48"/>
      <c r="HL1226" s="48"/>
      <c r="HM1226" s="48"/>
      <c r="HN1226" s="48"/>
      <c r="HO1226" s="48"/>
      <c r="HP1226" s="48"/>
      <c r="HQ1226" s="48"/>
      <c r="HR1226" s="48"/>
      <c r="HS1226" s="48"/>
      <c r="HT1226" s="48"/>
      <c r="HU1226" s="48"/>
      <c r="HV1226" s="48"/>
      <c r="HW1226" s="48"/>
      <c r="HX1226" s="48"/>
      <c r="HY1226" s="48"/>
      <c r="HZ1226" s="48"/>
      <c r="IA1226" s="48"/>
      <c r="IB1226" s="48"/>
      <c r="IC1226" s="48"/>
      <c r="ID1226" s="48"/>
      <c r="IE1226" s="48"/>
      <c r="IF1226" s="48"/>
      <c r="IG1226" s="48"/>
      <c r="IH1226" s="48"/>
      <c r="II1226" s="48"/>
      <c r="IJ1226" s="48"/>
      <c r="IK1226" s="48"/>
      <c r="IL1226" s="48"/>
      <c r="IM1226" s="48"/>
      <c r="IN1226" s="48"/>
      <c r="IO1226" s="48"/>
      <c r="IP1226" s="48"/>
      <c r="IQ1226" s="48"/>
      <c r="IR1226" s="48"/>
      <c r="IS1226" s="48"/>
      <c r="IT1226" s="48"/>
      <c r="IU1226" s="48"/>
      <c r="IV1226" s="48"/>
      <c r="IW1226" s="48"/>
      <c r="IX1226" s="48"/>
      <c r="IY1226" s="48"/>
      <c r="IZ1226" s="48"/>
      <c r="JA1226" s="48"/>
      <c r="JB1226" s="48"/>
      <c r="JC1226" s="48"/>
      <c r="JD1226" s="48"/>
      <c r="JE1226" s="48"/>
      <c r="JF1226" s="48"/>
      <c r="JG1226" s="48"/>
      <c r="JH1226" s="48"/>
      <c r="JI1226" s="48"/>
      <c r="JJ1226" s="48"/>
      <c r="JK1226" s="48"/>
      <c r="JL1226" s="48"/>
      <c r="JM1226" s="48"/>
      <c r="JN1226" s="48"/>
      <c r="JO1226" s="48"/>
      <c r="JP1226" s="48"/>
      <c r="JQ1226" s="48"/>
      <c r="JR1226" s="48"/>
      <c r="JS1226" s="48"/>
      <c r="JT1226" s="48"/>
      <c r="JU1226" s="48"/>
      <c r="JV1226" s="48"/>
      <c r="JW1226" s="48"/>
      <c r="JX1226" s="48"/>
      <c r="JY1226" s="48"/>
      <c r="JZ1226" s="48"/>
      <c r="KA1226" s="48"/>
      <c r="KB1226" s="48"/>
      <c r="KC1226" s="48"/>
      <c r="KD1226" s="48"/>
      <c r="KE1226" s="48"/>
      <c r="KF1226" s="48"/>
      <c r="KG1226" s="48"/>
      <c r="KH1226" s="48"/>
      <c r="KI1226" s="48"/>
      <c r="KJ1226" s="48"/>
      <c r="KK1226" s="48"/>
      <c r="KL1226" s="48"/>
      <c r="KM1226" s="48"/>
      <c r="KN1226" s="48"/>
      <c r="KO1226" s="48"/>
      <c r="KP1226" s="48"/>
      <c r="KQ1226" s="48"/>
      <c r="KR1226" s="48"/>
      <c r="KS1226" s="48"/>
      <c r="KT1226" s="48"/>
      <c r="KU1226" s="48"/>
      <c r="KV1226" s="48"/>
      <c r="KW1226" s="48"/>
      <c r="KX1226" s="48"/>
      <c r="KY1226" s="48"/>
      <c r="KZ1226" s="48"/>
      <c r="LA1226" s="48"/>
      <c r="LB1226" s="48"/>
      <c r="LC1226" s="48"/>
      <c r="LD1226" s="48"/>
      <c r="LE1226" s="48"/>
      <c r="LF1226" s="48"/>
      <c r="LG1226" s="48"/>
      <c r="LH1226" s="48"/>
      <c r="LI1226" s="48"/>
      <c r="LJ1226" s="48"/>
      <c r="LK1226" s="48"/>
    </row>
    <row r="1227" spans="1:323" ht="86.4" customHeight="1">
      <c r="A1227" s="108"/>
      <c r="B1227" s="76"/>
      <c r="C1227" s="130" t="s">
        <v>3537</v>
      </c>
      <c r="D1227" s="187"/>
      <c r="E1227" s="196" t="s">
        <v>4301</v>
      </c>
      <c r="F1227" s="225" t="s">
        <v>4327</v>
      </c>
      <c r="G1227" s="54">
        <v>1</v>
      </c>
      <c r="H1227" s="188">
        <v>79.545518711999989</v>
      </c>
      <c r="I1227" s="199">
        <f>T_PR[[#This Row],[CENA KATALOG NETTO ZA JEDNOSTKĘ MIARY]]/G1227</f>
        <v>79.545518711999989</v>
      </c>
      <c r="J1227" s="106">
        <f>T1227*(T_PR[[#This Row],[CENA KATALOG NETTO ZA JEDNOSTKĘ MIARY]]-T_PR[[#This Row],[CENA KATALOG NETTO ZA JEDNOSTKĘ MIARY]]*T_PR[[#This Row],[RABAT %]])</f>
        <v>79.545518711999989</v>
      </c>
      <c r="K1227" s="190">
        <f t="shared" si="44"/>
        <v>79.545518711999989</v>
      </c>
      <c r="L1227" s="266">
        <f t="shared" si="46"/>
        <v>0</v>
      </c>
      <c r="M1227" s="189">
        <v>10</v>
      </c>
      <c r="N1227" s="259">
        <f>T_PR[[#This Row],[CENA ZA POJ. SZTUKĘ PO RABACIE]]*T_PR[[#This Row],[LICZBA SZT. W OPAKOWANIU]]</f>
        <v>795.45518711999989</v>
      </c>
      <c r="O1227" s="253" t="str">
        <f>IF(T_PR[[#This Row],[CENA ZA OPAKOWANIE PO RABACIE]]*D1227=0,"",D1227*N1227)</f>
        <v/>
      </c>
      <c r="P1227" s="104">
        <v>8421814518765</v>
      </c>
      <c r="Q1227" s="104"/>
      <c r="R1227" s="31" t="s">
        <v>4339</v>
      </c>
      <c r="S1227" s="31">
        <v>73269094</v>
      </c>
      <c r="T1227" s="160">
        <v>1</v>
      </c>
    </row>
    <row r="1228" spans="1:323" ht="86.4" customHeight="1">
      <c r="A1228" s="71" t="e" vm="28">
        <v>#VALUE!</v>
      </c>
      <c r="B1228" s="127"/>
      <c r="C1228" s="130" t="s">
        <v>3537</v>
      </c>
      <c r="D1228" s="187"/>
      <c r="E1228" s="38" t="s">
        <v>4395</v>
      </c>
      <c r="F1228" s="225" t="s">
        <v>4396</v>
      </c>
      <c r="G1228" s="54">
        <v>1</v>
      </c>
      <c r="H1228" s="28">
        <v>5.99</v>
      </c>
      <c r="I1228" s="199">
        <f>T_PR[[#This Row],[CENA KATALOG NETTO ZA JEDNOSTKĘ MIARY]]/G1228</f>
        <v>5.99</v>
      </c>
      <c r="J1228" s="106">
        <f>T1228*(T_PR[[#This Row],[CENA KATALOG NETTO ZA JEDNOSTKĘ MIARY]]-T_PR[[#This Row],[CENA KATALOG NETTO ZA JEDNOSTKĘ MIARY]]*T_PR[[#This Row],[RABAT %]])</f>
        <v>5.99</v>
      </c>
      <c r="K1228" s="106">
        <f>SUM(H1228)*(1-L1229)</f>
        <v>5.99</v>
      </c>
      <c r="L1228" s="263">
        <f t="shared" si="46"/>
        <v>0</v>
      </c>
      <c r="M1228" s="93">
        <v>25</v>
      </c>
      <c r="N1228" s="257">
        <f>T_PR[[#This Row],[CENA ZA POJ. SZTUKĘ PO RABACIE]]*T_PR[[#This Row],[LICZBA SZT. W OPAKOWANIU]]</f>
        <v>149.75</v>
      </c>
      <c r="O1228" s="253" t="str">
        <f>IF(T_PR[[#This Row],[CENA ZA OPAKOWANIE PO RABACIE]]*D1228=0,"",D1228*N1228)</f>
        <v/>
      </c>
      <c r="P1228" s="105">
        <v>8421814529662</v>
      </c>
      <c r="Q1228" s="105">
        <v>8421814529679</v>
      </c>
      <c r="R1228" s="31" t="s">
        <v>4339</v>
      </c>
      <c r="S1228" s="193">
        <v>73269060</v>
      </c>
      <c r="T1228" s="160">
        <v>1</v>
      </c>
    </row>
    <row r="1229" spans="1:323" ht="86.4" customHeight="1">
      <c r="A1229" s="71"/>
      <c r="B1229" s="127"/>
      <c r="C1229" s="130" t="s">
        <v>3537</v>
      </c>
      <c r="D1229" s="187"/>
      <c r="E1229" s="38" t="s">
        <v>4303</v>
      </c>
      <c r="F1229" s="225" t="s">
        <v>4397</v>
      </c>
      <c r="G1229" s="54">
        <v>1</v>
      </c>
      <c r="H1229" s="28">
        <v>14.556938145749996</v>
      </c>
      <c r="I1229" s="199">
        <f>T_PR[[#This Row],[CENA KATALOG NETTO ZA JEDNOSTKĘ MIARY]]/G1229</f>
        <v>14.556938145749996</v>
      </c>
      <c r="J1229" s="28">
        <f>T1229*(T_PR[[#This Row],[CENA KATALOG NETTO ZA JEDNOSTKĘ MIARY]]-T_PR[[#This Row],[CENA KATALOG NETTO ZA JEDNOSTKĘ MIARY]]*T_PR[[#This Row],[RABAT %]])</f>
        <v>14.556938145749996</v>
      </c>
      <c r="K1229" s="95">
        <f>SUM(H1229)*(1-L1233)</f>
        <v>14.556938145749996</v>
      </c>
      <c r="L1229" s="261">
        <f t="shared" si="46"/>
        <v>0</v>
      </c>
      <c r="M1229" s="25">
        <v>20</v>
      </c>
      <c r="N1229" s="256">
        <f>T_PR[[#This Row],[CENA ZA POJ. SZTUKĘ PO RABACIE]]*T_PR[[#This Row],[LICZBA SZT. W OPAKOWANIU]]</f>
        <v>291.13876291499992</v>
      </c>
      <c r="O1229" s="253" t="str">
        <f>IF(T_PR[[#This Row],[CENA ZA OPAKOWANIE PO RABACIE]]*D1229=0,"",D1229*N1229)</f>
        <v/>
      </c>
      <c r="P1229" s="52">
        <v>8421814529662</v>
      </c>
      <c r="Q1229" s="52"/>
      <c r="R1229" s="31" t="s">
        <v>4339</v>
      </c>
      <c r="S1229" s="193">
        <v>73269060</v>
      </c>
      <c r="T1229" s="160">
        <v>1</v>
      </c>
    </row>
    <row r="1230" spans="1:323" ht="86.4" customHeight="1">
      <c r="A1230" s="71"/>
      <c r="B1230" s="75"/>
      <c r="C1230" s="130" t="s">
        <v>3537</v>
      </c>
      <c r="D1230" s="187"/>
      <c r="E1230" s="38" t="s">
        <v>4314</v>
      </c>
      <c r="F1230" s="225" t="s">
        <v>4315</v>
      </c>
      <c r="G1230" s="54">
        <v>1</v>
      </c>
      <c r="H1230" s="28">
        <v>43.575716249999992</v>
      </c>
      <c r="I1230" s="199">
        <f>T_PR[[#This Row],[CENA KATALOG NETTO ZA JEDNOSTKĘ MIARY]]/G1230</f>
        <v>43.575716249999992</v>
      </c>
      <c r="J1230" s="28">
        <f>T1230*(T_PR[[#This Row],[CENA KATALOG NETTO ZA JEDNOSTKĘ MIARY]]-T_PR[[#This Row],[CENA KATALOG NETTO ZA JEDNOSTKĘ MIARY]]*T_PR[[#This Row],[RABAT %]])</f>
        <v>43.575716249999992</v>
      </c>
      <c r="K1230" s="95">
        <f>SUM(H1230)*(1-L1233)</f>
        <v>43.575716249999992</v>
      </c>
      <c r="L1230" s="261">
        <f t="shared" si="46"/>
        <v>0</v>
      </c>
      <c r="M1230" s="25">
        <v>5</v>
      </c>
      <c r="N1230" s="256">
        <f>T_PR[[#This Row],[CENA ZA POJ. SZTUKĘ PO RABACIE]]*T_PR[[#This Row],[LICZBA SZT. W OPAKOWANIU]]</f>
        <v>217.87858124999997</v>
      </c>
      <c r="O1230" s="253" t="str">
        <f>IF(T_PR[[#This Row],[CENA ZA OPAKOWANIE PO RABACIE]]*D1230=0,"",D1230*N1230)</f>
        <v/>
      </c>
      <c r="P1230" s="52">
        <v>8421814529761</v>
      </c>
      <c r="Q1230" s="52">
        <v>8421814529778</v>
      </c>
      <c r="R1230" s="31" t="s">
        <v>4339</v>
      </c>
      <c r="S1230" s="193">
        <v>73269060</v>
      </c>
      <c r="T1230" s="160">
        <v>1</v>
      </c>
    </row>
    <row r="1231" spans="1:323" ht="53.4" customHeight="1">
      <c r="A1231" s="332" t="e" vm="29">
        <v>#VALUE!</v>
      </c>
      <c r="B1231" s="75"/>
      <c r="C1231" s="130"/>
      <c r="D1231" s="187"/>
      <c r="E1231" s="38" t="s">
        <v>4402</v>
      </c>
      <c r="F1231" s="225" t="s">
        <v>4404</v>
      </c>
      <c r="G1231" s="54">
        <v>1</v>
      </c>
      <c r="H1231" s="28">
        <v>142.80000000000001</v>
      </c>
      <c r="I1231" s="199">
        <f>T_PR[[#This Row],[CENA KATALOG NETTO ZA JEDNOSTKĘ MIARY]]/G1231</f>
        <v>142.80000000000001</v>
      </c>
      <c r="J1231" s="28">
        <f>T1231*(T_PR[[#This Row],[CENA KATALOG NETTO ZA JEDNOSTKĘ MIARY]]-T_PR[[#This Row],[CENA KATALOG NETTO ZA JEDNOSTKĘ MIARY]]*T_PR[[#This Row],[RABAT %]])</f>
        <v>142.80000000000001</v>
      </c>
      <c r="K1231" s="106">
        <f>SUM(H1231)*(1-L1232)</f>
        <v>142.80000000000001</v>
      </c>
      <c r="L1231" s="261">
        <f t="shared" si="46"/>
        <v>0</v>
      </c>
      <c r="M1231" s="25">
        <v>10</v>
      </c>
      <c r="N1231" s="256">
        <f>T_PR[[#This Row],[CENA ZA POJ. SZTUKĘ PO RABACIE]]*T_PR[[#This Row],[LICZBA SZT. W OPAKOWANIU]]</f>
        <v>1428</v>
      </c>
      <c r="O1231" s="253" t="str">
        <f>IF(T_PR[[#This Row],[CENA ZA OPAKOWANIE PO RABACIE]]*D1231=0,"",D1231*N1231)</f>
        <v/>
      </c>
      <c r="P1231" s="52">
        <v>8421814589482</v>
      </c>
      <c r="Q1231" s="52"/>
      <c r="R1231" s="31"/>
      <c r="S1231" s="109"/>
      <c r="T1231" s="160">
        <v>1</v>
      </c>
    </row>
    <row r="1232" spans="1:323" ht="49.2" customHeight="1">
      <c r="A1232" s="334"/>
      <c r="B1232" s="75"/>
      <c r="C1232" s="130"/>
      <c r="D1232" s="187"/>
      <c r="E1232" s="38" t="s">
        <v>4403</v>
      </c>
      <c r="F1232" s="225" t="s">
        <v>4405</v>
      </c>
      <c r="G1232" s="54">
        <v>1</v>
      </c>
      <c r="H1232" s="28">
        <v>193</v>
      </c>
      <c r="I1232" s="199">
        <f>T_PR[[#This Row],[CENA KATALOG NETTO ZA JEDNOSTKĘ MIARY]]/G1232</f>
        <v>193</v>
      </c>
      <c r="J1232" s="28">
        <f>T1232*(T_PR[[#This Row],[CENA KATALOG NETTO ZA JEDNOSTKĘ MIARY]]-T_PR[[#This Row],[CENA KATALOG NETTO ZA JEDNOSTKĘ MIARY]]*T_PR[[#This Row],[RABAT %]])</f>
        <v>193</v>
      </c>
      <c r="K1232" s="106">
        <f>SUM(H1232)*(1-L1233)</f>
        <v>193</v>
      </c>
      <c r="L1232" s="261">
        <f t="shared" si="46"/>
        <v>0</v>
      </c>
      <c r="M1232" s="25">
        <v>10</v>
      </c>
      <c r="N1232" s="256">
        <f>T_PR[[#This Row],[CENA ZA POJ. SZTUKĘ PO RABACIE]]*T_PR[[#This Row],[LICZBA SZT. W OPAKOWANIU]]</f>
        <v>1930</v>
      </c>
      <c r="O1232" s="253" t="str">
        <f>IF(T_PR[[#This Row],[CENA ZA OPAKOWANIE PO RABACIE]]*D1232=0,"",D1232*N1232)</f>
        <v/>
      </c>
      <c r="P1232" s="52">
        <v>8421814617703</v>
      </c>
      <c r="Q1232" s="52"/>
      <c r="R1232" s="31"/>
      <c r="S1232" s="109"/>
      <c r="T1232" s="160">
        <v>1</v>
      </c>
    </row>
    <row r="1233" spans="1:20" ht="63.65" customHeight="1">
      <c r="A1233" s="71"/>
      <c r="B1233" s="75"/>
      <c r="C1233" s="130" t="s">
        <v>3537</v>
      </c>
      <c r="D1233" s="53"/>
      <c r="E1233" s="38" t="s">
        <v>4299</v>
      </c>
      <c r="F1233" s="229" t="s">
        <v>3039</v>
      </c>
      <c r="G1233" s="54">
        <v>100</v>
      </c>
      <c r="H1233" s="28">
        <v>232.5</v>
      </c>
      <c r="I1233" s="199">
        <f>T_PR[[#This Row],[CENA KATALOG NETTO ZA JEDNOSTKĘ MIARY]]/G1233</f>
        <v>2.3250000000000002</v>
      </c>
      <c r="J1233" s="28">
        <f>T1233*(T_PR[[#This Row],[CENA KATALOG NETTO ZA JEDNOSTKĘ MIARY]]-T_PR[[#This Row],[CENA KATALOG NETTO ZA JEDNOSTKĘ MIARY]]*T_PR[[#This Row],[RABAT %]])/100</f>
        <v>2.3250000000000002</v>
      </c>
      <c r="K1233" s="95">
        <f>SUM(H1233)*(1-L1234)</f>
        <v>232.5</v>
      </c>
      <c r="L1233" s="261">
        <f t="shared" si="46"/>
        <v>0</v>
      </c>
      <c r="M1233" s="25">
        <v>50</v>
      </c>
      <c r="N1233" s="256">
        <f>T_PR[[#This Row],[CENA ZA POJ. SZTUKĘ PO RABACIE]]*T_PR[[#This Row],[LICZBA SZT. W OPAKOWANIU]]</f>
        <v>116.25000000000001</v>
      </c>
      <c r="O1233" s="253" t="str">
        <f>IF(T_PR[[#This Row],[CENA ZA OPAKOWANIE PO RABACIE]]*D1233=0,"",D1233*N1233)</f>
        <v/>
      </c>
      <c r="P1233" s="52">
        <v>8421814628242</v>
      </c>
      <c r="Q1233" s="52">
        <v>8421814518970</v>
      </c>
      <c r="R1233" s="31" t="s">
        <v>22</v>
      </c>
      <c r="S1233" s="31">
        <v>73181692</v>
      </c>
      <c r="T1233" s="160">
        <v>1</v>
      </c>
    </row>
    <row r="1234" spans="1:20" ht="27.65" customHeight="1">
      <c r="A1234" s="332"/>
      <c r="B1234" s="341"/>
      <c r="C1234" s="131" t="s">
        <v>3537</v>
      </c>
      <c r="D1234" s="53"/>
      <c r="E1234" s="38" t="s">
        <v>3032</v>
      </c>
      <c r="F1234" s="229" t="s">
        <v>3033</v>
      </c>
      <c r="G1234" s="54">
        <v>100</v>
      </c>
      <c r="H1234" s="28">
        <v>124.09</v>
      </c>
      <c r="I1234" s="199">
        <f>T_PR[[#This Row],[CENA KATALOG NETTO ZA JEDNOSTKĘ MIARY]]/G1234</f>
        <v>1.2409000000000001</v>
      </c>
      <c r="J1234" s="94">
        <f>T1234*(T_PR[[#This Row],[CENA KATALOG NETTO ZA JEDNOSTKĘ MIARY]]-T_PR[[#This Row],[CENA KATALOG NETTO ZA JEDNOSTKĘ MIARY]]*T_PR[[#This Row],[RABAT %]])/100</f>
        <v>1.2409000000000001</v>
      </c>
      <c r="K1234" s="95">
        <f t="shared" si="44"/>
        <v>124.09</v>
      </c>
      <c r="L1234" s="264">
        <f t="shared" si="46"/>
        <v>0</v>
      </c>
      <c r="M1234" s="25">
        <v>100</v>
      </c>
      <c r="N1234" s="256">
        <f>T_PR[[#This Row],[CENA ZA POJ. SZTUKĘ PO RABACIE]]*T_PR[[#This Row],[LICZBA SZT. W OPAKOWANIU]]</f>
        <v>124.09000000000002</v>
      </c>
      <c r="O1234" s="253" t="str">
        <f>IF(T_PR[[#This Row],[CENA ZA OPAKOWANIE PO RABACIE]]*D1234=0,"",D1234*N1234)</f>
        <v/>
      </c>
      <c r="P1234" s="52">
        <v>8421814061810</v>
      </c>
      <c r="Q1234" s="52">
        <v>8421814473101</v>
      </c>
      <c r="R1234" s="31"/>
      <c r="S1234" s="31"/>
      <c r="T1234" s="160">
        <v>1</v>
      </c>
    </row>
    <row r="1235" spans="1:20" ht="24.65" customHeight="1">
      <c r="A1235" s="333"/>
      <c r="B1235" s="346"/>
      <c r="C1235" s="131" t="s">
        <v>3537</v>
      </c>
      <c r="D1235" s="53"/>
      <c r="E1235" s="38" t="s">
        <v>3034</v>
      </c>
      <c r="F1235" s="229" t="s">
        <v>3035</v>
      </c>
      <c r="G1235" s="54">
        <v>100</v>
      </c>
      <c r="H1235" s="28">
        <v>618.54999999999995</v>
      </c>
      <c r="I1235" s="199">
        <f>T_PR[[#This Row],[CENA KATALOG NETTO ZA JEDNOSTKĘ MIARY]]/G1235</f>
        <v>6.1854999999999993</v>
      </c>
      <c r="J1235" s="94">
        <f>T1235*(T_PR[[#This Row],[CENA KATALOG NETTO ZA JEDNOSTKĘ MIARY]]-T_PR[[#This Row],[CENA KATALOG NETTO ZA JEDNOSTKĘ MIARY]]*T_PR[[#This Row],[RABAT %]])/100</f>
        <v>6.1854999999999993</v>
      </c>
      <c r="K1235" s="95">
        <f t="shared" si="44"/>
        <v>618.54999999999995</v>
      </c>
      <c r="L1235" s="264">
        <f t="shared" si="46"/>
        <v>0</v>
      </c>
      <c r="M1235" s="25">
        <v>100</v>
      </c>
      <c r="N1235" s="256">
        <f>T_PR[[#This Row],[CENA ZA POJ. SZTUKĘ PO RABACIE]]*T_PR[[#This Row],[LICZBA SZT. W OPAKOWANIU]]</f>
        <v>618.54999999999995</v>
      </c>
      <c r="O1235" s="253" t="str">
        <f>IF(T_PR[[#This Row],[CENA ZA OPAKOWANIE PO RABACIE]]*D1235=0,"",D1235*N1235)</f>
        <v/>
      </c>
      <c r="P1235" s="52">
        <v>8421814529464</v>
      </c>
      <c r="Q1235" s="52">
        <v>8421814529471</v>
      </c>
      <c r="R1235" s="31"/>
      <c r="S1235" s="31"/>
      <c r="T1235" s="160">
        <v>1</v>
      </c>
    </row>
    <row r="1236" spans="1:20" ht="25.2" customHeight="1">
      <c r="A1236" s="334"/>
      <c r="B1236" s="342"/>
      <c r="C1236" s="131" t="s">
        <v>3537</v>
      </c>
      <c r="D1236" s="53"/>
      <c r="E1236" s="38" t="s">
        <v>3036</v>
      </c>
      <c r="F1236" s="229" t="s">
        <v>3037</v>
      </c>
      <c r="G1236" s="54">
        <v>100</v>
      </c>
      <c r="H1236" s="28">
        <v>654.29999999999995</v>
      </c>
      <c r="I1236" s="199">
        <f>T_PR[[#This Row],[CENA KATALOG NETTO ZA JEDNOSTKĘ MIARY]]/G1236</f>
        <v>6.5429999999999993</v>
      </c>
      <c r="J1236" s="94">
        <f>T1236*(T_PR[[#This Row],[CENA KATALOG NETTO ZA JEDNOSTKĘ MIARY]]-T_PR[[#This Row],[CENA KATALOG NETTO ZA JEDNOSTKĘ MIARY]]*T_PR[[#This Row],[RABAT %]])/100</f>
        <v>6.5429999999999993</v>
      </c>
      <c r="K1236" s="95">
        <f t="shared" si="44"/>
        <v>654.29999999999995</v>
      </c>
      <c r="L1236" s="264">
        <f t="shared" si="46"/>
        <v>0</v>
      </c>
      <c r="M1236" s="25">
        <v>100</v>
      </c>
      <c r="N1236" s="256">
        <f>T_PR[[#This Row],[CENA ZA POJ. SZTUKĘ PO RABACIE]]*T_PR[[#This Row],[LICZBA SZT. W OPAKOWANIU]]</f>
        <v>654.29999999999995</v>
      </c>
      <c r="O1236" s="253" t="str">
        <f>IF(T_PR[[#This Row],[CENA ZA OPAKOWANIE PO RABACIE]]*D1236=0,"",D1236*N1236)</f>
        <v/>
      </c>
      <c r="P1236" s="52">
        <v>8421814529501</v>
      </c>
      <c r="Q1236" s="52">
        <v>8421814529518</v>
      </c>
      <c r="R1236" s="31"/>
      <c r="S1236" s="31"/>
      <c r="T1236" s="160">
        <v>1</v>
      </c>
    </row>
    <row r="1237" spans="1:20" ht="32.4" customHeight="1">
      <c r="A1237" s="332"/>
      <c r="B1237" s="341"/>
      <c r="C1237" s="131" t="s">
        <v>3537</v>
      </c>
      <c r="D1237" s="53"/>
      <c r="E1237" s="38" t="s">
        <v>3038</v>
      </c>
      <c r="F1237" s="229" t="s">
        <v>3039</v>
      </c>
      <c r="G1237" s="54">
        <v>100</v>
      </c>
      <c r="H1237" s="28">
        <v>362.49</v>
      </c>
      <c r="I1237" s="199">
        <f>T_PR[[#This Row],[CENA KATALOG NETTO ZA JEDNOSTKĘ MIARY]]/G1237</f>
        <v>3.6249000000000002</v>
      </c>
      <c r="J1237" s="94">
        <f>T1237*(T_PR[[#This Row],[CENA KATALOG NETTO ZA JEDNOSTKĘ MIARY]]-T_PR[[#This Row],[CENA KATALOG NETTO ZA JEDNOSTKĘ MIARY]]*T_PR[[#This Row],[RABAT %]])/100</f>
        <v>3.6249000000000002</v>
      </c>
      <c r="K1237" s="95">
        <f t="shared" si="44"/>
        <v>362.49</v>
      </c>
      <c r="L1237" s="264">
        <f t="shared" si="46"/>
        <v>0</v>
      </c>
      <c r="M1237" s="25">
        <v>100</v>
      </c>
      <c r="N1237" s="256">
        <f>T_PR[[#This Row],[CENA ZA POJ. SZTUKĘ PO RABACIE]]*T_PR[[#This Row],[LICZBA SZT. W OPAKOWANIU]]</f>
        <v>362.49</v>
      </c>
      <c r="O1237" s="253" t="str">
        <f>IF(T_PR[[#This Row],[CENA ZA OPAKOWANIE PO RABACIE]]*D1237=0,"",D1237*N1237)</f>
        <v/>
      </c>
      <c r="P1237" s="52">
        <v>8421814539227</v>
      </c>
      <c r="Q1237" s="52">
        <v>8421814539234</v>
      </c>
      <c r="R1237" s="31"/>
      <c r="S1237" s="31"/>
      <c r="T1237" s="160">
        <v>1</v>
      </c>
    </row>
    <row r="1238" spans="1:20" ht="36" customHeight="1">
      <c r="A1238" s="333"/>
      <c r="B1238" s="346"/>
      <c r="C1238" s="131" t="s">
        <v>3537</v>
      </c>
      <c r="D1238" s="53"/>
      <c r="E1238" s="38" t="s">
        <v>3040</v>
      </c>
      <c r="F1238" s="229" t="s">
        <v>3041</v>
      </c>
      <c r="G1238" s="54">
        <v>100</v>
      </c>
      <c r="H1238" s="28">
        <v>393.46</v>
      </c>
      <c r="I1238" s="199">
        <f>T_PR[[#This Row],[CENA KATALOG NETTO ZA JEDNOSTKĘ MIARY]]/G1238</f>
        <v>3.9345999999999997</v>
      </c>
      <c r="J1238" s="94">
        <f>T1238*(T_PR[[#This Row],[CENA KATALOG NETTO ZA JEDNOSTKĘ MIARY]]-T_PR[[#This Row],[CENA KATALOG NETTO ZA JEDNOSTKĘ MIARY]]*T_PR[[#This Row],[RABAT %]])/100</f>
        <v>3.9345999999999997</v>
      </c>
      <c r="K1238" s="95">
        <f t="shared" si="44"/>
        <v>393.46</v>
      </c>
      <c r="L1238" s="264">
        <f t="shared" si="46"/>
        <v>0</v>
      </c>
      <c r="M1238" s="25">
        <v>100</v>
      </c>
      <c r="N1238" s="256">
        <f>T_PR[[#This Row],[CENA ZA POJ. SZTUKĘ PO RABACIE]]*T_PR[[#This Row],[LICZBA SZT. W OPAKOWANIU]]</f>
        <v>393.46</v>
      </c>
      <c r="O1238" s="253" t="str">
        <f>IF(T_PR[[#This Row],[CENA ZA OPAKOWANIE PO RABACIE]]*D1238=0,"",D1238*N1238)</f>
        <v/>
      </c>
      <c r="P1238" s="52">
        <v>8421814539265</v>
      </c>
      <c r="Q1238" s="52">
        <v>8421814539272</v>
      </c>
      <c r="R1238" s="31"/>
      <c r="S1238" s="31"/>
      <c r="T1238" s="160">
        <v>1</v>
      </c>
    </row>
    <row r="1239" spans="1:20" ht="45" customHeight="1">
      <c r="A1239" s="334"/>
      <c r="B1239" s="342"/>
      <c r="C1239" s="131" t="s">
        <v>3537</v>
      </c>
      <c r="D1239" s="53"/>
      <c r="E1239" s="38" t="s">
        <v>3042</v>
      </c>
      <c r="F1239" s="229" t="s">
        <v>3043</v>
      </c>
      <c r="G1239" s="54">
        <v>100</v>
      </c>
      <c r="H1239" s="28">
        <v>376.77</v>
      </c>
      <c r="I1239" s="199">
        <f>T_PR[[#This Row],[CENA KATALOG NETTO ZA JEDNOSTKĘ MIARY]]/G1239</f>
        <v>3.7676999999999996</v>
      </c>
      <c r="J1239" s="94">
        <f>T1239*(T_PR[[#This Row],[CENA KATALOG NETTO ZA JEDNOSTKĘ MIARY]]-T_PR[[#This Row],[CENA KATALOG NETTO ZA JEDNOSTKĘ MIARY]]*T_PR[[#This Row],[RABAT %]])/100</f>
        <v>3.7676999999999996</v>
      </c>
      <c r="K1239" s="95">
        <f t="shared" si="44"/>
        <v>376.77</v>
      </c>
      <c r="L1239" s="264">
        <f t="shared" si="46"/>
        <v>0</v>
      </c>
      <c r="M1239" s="25">
        <v>50</v>
      </c>
      <c r="N1239" s="256">
        <f>T_PR[[#This Row],[CENA ZA POJ. SZTUKĘ PO RABACIE]]*T_PR[[#This Row],[LICZBA SZT. W OPAKOWANIU]]</f>
        <v>188.38499999999999</v>
      </c>
      <c r="O1239" s="253" t="str">
        <f>IF(T_PR[[#This Row],[CENA ZA OPAKOWANIE PO RABACIE]]*D1239=0,"",D1239*N1239)</f>
        <v/>
      </c>
      <c r="P1239" s="52">
        <v>8421814539289</v>
      </c>
      <c r="Q1239" s="52">
        <v>8421814539296</v>
      </c>
      <c r="R1239" s="31"/>
      <c r="S1239" s="31"/>
      <c r="T1239" s="160">
        <v>1</v>
      </c>
    </row>
    <row r="1240" spans="1:20" ht="36" customHeight="1">
      <c r="A1240" s="332"/>
      <c r="B1240" s="341"/>
      <c r="C1240" s="131" t="s">
        <v>3537</v>
      </c>
      <c r="D1240" s="53"/>
      <c r="E1240" s="38" t="s">
        <v>3044</v>
      </c>
      <c r="F1240" s="229" t="s">
        <v>3045</v>
      </c>
      <c r="G1240" s="54">
        <v>100</v>
      </c>
      <c r="H1240" s="28">
        <v>528.63199999999995</v>
      </c>
      <c r="I1240" s="199">
        <f>T_PR[[#This Row],[CENA KATALOG NETTO ZA JEDNOSTKĘ MIARY]]/G1240</f>
        <v>5.2863199999999999</v>
      </c>
      <c r="J1240" s="94">
        <f>T1240*(T_PR[[#This Row],[CENA KATALOG NETTO ZA JEDNOSTKĘ MIARY]]-T_PR[[#This Row],[CENA KATALOG NETTO ZA JEDNOSTKĘ MIARY]]*T_PR[[#This Row],[RABAT %]])/100</f>
        <v>5.2863199999999999</v>
      </c>
      <c r="K1240" s="95">
        <f t="shared" si="44"/>
        <v>528.63199999999995</v>
      </c>
      <c r="L1240" s="264">
        <f t="shared" si="46"/>
        <v>0</v>
      </c>
      <c r="M1240" s="25">
        <v>100</v>
      </c>
      <c r="N1240" s="256">
        <f>T_PR[[#This Row],[CENA ZA POJ. SZTUKĘ PO RABACIE]]*T_PR[[#This Row],[LICZBA SZT. W OPAKOWANIU]]</f>
        <v>528.63199999999995</v>
      </c>
      <c r="O1240" s="253" t="str">
        <f>IF(T_PR[[#This Row],[CENA ZA OPAKOWANIE PO RABACIE]]*D1240=0,"",D1240*N1240)</f>
        <v/>
      </c>
      <c r="P1240" s="52">
        <v>8421814539166</v>
      </c>
      <c r="Q1240" s="52"/>
      <c r="R1240" s="31"/>
      <c r="S1240" s="31"/>
      <c r="T1240" s="160">
        <v>1</v>
      </c>
    </row>
    <row r="1241" spans="1:20" ht="33.65" customHeight="1">
      <c r="A1241" s="333"/>
      <c r="B1241" s="346"/>
      <c r="C1241" s="131" t="s">
        <v>3537</v>
      </c>
      <c r="D1241" s="53"/>
      <c r="E1241" s="38" t="s">
        <v>3046</v>
      </c>
      <c r="F1241" s="229" t="s">
        <v>3047</v>
      </c>
      <c r="G1241" s="54">
        <v>100</v>
      </c>
      <c r="H1241" s="28">
        <v>599.09</v>
      </c>
      <c r="I1241" s="199">
        <f>T_PR[[#This Row],[CENA KATALOG NETTO ZA JEDNOSTKĘ MIARY]]/G1241</f>
        <v>5.9908999999999999</v>
      </c>
      <c r="J1241" s="94">
        <f>T1241*(T_PR[[#This Row],[CENA KATALOG NETTO ZA JEDNOSTKĘ MIARY]]-T_PR[[#This Row],[CENA KATALOG NETTO ZA JEDNOSTKĘ MIARY]]*T_PR[[#This Row],[RABAT %]])/100</f>
        <v>5.9908999999999999</v>
      </c>
      <c r="K1241" s="141">
        <f t="shared" si="44"/>
        <v>599.09</v>
      </c>
      <c r="L1241" s="264">
        <f t="shared" si="46"/>
        <v>0</v>
      </c>
      <c r="M1241" s="25">
        <v>50</v>
      </c>
      <c r="N1241" s="256">
        <f>T_PR[[#This Row],[CENA ZA POJ. SZTUKĘ PO RABACIE]]*T_PR[[#This Row],[LICZBA SZT. W OPAKOWANIU]]</f>
        <v>299.54500000000002</v>
      </c>
      <c r="O1241" s="253" t="str">
        <f>IF(T_PR[[#This Row],[CENA ZA OPAKOWANIE PO RABACIE]]*D1241=0,"",D1241*N1241)</f>
        <v/>
      </c>
      <c r="P1241" s="52">
        <v>8421814539180</v>
      </c>
      <c r="Q1241" s="52"/>
      <c r="R1241" s="31"/>
      <c r="S1241" s="31"/>
      <c r="T1241" s="203">
        <v>1</v>
      </c>
    </row>
    <row r="1242" spans="1:20" ht="33.65" customHeight="1">
      <c r="A1242" s="334"/>
      <c r="B1242" s="342"/>
      <c r="C1242" s="131" t="s">
        <v>3537</v>
      </c>
      <c r="D1242" s="53"/>
      <c r="E1242" s="38" t="s">
        <v>3048</v>
      </c>
      <c r="F1242" s="229" t="s">
        <v>3049</v>
      </c>
      <c r="G1242" s="54">
        <v>100</v>
      </c>
      <c r="H1242" s="28">
        <v>664.7</v>
      </c>
      <c r="I1242" s="199">
        <f>T_PR[[#This Row],[CENA KATALOG NETTO ZA JEDNOSTKĘ MIARY]]/G1242</f>
        <v>6.6470000000000002</v>
      </c>
      <c r="J1242" s="94">
        <f>T1242*(T_PR[[#This Row],[CENA KATALOG NETTO ZA JEDNOSTKĘ MIARY]]-T_PR[[#This Row],[CENA KATALOG NETTO ZA JEDNOSTKĘ MIARY]]*T_PR[[#This Row],[RABAT %]])/100</f>
        <v>6.6470000000000002</v>
      </c>
      <c r="K1242" s="141">
        <f t="shared" si="44"/>
        <v>664.7</v>
      </c>
      <c r="L1242" s="264">
        <f t="shared" si="46"/>
        <v>0</v>
      </c>
      <c r="M1242" s="25">
        <v>50</v>
      </c>
      <c r="N1242" s="256">
        <f>T_PR[[#This Row],[CENA ZA POJ. SZTUKĘ PO RABACIE]]*T_PR[[#This Row],[LICZBA SZT. W OPAKOWANIU]]</f>
        <v>332.35</v>
      </c>
      <c r="O1242" s="253" t="str">
        <f>IF(T_PR[[#This Row],[CENA ZA OPAKOWANIE PO RABACIE]]*D1242=0,"",D1242*N1242)</f>
        <v/>
      </c>
      <c r="P1242" s="52">
        <v>4218145392034</v>
      </c>
      <c r="Q1242" s="52">
        <v>8421814539210</v>
      </c>
      <c r="R1242" s="31"/>
      <c r="S1242" s="31"/>
      <c r="T1242" s="203">
        <v>1</v>
      </c>
    </row>
    <row r="1243" spans="1:20" ht="39.65" customHeight="1">
      <c r="A1243" s="332"/>
      <c r="B1243" s="76"/>
      <c r="C1243" s="131" t="s">
        <v>3537</v>
      </c>
      <c r="D1243" s="53"/>
      <c r="E1243" s="38" t="s">
        <v>4293</v>
      </c>
      <c r="F1243" s="229" t="s">
        <v>4296</v>
      </c>
      <c r="G1243" s="54">
        <v>100</v>
      </c>
      <c r="H1243" s="28">
        <v>200.93157067499999</v>
      </c>
      <c r="I1243" s="199">
        <f>T_PR[[#This Row],[CENA KATALOG NETTO ZA JEDNOSTKĘ MIARY]]/G1243</f>
        <v>2.0093157067499998</v>
      </c>
      <c r="J1243" s="28">
        <f>T1243*(T_PR[[#This Row],[CENA KATALOG NETTO ZA JEDNOSTKĘ MIARY]]-T_PR[[#This Row],[CENA KATALOG NETTO ZA JEDNOSTKĘ MIARY]]*T_PR[[#This Row],[RABAT %]])/100</f>
        <v>2.0093157067499998</v>
      </c>
      <c r="K1243" s="95">
        <f>SUM(H1243)*(1-L1244)</f>
        <v>200.93157067499999</v>
      </c>
      <c r="L1243" s="261">
        <f t="shared" si="46"/>
        <v>0</v>
      </c>
      <c r="M1243" s="25">
        <v>50</v>
      </c>
      <c r="N1243" s="256">
        <f>T_PR[[#This Row],[CENA ZA POJ. SZTUKĘ PO RABACIE]]*T_PR[[#This Row],[LICZBA SZT. W OPAKOWANIU]]</f>
        <v>100.46578533749999</v>
      </c>
      <c r="O1243" s="253" t="str">
        <f>IF(T_PR[[#This Row],[CENA ZA OPAKOWANIE PO RABACIE]]*D1243=0,"",D1243*N1243)</f>
        <v/>
      </c>
      <c r="P1243" s="52">
        <v>8421814616492</v>
      </c>
      <c r="Q1243" s="52">
        <v>8421814616508</v>
      </c>
      <c r="R1243" s="31" t="s">
        <v>22</v>
      </c>
      <c r="S1243" s="31">
        <v>73269094</v>
      </c>
      <c r="T1243" s="160">
        <v>1</v>
      </c>
    </row>
    <row r="1244" spans="1:20" ht="33.65" customHeight="1">
      <c r="A1244" s="333"/>
      <c r="B1244" s="76"/>
      <c r="C1244" s="131" t="s">
        <v>3537</v>
      </c>
      <c r="D1244" s="53"/>
      <c r="E1244" s="38" t="s">
        <v>4294</v>
      </c>
      <c r="F1244" s="229" t="s">
        <v>4297</v>
      </c>
      <c r="G1244" s="54">
        <v>100</v>
      </c>
      <c r="H1244" s="28">
        <v>244.27879244999997</v>
      </c>
      <c r="I1244" s="199">
        <f>T_PR[[#This Row],[CENA KATALOG NETTO ZA JEDNOSTKĘ MIARY]]/G1244</f>
        <v>2.4427879244999997</v>
      </c>
      <c r="J1244" s="28">
        <f>T1244*(T_PR[[#This Row],[CENA KATALOG NETTO ZA JEDNOSTKĘ MIARY]]-T_PR[[#This Row],[CENA KATALOG NETTO ZA JEDNOSTKĘ MIARY]]*T_PR[[#This Row],[RABAT %]])/100</f>
        <v>2.4427879244999997</v>
      </c>
      <c r="K1244" s="95">
        <f>SUM(H1244)*(1-L1245)</f>
        <v>244.27879244999997</v>
      </c>
      <c r="L1244" s="261">
        <f t="shared" si="46"/>
        <v>0</v>
      </c>
      <c r="M1244" s="25">
        <v>50</v>
      </c>
      <c r="N1244" s="256">
        <f>T_PR[[#This Row],[CENA ZA POJ. SZTUKĘ PO RABACIE]]*T_PR[[#This Row],[LICZBA SZT. W OPAKOWANIU]]</f>
        <v>122.13939622499998</v>
      </c>
      <c r="O1244" s="253" t="str">
        <f>IF(T_PR[[#This Row],[CENA ZA OPAKOWANIE PO RABACIE]]*D1244=0,"",D1244*N1244)</f>
        <v/>
      </c>
      <c r="P1244" s="52">
        <v>8421814616515</v>
      </c>
      <c r="Q1244" s="52">
        <v>8421814616522</v>
      </c>
      <c r="R1244" s="31" t="s">
        <v>22</v>
      </c>
      <c r="S1244" s="31">
        <v>73269094</v>
      </c>
      <c r="T1244" s="160">
        <v>1</v>
      </c>
    </row>
    <row r="1245" spans="1:20" ht="37.950000000000003" customHeight="1">
      <c r="A1245" s="334"/>
      <c r="B1245" s="76"/>
      <c r="C1245" s="131" t="s">
        <v>3537</v>
      </c>
      <c r="D1245" s="53"/>
      <c r="E1245" s="38" t="s">
        <v>4295</v>
      </c>
      <c r="F1245" s="229" t="s">
        <v>4298</v>
      </c>
      <c r="G1245" s="54">
        <v>100</v>
      </c>
      <c r="H1245" s="28">
        <v>294.12294119999996</v>
      </c>
      <c r="I1245" s="199">
        <f>T_PR[[#This Row],[CENA KATALOG NETTO ZA JEDNOSTKĘ MIARY]]/G1245</f>
        <v>2.9412294119999998</v>
      </c>
      <c r="J1245" s="28">
        <f>T1245*(T_PR[[#This Row],[CENA KATALOG NETTO ZA JEDNOSTKĘ MIARY]]-T_PR[[#This Row],[CENA KATALOG NETTO ZA JEDNOSTKĘ MIARY]]*T_PR[[#This Row],[RABAT %]])/100</f>
        <v>2.9412294119999998</v>
      </c>
      <c r="K1245" s="95">
        <f>SUM(H1245)*(1-L1254)</f>
        <v>294.12294119999996</v>
      </c>
      <c r="L1245" s="261">
        <f t="shared" si="46"/>
        <v>0</v>
      </c>
      <c r="M1245" s="25">
        <v>25</v>
      </c>
      <c r="N1245" s="256">
        <f>T_PR[[#This Row],[CENA ZA POJ. SZTUKĘ PO RABACIE]]*T_PR[[#This Row],[LICZBA SZT. W OPAKOWANIU]]</f>
        <v>73.530735299999989</v>
      </c>
      <c r="O1245" s="253" t="str">
        <f>IF(T_PR[[#This Row],[CENA ZA OPAKOWANIE PO RABACIE]]*D1245=0,"",D1245*N1245)</f>
        <v/>
      </c>
      <c r="P1245" s="52">
        <v>8421814616539</v>
      </c>
      <c r="Q1245" s="52">
        <v>8421814616546</v>
      </c>
      <c r="R1245" s="31" t="s">
        <v>22</v>
      </c>
      <c r="S1245" s="31">
        <v>73269094</v>
      </c>
      <c r="T1245" s="160">
        <v>1</v>
      </c>
    </row>
    <row r="1246" spans="1:20" ht="83.4" customHeight="1">
      <c r="A1246" s="108"/>
      <c r="B1246" s="127"/>
      <c r="C1246" s="131" t="s">
        <v>3537</v>
      </c>
      <c r="D1246" s="53"/>
      <c r="E1246" s="197" t="s">
        <v>4316</v>
      </c>
      <c r="F1246" s="236" t="s">
        <v>4300</v>
      </c>
      <c r="G1246" s="54">
        <v>100</v>
      </c>
      <c r="H1246" s="191">
        <v>66.815424224999987</v>
      </c>
      <c r="I1246" s="199">
        <f>T_PR[[#This Row],[CENA KATALOG NETTO ZA JEDNOSTKĘ MIARY]]/G1246</f>
        <v>0.66815424224999986</v>
      </c>
      <c r="J1246" s="28">
        <f>T1246*(T_PR[[#This Row],[CENA KATALOG NETTO ZA JEDNOSTKĘ MIARY]]-T_PR[[#This Row],[CENA KATALOG NETTO ZA JEDNOSTKĘ MIARY]]*T_PR[[#This Row],[RABAT %]])/100</f>
        <v>0.66815424224999986</v>
      </c>
      <c r="K1246" s="95">
        <f>SUM(H1246)*(1-L1254)</f>
        <v>66.815424224999987</v>
      </c>
      <c r="L1246" s="261">
        <f t="shared" si="46"/>
        <v>0</v>
      </c>
      <c r="M1246" s="25">
        <v>250</v>
      </c>
      <c r="N1246" s="256">
        <f>T_PR[[#This Row],[CENA ZA POJ. SZTUKĘ PO RABACIE]]*T_PR[[#This Row],[LICZBA SZT. W OPAKOWANIU]]</f>
        <v>167.03856056249995</v>
      </c>
      <c r="O1246" s="253" t="str">
        <f>IF(T_PR[[#This Row],[CENA ZA OPAKOWANIE PO RABACIE]]*D1246=0,"",D1246*N1246)</f>
        <v/>
      </c>
      <c r="P1246" s="52">
        <v>8425586109398</v>
      </c>
      <c r="Q1246" s="52">
        <v>8421814638371</v>
      </c>
      <c r="R1246" s="31" t="s">
        <v>22</v>
      </c>
      <c r="S1246" s="31">
        <v>73181595</v>
      </c>
      <c r="T1246" s="160">
        <v>1</v>
      </c>
    </row>
    <row r="1247" spans="1:20" ht="83.4" customHeight="1">
      <c r="A1247" s="71"/>
      <c r="B1247" s="75"/>
      <c r="C1247" s="131" t="s">
        <v>3537</v>
      </c>
      <c r="D1247" s="53"/>
      <c r="E1247" s="198" t="s">
        <v>4304</v>
      </c>
      <c r="F1247" s="236" t="s">
        <v>4305</v>
      </c>
      <c r="G1247" s="54">
        <v>100</v>
      </c>
      <c r="H1247" s="28">
        <v>462.70940017499998</v>
      </c>
      <c r="I1247" s="199">
        <f>T_PR[[#This Row],[CENA KATALOG NETTO ZA JEDNOSTKĘ MIARY]]/G1247</f>
        <v>4.6270940017499997</v>
      </c>
      <c r="J1247" s="28">
        <f>T1247*(T_PR[[#This Row],[CENA KATALOG NETTO ZA JEDNOSTKĘ MIARY]]-T_PR[[#This Row],[CENA KATALOG NETTO ZA JEDNOSTKĘ MIARY]]*T_PR[[#This Row],[RABAT %]])/100</f>
        <v>4.6270940017499997</v>
      </c>
      <c r="K1247" s="95">
        <f>SUM(H1247)*(1-L1248)</f>
        <v>462.70940017499998</v>
      </c>
      <c r="L1247" s="261">
        <f t="shared" si="46"/>
        <v>0</v>
      </c>
      <c r="M1247" s="25">
        <v>100</v>
      </c>
      <c r="N1247" s="256">
        <f>T_PR[[#This Row],[CENA ZA POJ. SZTUKĘ PO RABACIE]]*T_PR[[#This Row],[LICZBA SZT. W OPAKOWANIU]]</f>
        <v>462.70940017499998</v>
      </c>
      <c r="O1247" s="253" t="str">
        <f>IF(T_PR[[#This Row],[CENA ZA OPAKOWANIE PO RABACIE]]*D1247=0,"",D1247*N1247)</f>
        <v/>
      </c>
      <c r="P1247" s="52">
        <v>8421814519007</v>
      </c>
      <c r="Q1247" s="52"/>
      <c r="R1247" s="31" t="s">
        <v>22</v>
      </c>
      <c r="S1247" s="31">
        <v>73181595</v>
      </c>
      <c r="T1247" s="160">
        <v>1</v>
      </c>
    </row>
    <row r="1248" spans="1:20" ht="43.2" customHeight="1">
      <c r="A1248" s="332"/>
      <c r="B1248" s="75"/>
      <c r="C1248" s="131" t="s">
        <v>3537</v>
      </c>
      <c r="D1248" s="53"/>
      <c r="E1248" s="198" t="s">
        <v>4306</v>
      </c>
      <c r="F1248" s="236" t="s">
        <v>4308</v>
      </c>
      <c r="G1248" s="54">
        <v>100</v>
      </c>
      <c r="H1248" s="28">
        <v>125.98336079999997</v>
      </c>
      <c r="I1248" s="199">
        <f>T_PR[[#This Row],[CENA KATALOG NETTO ZA JEDNOSTKĘ MIARY]]/G1248</f>
        <v>1.2598336079999997</v>
      </c>
      <c r="J1248" s="28">
        <f>T1248*(T_PR[[#This Row],[CENA KATALOG NETTO ZA JEDNOSTKĘ MIARY]]-T_PR[[#This Row],[CENA KATALOG NETTO ZA JEDNOSTKĘ MIARY]]*T_PR[[#This Row],[RABAT %]])/100</f>
        <v>1.2598336079999997</v>
      </c>
      <c r="K1248" s="95">
        <f>SUM(H1248)*(1-L1248)</f>
        <v>125.98336079999997</v>
      </c>
      <c r="L1248" s="261">
        <f t="shared" si="46"/>
        <v>0</v>
      </c>
      <c r="M1248" s="25">
        <v>100</v>
      </c>
      <c r="N1248" s="256">
        <f>T_PR[[#This Row],[CENA ZA POJ. SZTUKĘ PO RABACIE]]*T_PR[[#This Row],[LICZBA SZT. W OPAKOWANIU]]</f>
        <v>125.98336079999997</v>
      </c>
      <c r="O1248" s="253" t="str">
        <f>IF(T_PR[[#This Row],[CENA ZA OPAKOWANIE PO RABACIE]]*D1248=0,"",D1248*N1248)</f>
        <v/>
      </c>
      <c r="P1248" s="52">
        <v>8421814430708</v>
      </c>
      <c r="Q1248" s="52">
        <v>8421814523011</v>
      </c>
      <c r="R1248" s="31" t="s">
        <v>22</v>
      </c>
      <c r="S1248" s="31">
        <v>73181595</v>
      </c>
      <c r="T1248" s="160">
        <v>1</v>
      </c>
    </row>
    <row r="1249" spans="1:20" ht="45" customHeight="1">
      <c r="A1249" s="334"/>
      <c r="B1249" s="75"/>
      <c r="C1249" s="131" t="s">
        <v>3537</v>
      </c>
      <c r="D1249" s="53"/>
      <c r="E1249" s="198" t="s">
        <v>4307</v>
      </c>
      <c r="F1249" s="236" t="s">
        <v>4309</v>
      </c>
      <c r="G1249" s="54">
        <v>100</v>
      </c>
      <c r="H1249" s="28">
        <v>166.15592482499997</v>
      </c>
      <c r="I1249" s="199">
        <f>T_PR[[#This Row],[CENA KATALOG NETTO ZA JEDNOSTKĘ MIARY]]/G1249</f>
        <v>1.6615592482499997</v>
      </c>
      <c r="J1249" s="28">
        <f>T1249*(T_PR[[#This Row],[CENA KATALOG NETTO ZA JEDNOSTKĘ MIARY]]-T_PR[[#This Row],[CENA KATALOG NETTO ZA JEDNOSTKĘ MIARY]]*T_PR[[#This Row],[RABAT %]])/100</f>
        <v>1.6615592482499997</v>
      </c>
      <c r="K1249" s="95">
        <f t="shared" ref="K1249:K1253" si="47">SUM(H1249)*(1-L1249)</f>
        <v>166.15592482499997</v>
      </c>
      <c r="L1249" s="261">
        <f t="shared" si="46"/>
        <v>0</v>
      </c>
      <c r="M1249" s="25">
        <v>100</v>
      </c>
      <c r="N1249" s="256">
        <f>T_PR[[#This Row],[CENA ZA POJ. SZTUKĘ PO RABACIE]]*T_PR[[#This Row],[LICZBA SZT. W OPAKOWANIU]]</f>
        <v>166.15592482499997</v>
      </c>
      <c r="O1249" s="253" t="str">
        <f>IF(T_PR[[#This Row],[CENA ZA OPAKOWANIE PO RABACIE]]*D1249=0,"",D1249*N1249)</f>
        <v/>
      </c>
      <c r="P1249" s="52">
        <v>8421814429511</v>
      </c>
      <c r="Q1249" s="52">
        <v>8421814525350</v>
      </c>
      <c r="R1249" s="31" t="s">
        <v>22</v>
      </c>
      <c r="S1249" s="31">
        <v>73181595</v>
      </c>
      <c r="T1249" s="160">
        <v>1</v>
      </c>
    </row>
    <row r="1250" spans="1:20" ht="57" customHeight="1">
      <c r="A1250" s="108"/>
      <c r="B1250" s="75"/>
      <c r="C1250" s="131" t="s">
        <v>3537</v>
      </c>
      <c r="D1250" s="53"/>
      <c r="E1250" s="198" t="s">
        <v>4310</v>
      </c>
      <c r="F1250" s="236" t="s">
        <v>4311</v>
      </c>
      <c r="G1250" s="54">
        <v>100</v>
      </c>
      <c r="H1250" s="28">
        <v>78.4807749</v>
      </c>
      <c r="I1250" s="199">
        <f>T_PR[[#This Row],[CENA KATALOG NETTO ZA JEDNOSTKĘ MIARY]]/G1250</f>
        <v>0.78480774900000005</v>
      </c>
      <c r="J1250" s="28">
        <f>T1250*(T_PR[[#This Row],[CENA KATALOG NETTO ZA JEDNOSTKĘ MIARY]]-T_PR[[#This Row],[CENA KATALOG NETTO ZA JEDNOSTKĘ MIARY]]*T_PR[[#This Row],[RABAT %]])/100</f>
        <v>0.78480774900000005</v>
      </c>
      <c r="K1250" s="95">
        <f t="shared" si="47"/>
        <v>78.4807749</v>
      </c>
      <c r="L1250" s="261">
        <f t="shared" si="46"/>
        <v>0</v>
      </c>
      <c r="M1250" s="25">
        <v>100</v>
      </c>
      <c r="N1250" s="256">
        <f>T_PR[[#This Row],[CENA ZA POJ. SZTUKĘ PO RABACIE]]*T_PR[[#This Row],[LICZBA SZT. W OPAKOWANIU]]</f>
        <v>78.4807749</v>
      </c>
      <c r="O1250" s="253" t="str">
        <f>IF(T_PR[[#This Row],[CENA ZA OPAKOWANIE PO RABACIE]]*D1250=0,"",D1250*N1250)</f>
        <v/>
      </c>
      <c r="P1250" s="52">
        <v>8421814429504</v>
      </c>
      <c r="Q1250" s="52">
        <v>8421814443845</v>
      </c>
      <c r="R1250" s="31" t="s">
        <v>22</v>
      </c>
      <c r="S1250" s="31" t="s">
        <v>248</v>
      </c>
      <c r="T1250" s="160">
        <v>1</v>
      </c>
    </row>
    <row r="1251" spans="1:20" ht="66" customHeight="1">
      <c r="A1251" s="68" t="e" vm="30">
        <v>#VALUE!</v>
      </c>
      <c r="B1251" s="75"/>
      <c r="C1251" s="131" t="s">
        <v>4394</v>
      </c>
      <c r="D1251" s="53"/>
      <c r="E1251" s="198" t="s">
        <v>4392</v>
      </c>
      <c r="F1251" s="236" t="s">
        <v>4393</v>
      </c>
      <c r="G1251" s="54">
        <v>100</v>
      </c>
      <c r="H1251" s="28">
        <v>1171</v>
      </c>
      <c r="I1251" s="199">
        <f>T_PR[[#This Row],[CENA KATALOG NETTO ZA JEDNOSTKĘ MIARY]]/G1251</f>
        <v>11.71</v>
      </c>
      <c r="J1251" s="28">
        <f>T1251*(T_PR[[#This Row],[CENA KATALOG NETTO ZA JEDNOSTKĘ MIARY]]-T_PR[[#This Row],[CENA KATALOG NETTO ZA JEDNOSTKĘ MIARY]]*T_PR[[#This Row],[RABAT %]])/100</f>
        <v>11.71</v>
      </c>
      <c r="K1251" s="106">
        <f t="shared" si="47"/>
        <v>1171</v>
      </c>
      <c r="L1251" s="261">
        <f t="shared" si="46"/>
        <v>0</v>
      </c>
      <c r="M1251" s="25">
        <v>25</v>
      </c>
      <c r="N1251" s="256">
        <f>T_PR[[#This Row],[CENA ZA POJ. SZTUKĘ PO RABACIE]]*T_PR[[#This Row],[LICZBA SZT. W OPAKOWANIU]]</f>
        <v>292.75</v>
      </c>
      <c r="O1251" s="253" t="str">
        <f>IF(T_PR[[#This Row],[CENA ZA OPAKOWANIE PO RABACIE]]*D1251=0,"",D1251*N1251)</f>
        <v/>
      </c>
      <c r="P1251" s="52">
        <v>8421814529600</v>
      </c>
      <c r="Q1251" s="52">
        <v>8421814529617</v>
      </c>
      <c r="R1251" s="31" t="s">
        <v>22</v>
      </c>
      <c r="S1251" s="31">
        <v>73181595</v>
      </c>
      <c r="T1251" s="160">
        <v>1</v>
      </c>
    </row>
    <row r="1252" spans="1:20" ht="66" customHeight="1">
      <c r="A1252" s="68" t="e" vm="31">
        <v>#VALUE!</v>
      </c>
      <c r="B1252" s="75"/>
      <c r="C1252" s="131"/>
      <c r="D1252" s="53"/>
      <c r="E1252" s="198" t="s">
        <v>4398</v>
      </c>
      <c r="F1252" s="236" t="s">
        <v>4400</v>
      </c>
      <c r="G1252" s="54">
        <v>1</v>
      </c>
      <c r="H1252" s="28">
        <v>407</v>
      </c>
      <c r="I1252" s="199">
        <f>T_PR[[#This Row],[CENA KATALOG NETTO ZA JEDNOSTKĘ MIARY]]/G1252</f>
        <v>407</v>
      </c>
      <c r="J1252" s="28">
        <f>T1252*(T_PR[[#This Row],[CENA KATALOG NETTO ZA JEDNOSTKĘ MIARY]]-T_PR[[#This Row],[CENA KATALOG NETTO ZA JEDNOSTKĘ MIARY]]*T_PR[[#This Row],[RABAT %]])</f>
        <v>407</v>
      </c>
      <c r="K1252" s="106">
        <f t="shared" si="47"/>
        <v>407</v>
      </c>
      <c r="L1252" s="261">
        <f t="shared" si="46"/>
        <v>0</v>
      </c>
      <c r="M1252" s="25">
        <v>2</v>
      </c>
      <c r="N1252" s="256">
        <f>T_PR[[#This Row],[CENA ZA POJ. SZTUKĘ PO RABACIE]]*T_PR[[#This Row],[LICZBA SZT. W OPAKOWANIU]]</f>
        <v>814</v>
      </c>
      <c r="O1252" s="253" t="str">
        <f>IF(T_PR[[#This Row],[CENA ZA OPAKOWANIE PO RABACIE]]*D1252=0,"",D1252*N1252)</f>
        <v/>
      </c>
      <c r="P1252" s="52">
        <v>8421814593205</v>
      </c>
      <c r="Q1252" s="52"/>
      <c r="R1252" s="31"/>
      <c r="S1252" s="31">
        <v>39259080</v>
      </c>
      <c r="T1252" s="160">
        <v>1</v>
      </c>
    </row>
    <row r="1253" spans="1:20" ht="79.2" customHeight="1">
      <c r="A1253" s="68" t="e" vm="32">
        <v>#VALUE!</v>
      </c>
      <c r="B1253" s="75"/>
      <c r="C1253" s="131"/>
      <c r="D1253" s="53"/>
      <c r="E1253" s="201" t="s">
        <v>4399</v>
      </c>
      <c r="F1253" s="236" t="s">
        <v>4401</v>
      </c>
      <c r="G1253" s="54">
        <v>1</v>
      </c>
      <c r="H1253" s="28">
        <v>210</v>
      </c>
      <c r="I1253" s="199">
        <f>T_PR[[#This Row],[CENA KATALOG NETTO ZA JEDNOSTKĘ MIARY]]/G1253</f>
        <v>210</v>
      </c>
      <c r="J1253" s="28">
        <f>T1253*(T_PR[[#This Row],[CENA KATALOG NETTO ZA JEDNOSTKĘ MIARY]]-T_PR[[#This Row],[CENA KATALOG NETTO ZA JEDNOSTKĘ MIARY]]*T_PR[[#This Row],[RABAT %]])</f>
        <v>210</v>
      </c>
      <c r="K1253" s="106">
        <f t="shared" si="47"/>
        <v>210</v>
      </c>
      <c r="L1253" s="261">
        <f t="shared" si="46"/>
        <v>0</v>
      </c>
      <c r="M1253" s="25">
        <v>2</v>
      </c>
      <c r="N1253" s="256">
        <f>T_PR[[#This Row],[CENA ZA POJ. SZTUKĘ PO RABACIE]]*T_PR[[#This Row],[LICZBA SZT. W OPAKOWANIU]]</f>
        <v>420</v>
      </c>
      <c r="O1253" s="253" t="str">
        <f>IF(T_PR[[#This Row],[CENA ZA OPAKOWANIE PO RABACIE]]*D1253=0,"",D1253*N1253)</f>
        <v/>
      </c>
      <c r="P1253" s="52">
        <v>8421814613859</v>
      </c>
      <c r="Q1253" s="52"/>
      <c r="R1253" s="31"/>
      <c r="S1253" s="202">
        <v>39259080</v>
      </c>
      <c r="T1253" s="160">
        <v>1</v>
      </c>
    </row>
    <row r="1254" spans="1:20" ht="18" customHeight="1">
      <c r="A1254" s="332"/>
      <c r="B1254" s="341"/>
      <c r="C1254" s="131" t="s">
        <v>3555</v>
      </c>
      <c r="D1254" s="53"/>
      <c r="E1254" s="39" t="s">
        <v>3050</v>
      </c>
      <c r="F1254" s="225" t="s">
        <v>3051</v>
      </c>
      <c r="G1254" s="54">
        <v>100</v>
      </c>
      <c r="H1254" s="28">
        <v>155.72</v>
      </c>
      <c r="I1254" s="199">
        <f>T_PR[[#This Row],[CENA KATALOG NETTO ZA JEDNOSTKĘ MIARY]]/G1254</f>
        <v>1.5571999999999999</v>
      </c>
      <c r="J1254" s="94">
        <f>T1254*(T_PR[[#This Row],[CENA KATALOG NETTO ZA JEDNOSTKĘ MIARY]]-T_PR[[#This Row],[CENA KATALOG NETTO ZA JEDNOSTKĘ MIARY]]*T_PR[[#This Row],[RABAT %]])/100</f>
        <v>1.5571999999999999</v>
      </c>
      <c r="K1254" s="95">
        <f t="shared" si="44"/>
        <v>155.72</v>
      </c>
      <c r="L1254" s="264">
        <f t="shared" si="46"/>
        <v>0</v>
      </c>
      <c r="M1254" s="25">
        <v>50</v>
      </c>
      <c r="N1254" s="256">
        <f>T_PR[[#This Row],[CENA ZA POJ. SZTUKĘ PO RABACIE]]*T_PR[[#This Row],[LICZBA SZT. W OPAKOWANIU]]</f>
        <v>77.86</v>
      </c>
      <c r="O1254" s="253" t="str">
        <f>IF(T_PR[[#This Row],[CENA ZA OPAKOWANIE PO RABACIE]]*D1254=0,"",D1254*N1254)</f>
        <v/>
      </c>
      <c r="P1254" s="52" t="s">
        <v>3052</v>
      </c>
      <c r="Q1254" s="52" t="s">
        <v>3053</v>
      </c>
      <c r="R1254" s="31" t="s">
        <v>22</v>
      </c>
      <c r="S1254" s="31" t="s">
        <v>248</v>
      </c>
      <c r="T1254" s="160">
        <v>1</v>
      </c>
    </row>
    <row r="1255" spans="1:20" ht="18" customHeight="1">
      <c r="A1255" s="333"/>
      <c r="B1255" s="346"/>
      <c r="C1255" s="131" t="s">
        <v>3555</v>
      </c>
      <c r="D1255" s="53"/>
      <c r="E1255" s="39" t="s">
        <v>3054</v>
      </c>
      <c r="F1255" s="225" t="s">
        <v>3055</v>
      </c>
      <c r="G1255" s="54">
        <v>100</v>
      </c>
      <c r="H1255" s="28">
        <v>186.16</v>
      </c>
      <c r="I1255" s="199">
        <f>T_PR[[#This Row],[CENA KATALOG NETTO ZA JEDNOSTKĘ MIARY]]/G1255</f>
        <v>1.8615999999999999</v>
      </c>
      <c r="J1255" s="94">
        <f>T1255*(T_PR[[#This Row],[CENA KATALOG NETTO ZA JEDNOSTKĘ MIARY]]-T_PR[[#This Row],[CENA KATALOG NETTO ZA JEDNOSTKĘ MIARY]]*T_PR[[#This Row],[RABAT %]])/100</f>
        <v>1.8615999999999999</v>
      </c>
      <c r="K1255" s="95">
        <f t="shared" si="44"/>
        <v>186.16</v>
      </c>
      <c r="L1255" s="264">
        <f t="shared" si="46"/>
        <v>0</v>
      </c>
      <c r="M1255" s="25">
        <v>50</v>
      </c>
      <c r="N1255" s="256">
        <f>T_PR[[#This Row],[CENA ZA POJ. SZTUKĘ PO RABACIE]]*T_PR[[#This Row],[LICZBA SZT. W OPAKOWANIU]]</f>
        <v>93.08</v>
      </c>
      <c r="O1255" s="253" t="str">
        <f>IF(T_PR[[#This Row],[CENA ZA OPAKOWANIE PO RABACIE]]*D1255=0,"",D1255*N1255)</f>
        <v/>
      </c>
      <c r="P1255" s="52" t="s">
        <v>3056</v>
      </c>
      <c r="Q1255" s="52" t="s">
        <v>3057</v>
      </c>
      <c r="R1255" s="31" t="s">
        <v>22</v>
      </c>
      <c r="S1255" s="31" t="s">
        <v>248</v>
      </c>
      <c r="T1255" s="160">
        <v>1</v>
      </c>
    </row>
    <row r="1256" spans="1:20" ht="18" customHeight="1">
      <c r="A1256" s="333"/>
      <c r="B1256" s="346"/>
      <c r="C1256" s="131" t="s">
        <v>3555</v>
      </c>
      <c r="D1256" s="53"/>
      <c r="E1256" s="39" t="s">
        <v>3058</v>
      </c>
      <c r="F1256" s="225" t="s">
        <v>3059</v>
      </c>
      <c r="G1256" s="54">
        <v>100</v>
      </c>
      <c r="H1256" s="28">
        <v>244.34</v>
      </c>
      <c r="I1256" s="199">
        <f>T_PR[[#This Row],[CENA KATALOG NETTO ZA JEDNOSTKĘ MIARY]]/G1256</f>
        <v>2.4434</v>
      </c>
      <c r="J1256" s="94">
        <f>T1256*(T_PR[[#This Row],[CENA KATALOG NETTO ZA JEDNOSTKĘ MIARY]]-T_PR[[#This Row],[CENA KATALOG NETTO ZA JEDNOSTKĘ MIARY]]*T_PR[[#This Row],[RABAT %]])/100</f>
        <v>2.4434</v>
      </c>
      <c r="K1256" s="95">
        <f t="shared" si="44"/>
        <v>244.34</v>
      </c>
      <c r="L1256" s="264">
        <f t="shared" si="46"/>
        <v>0</v>
      </c>
      <c r="M1256" s="25">
        <v>50</v>
      </c>
      <c r="N1256" s="256">
        <f>T_PR[[#This Row],[CENA ZA POJ. SZTUKĘ PO RABACIE]]*T_PR[[#This Row],[LICZBA SZT. W OPAKOWANIU]]</f>
        <v>122.17</v>
      </c>
      <c r="O1256" s="253" t="str">
        <f>IF(T_PR[[#This Row],[CENA ZA OPAKOWANIE PO RABACIE]]*D1256=0,"",D1256*N1256)</f>
        <v/>
      </c>
      <c r="P1256" s="52" t="s">
        <v>3060</v>
      </c>
      <c r="Q1256" s="52" t="s">
        <v>3061</v>
      </c>
      <c r="R1256" s="31" t="s">
        <v>22</v>
      </c>
      <c r="S1256" s="31" t="s">
        <v>248</v>
      </c>
      <c r="T1256" s="160">
        <v>1</v>
      </c>
    </row>
    <row r="1257" spans="1:20" ht="18" customHeight="1">
      <c r="A1257" s="333"/>
      <c r="B1257" s="346"/>
      <c r="C1257" s="131" t="s">
        <v>3555</v>
      </c>
      <c r="D1257" s="53"/>
      <c r="E1257" s="39" t="s">
        <v>3062</v>
      </c>
      <c r="F1257" s="225" t="s">
        <v>3063</v>
      </c>
      <c r="G1257" s="54">
        <v>100</v>
      </c>
      <c r="H1257" s="28">
        <v>293.89999999999998</v>
      </c>
      <c r="I1257" s="199">
        <f>T_PR[[#This Row],[CENA KATALOG NETTO ZA JEDNOSTKĘ MIARY]]/G1257</f>
        <v>2.9389999999999996</v>
      </c>
      <c r="J1257" s="94">
        <f>T1257*(T_PR[[#This Row],[CENA KATALOG NETTO ZA JEDNOSTKĘ MIARY]]-T_PR[[#This Row],[CENA KATALOG NETTO ZA JEDNOSTKĘ MIARY]]*T_PR[[#This Row],[RABAT %]])/100</f>
        <v>2.9389999999999996</v>
      </c>
      <c r="K1257" s="95">
        <f t="shared" si="44"/>
        <v>293.89999999999998</v>
      </c>
      <c r="L1257" s="264">
        <f t="shared" si="46"/>
        <v>0</v>
      </c>
      <c r="M1257" s="25">
        <v>50</v>
      </c>
      <c r="N1257" s="256">
        <f>T_PR[[#This Row],[CENA ZA POJ. SZTUKĘ PO RABACIE]]*T_PR[[#This Row],[LICZBA SZT. W OPAKOWANIU]]</f>
        <v>146.94999999999999</v>
      </c>
      <c r="O1257" s="253" t="str">
        <f>IF(T_PR[[#This Row],[CENA ZA OPAKOWANIE PO RABACIE]]*D1257=0,"",D1257*N1257)</f>
        <v/>
      </c>
      <c r="P1257" s="52" t="s">
        <v>3064</v>
      </c>
      <c r="Q1257" s="52" t="s">
        <v>3065</v>
      </c>
      <c r="R1257" s="31" t="s">
        <v>22</v>
      </c>
      <c r="S1257" s="31" t="s">
        <v>248</v>
      </c>
      <c r="T1257" s="160">
        <v>1</v>
      </c>
    </row>
    <row r="1258" spans="1:20" ht="18" customHeight="1">
      <c r="A1258" s="333"/>
      <c r="B1258" s="346"/>
      <c r="C1258" s="131" t="s">
        <v>3555</v>
      </c>
      <c r="D1258" s="53"/>
      <c r="E1258" s="39" t="s">
        <v>3066</v>
      </c>
      <c r="F1258" s="225" t="s">
        <v>3067</v>
      </c>
      <c r="G1258" s="54">
        <v>100</v>
      </c>
      <c r="H1258" s="28">
        <v>356.49</v>
      </c>
      <c r="I1258" s="199">
        <f>T_PR[[#This Row],[CENA KATALOG NETTO ZA JEDNOSTKĘ MIARY]]/G1258</f>
        <v>3.5649000000000002</v>
      </c>
      <c r="J1258" s="94">
        <f>T1258*(T_PR[[#This Row],[CENA KATALOG NETTO ZA JEDNOSTKĘ MIARY]]-T_PR[[#This Row],[CENA KATALOG NETTO ZA JEDNOSTKĘ MIARY]]*T_PR[[#This Row],[RABAT %]])/100</f>
        <v>3.5649000000000002</v>
      </c>
      <c r="K1258" s="95">
        <f t="shared" si="44"/>
        <v>356.49</v>
      </c>
      <c r="L1258" s="264">
        <f t="shared" si="46"/>
        <v>0</v>
      </c>
      <c r="M1258" s="25">
        <v>50</v>
      </c>
      <c r="N1258" s="256">
        <f>T_PR[[#This Row],[CENA ZA POJ. SZTUKĘ PO RABACIE]]*T_PR[[#This Row],[LICZBA SZT. W OPAKOWANIU]]</f>
        <v>178.245</v>
      </c>
      <c r="O1258" s="253" t="str">
        <f>IF(T_PR[[#This Row],[CENA ZA OPAKOWANIE PO RABACIE]]*D1258=0,"",D1258*N1258)</f>
        <v/>
      </c>
      <c r="P1258" s="52" t="s">
        <v>3068</v>
      </c>
      <c r="Q1258" s="52" t="s">
        <v>3069</v>
      </c>
      <c r="R1258" s="31" t="s">
        <v>22</v>
      </c>
      <c r="S1258" s="31" t="s">
        <v>248</v>
      </c>
      <c r="T1258" s="160">
        <v>1</v>
      </c>
    </row>
    <row r="1259" spans="1:20" ht="18" customHeight="1">
      <c r="A1259" s="333"/>
      <c r="B1259" s="346"/>
      <c r="C1259" s="131" t="s">
        <v>3555</v>
      </c>
      <c r="D1259" s="53"/>
      <c r="E1259" s="39" t="s">
        <v>3070</v>
      </c>
      <c r="F1259" s="225" t="s">
        <v>3071</v>
      </c>
      <c r="G1259" s="54">
        <v>100</v>
      </c>
      <c r="H1259" s="28">
        <v>449.58</v>
      </c>
      <c r="I1259" s="199">
        <f>T_PR[[#This Row],[CENA KATALOG NETTO ZA JEDNOSTKĘ MIARY]]/G1259</f>
        <v>4.4958</v>
      </c>
      <c r="J1259" s="94">
        <f>T1259*(T_PR[[#This Row],[CENA KATALOG NETTO ZA JEDNOSTKĘ MIARY]]-T_PR[[#This Row],[CENA KATALOG NETTO ZA JEDNOSTKĘ MIARY]]*T_PR[[#This Row],[RABAT %]])/100</f>
        <v>4.4958</v>
      </c>
      <c r="K1259" s="95">
        <f t="shared" si="44"/>
        <v>449.58</v>
      </c>
      <c r="L1259" s="264">
        <f t="shared" ref="L1259:L1288" si="48">$L$347</f>
        <v>0</v>
      </c>
      <c r="M1259" s="25">
        <v>50</v>
      </c>
      <c r="N1259" s="256">
        <f>T_PR[[#This Row],[CENA ZA POJ. SZTUKĘ PO RABACIE]]*T_PR[[#This Row],[LICZBA SZT. W OPAKOWANIU]]</f>
        <v>224.79</v>
      </c>
      <c r="O1259" s="253" t="str">
        <f>IF(T_PR[[#This Row],[CENA ZA OPAKOWANIE PO RABACIE]]*D1259=0,"",D1259*N1259)</f>
        <v/>
      </c>
      <c r="P1259" s="52" t="s">
        <v>3072</v>
      </c>
      <c r="Q1259" s="52" t="s">
        <v>3073</v>
      </c>
      <c r="R1259" s="31" t="s">
        <v>22</v>
      </c>
      <c r="S1259" s="31" t="s">
        <v>248</v>
      </c>
      <c r="T1259" s="160">
        <v>1</v>
      </c>
    </row>
    <row r="1260" spans="1:20" ht="18" customHeight="1">
      <c r="A1260" s="333"/>
      <c r="B1260" s="346"/>
      <c r="C1260" s="131" t="s">
        <v>3555</v>
      </c>
      <c r="D1260" s="53"/>
      <c r="E1260" s="39" t="s">
        <v>3074</v>
      </c>
      <c r="F1260" s="225" t="s">
        <v>3075</v>
      </c>
      <c r="G1260" s="54">
        <v>100</v>
      </c>
      <c r="H1260" s="28">
        <v>502.77</v>
      </c>
      <c r="I1260" s="199">
        <f>T_PR[[#This Row],[CENA KATALOG NETTO ZA JEDNOSTKĘ MIARY]]/G1260</f>
        <v>5.0276999999999994</v>
      </c>
      <c r="J1260" s="94">
        <f>T1260*(T_PR[[#This Row],[CENA KATALOG NETTO ZA JEDNOSTKĘ MIARY]]-T_PR[[#This Row],[CENA KATALOG NETTO ZA JEDNOSTKĘ MIARY]]*T_PR[[#This Row],[RABAT %]])/100</f>
        <v>5.0276999999999994</v>
      </c>
      <c r="K1260" s="95">
        <f t="shared" si="44"/>
        <v>502.77</v>
      </c>
      <c r="L1260" s="264">
        <f t="shared" si="48"/>
        <v>0</v>
      </c>
      <c r="M1260" s="25">
        <v>50</v>
      </c>
      <c r="N1260" s="256">
        <f>T_PR[[#This Row],[CENA ZA POJ. SZTUKĘ PO RABACIE]]*T_PR[[#This Row],[LICZBA SZT. W OPAKOWANIU]]</f>
        <v>251.38499999999996</v>
      </c>
      <c r="O1260" s="253" t="str">
        <f>IF(T_PR[[#This Row],[CENA ZA OPAKOWANIE PO RABACIE]]*D1260=0,"",D1260*N1260)</f>
        <v/>
      </c>
      <c r="P1260" s="52" t="s">
        <v>3076</v>
      </c>
      <c r="Q1260" s="52" t="s">
        <v>3077</v>
      </c>
      <c r="R1260" s="31" t="s">
        <v>22</v>
      </c>
      <c r="S1260" s="31" t="s">
        <v>248</v>
      </c>
      <c r="T1260" s="160">
        <v>1</v>
      </c>
    </row>
    <row r="1261" spans="1:20" ht="18" customHeight="1">
      <c r="A1261" s="333"/>
      <c r="B1261" s="346"/>
      <c r="C1261" s="131" t="s">
        <v>3555</v>
      </c>
      <c r="D1261" s="53"/>
      <c r="E1261" s="39" t="s">
        <v>3078</v>
      </c>
      <c r="F1261" s="225" t="s">
        <v>3079</v>
      </c>
      <c r="G1261" s="54">
        <v>100</v>
      </c>
      <c r="H1261" s="28">
        <v>622.49</v>
      </c>
      <c r="I1261" s="199">
        <f>T_PR[[#This Row],[CENA KATALOG NETTO ZA JEDNOSTKĘ MIARY]]/G1261</f>
        <v>6.2248999999999999</v>
      </c>
      <c r="J1261" s="94">
        <f>T1261*(T_PR[[#This Row],[CENA KATALOG NETTO ZA JEDNOSTKĘ MIARY]]-T_PR[[#This Row],[CENA KATALOG NETTO ZA JEDNOSTKĘ MIARY]]*T_PR[[#This Row],[RABAT %]])/100</f>
        <v>6.2248999999999999</v>
      </c>
      <c r="K1261" s="95">
        <f t="shared" si="44"/>
        <v>622.49</v>
      </c>
      <c r="L1261" s="264">
        <f t="shared" si="48"/>
        <v>0</v>
      </c>
      <c r="M1261" s="25">
        <v>50</v>
      </c>
      <c r="N1261" s="256">
        <f>T_PR[[#This Row],[CENA ZA POJ. SZTUKĘ PO RABACIE]]*T_PR[[#This Row],[LICZBA SZT. W OPAKOWANIU]]</f>
        <v>311.245</v>
      </c>
      <c r="O1261" s="253" t="str">
        <f>IF(T_PR[[#This Row],[CENA ZA OPAKOWANIE PO RABACIE]]*D1261=0,"",D1261*N1261)</f>
        <v/>
      </c>
      <c r="P1261" s="52" t="s">
        <v>3080</v>
      </c>
      <c r="Q1261" s="52" t="s">
        <v>3081</v>
      </c>
      <c r="R1261" s="31" t="s">
        <v>22</v>
      </c>
      <c r="S1261" s="31" t="s">
        <v>248</v>
      </c>
      <c r="T1261" s="160">
        <v>1</v>
      </c>
    </row>
    <row r="1262" spans="1:20" ht="18" customHeight="1">
      <c r="A1262" s="333"/>
      <c r="B1262" s="346"/>
      <c r="C1262" s="131" t="s">
        <v>3555</v>
      </c>
      <c r="D1262" s="53"/>
      <c r="E1262" s="39" t="s">
        <v>3082</v>
      </c>
      <c r="F1262" s="225" t="s">
        <v>3083</v>
      </c>
      <c r="G1262" s="54">
        <v>100</v>
      </c>
      <c r="H1262" s="28">
        <v>637.84</v>
      </c>
      <c r="I1262" s="199">
        <f>T_PR[[#This Row],[CENA KATALOG NETTO ZA JEDNOSTKĘ MIARY]]/G1262</f>
        <v>6.3784000000000001</v>
      </c>
      <c r="J1262" s="94">
        <f>T1262*(T_PR[[#This Row],[CENA KATALOG NETTO ZA JEDNOSTKĘ MIARY]]-T_PR[[#This Row],[CENA KATALOG NETTO ZA JEDNOSTKĘ MIARY]]*T_PR[[#This Row],[RABAT %]])/100</f>
        <v>6.3784000000000001</v>
      </c>
      <c r="K1262" s="95">
        <f t="shared" si="44"/>
        <v>637.84</v>
      </c>
      <c r="L1262" s="264">
        <f t="shared" si="48"/>
        <v>0</v>
      </c>
      <c r="M1262" s="25">
        <v>50</v>
      </c>
      <c r="N1262" s="256">
        <f>T_PR[[#This Row],[CENA ZA POJ. SZTUKĘ PO RABACIE]]*T_PR[[#This Row],[LICZBA SZT. W OPAKOWANIU]]</f>
        <v>318.92</v>
      </c>
      <c r="O1262" s="253" t="str">
        <f>IF(T_PR[[#This Row],[CENA ZA OPAKOWANIE PO RABACIE]]*D1262=0,"",D1262*N1262)</f>
        <v/>
      </c>
      <c r="P1262" s="52" t="s">
        <v>3084</v>
      </c>
      <c r="Q1262" s="52" t="s">
        <v>3085</v>
      </c>
      <c r="R1262" s="31" t="s">
        <v>22</v>
      </c>
      <c r="S1262" s="31" t="s">
        <v>248</v>
      </c>
      <c r="T1262" s="160">
        <v>1</v>
      </c>
    </row>
    <row r="1263" spans="1:20" ht="18" customHeight="1">
      <c r="A1263" s="333"/>
      <c r="B1263" s="346"/>
      <c r="C1263" s="131" t="s">
        <v>3555</v>
      </c>
      <c r="D1263" s="53"/>
      <c r="E1263" s="39" t="s">
        <v>3086</v>
      </c>
      <c r="F1263" s="225" t="s">
        <v>3087</v>
      </c>
      <c r="G1263" s="54">
        <v>100</v>
      </c>
      <c r="H1263" s="28">
        <v>773.87</v>
      </c>
      <c r="I1263" s="199">
        <f>T_PR[[#This Row],[CENA KATALOG NETTO ZA JEDNOSTKĘ MIARY]]/G1263</f>
        <v>7.7386999999999997</v>
      </c>
      <c r="J1263" s="94">
        <f>T1263*(T_PR[[#This Row],[CENA KATALOG NETTO ZA JEDNOSTKĘ MIARY]]-T_PR[[#This Row],[CENA KATALOG NETTO ZA JEDNOSTKĘ MIARY]]*T_PR[[#This Row],[RABAT %]])/100</f>
        <v>7.7386999999999997</v>
      </c>
      <c r="K1263" s="95">
        <f t="shared" si="44"/>
        <v>773.87</v>
      </c>
      <c r="L1263" s="264">
        <f t="shared" si="48"/>
        <v>0</v>
      </c>
      <c r="M1263" s="25">
        <v>50</v>
      </c>
      <c r="N1263" s="256">
        <f>T_PR[[#This Row],[CENA ZA POJ. SZTUKĘ PO RABACIE]]*T_PR[[#This Row],[LICZBA SZT. W OPAKOWANIU]]</f>
        <v>386.935</v>
      </c>
      <c r="O1263" s="253" t="str">
        <f>IF(T_PR[[#This Row],[CENA ZA OPAKOWANIE PO RABACIE]]*D1263=0,"",D1263*N1263)</f>
        <v/>
      </c>
      <c r="P1263" s="52" t="s">
        <v>3088</v>
      </c>
      <c r="Q1263" s="52" t="s">
        <v>3089</v>
      </c>
      <c r="R1263" s="31" t="s">
        <v>22</v>
      </c>
      <c r="S1263" s="31" t="s">
        <v>248</v>
      </c>
      <c r="T1263" s="160">
        <v>1</v>
      </c>
    </row>
    <row r="1264" spans="1:20" ht="18" customHeight="1">
      <c r="A1264" s="333"/>
      <c r="B1264" s="346"/>
      <c r="C1264" s="131" t="s">
        <v>3555</v>
      </c>
      <c r="D1264" s="53"/>
      <c r="E1264" s="39" t="s">
        <v>3090</v>
      </c>
      <c r="F1264" s="225" t="s">
        <v>3091</v>
      </c>
      <c r="G1264" s="54">
        <v>100</v>
      </c>
      <c r="H1264" s="28">
        <v>798.71</v>
      </c>
      <c r="I1264" s="199">
        <f>T_PR[[#This Row],[CENA KATALOG NETTO ZA JEDNOSTKĘ MIARY]]/G1264</f>
        <v>7.9871000000000008</v>
      </c>
      <c r="J1264" s="94">
        <f>T1264*(T_PR[[#This Row],[CENA KATALOG NETTO ZA JEDNOSTKĘ MIARY]]-T_PR[[#This Row],[CENA KATALOG NETTO ZA JEDNOSTKĘ MIARY]]*T_PR[[#This Row],[RABAT %]])/100</f>
        <v>7.9871000000000008</v>
      </c>
      <c r="K1264" s="95">
        <f t="shared" si="44"/>
        <v>798.71</v>
      </c>
      <c r="L1264" s="264">
        <f t="shared" si="48"/>
        <v>0</v>
      </c>
      <c r="M1264" s="25">
        <v>50</v>
      </c>
      <c r="N1264" s="256">
        <f>T_PR[[#This Row],[CENA ZA POJ. SZTUKĘ PO RABACIE]]*T_PR[[#This Row],[LICZBA SZT. W OPAKOWANIU]]</f>
        <v>399.35500000000002</v>
      </c>
      <c r="O1264" s="253" t="str">
        <f>IF(T_PR[[#This Row],[CENA ZA OPAKOWANIE PO RABACIE]]*D1264=0,"",D1264*N1264)</f>
        <v/>
      </c>
      <c r="P1264" s="52" t="s">
        <v>3092</v>
      </c>
      <c r="Q1264" s="52" t="s">
        <v>3093</v>
      </c>
      <c r="R1264" s="31" t="s">
        <v>22</v>
      </c>
      <c r="S1264" s="31" t="s">
        <v>248</v>
      </c>
      <c r="T1264" s="160">
        <v>1</v>
      </c>
    </row>
    <row r="1265" spans="1:20" ht="18" customHeight="1">
      <c r="A1265" s="333"/>
      <c r="B1265" s="346"/>
      <c r="C1265" s="131" t="s">
        <v>3555</v>
      </c>
      <c r="D1265" s="53"/>
      <c r="E1265" s="39" t="s">
        <v>3094</v>
      </c>
      <c r="F1265" s="225" t="s">
        <v>3095</v>
      </c>
      <c r="G1265" s="54">
        <v>100</v>
      </c>
      <c r="H1265" s="28">
        <v>929.78</v>
      </c>
      <c r="I1265" s="199">
        <f>T_PR[[#This Row],[CENA KATALOG NETTO ZA JEDNOSTKĘ MIARY]]/G1265</f>
        <v>9.2978000000000005</v>
      </c>
      <c r="J1265" s="94">
        <f>T1265*(T_PR[[#This Row],[CENA KATALOG NETTO ZA JEDNOSTKĘ MIARY]]-T_PR[[#This Row],[CENA KATALOG NETTO ZA JEDNOSTKĘ MIARY]]*T_PR[[#This Row],[RABAT %]])/100</f>
        <v>9.2978000000000005</v>
      </c>
      <c r="K1265" s="95">
        <f t="shared" si="44"/>
        <v>929.78</v>
      </c>
      <c r="L1265" s="264">
        <f t="shared" si="48"/>
        <v>0</v>
      </c>
      <c r="M1265" s="25">
        <v>50</v>
      </c>
      <c r="N1265" s="256">
        <f>T_PR[[#This Row],[CENA ZA POJ. SZTUKĘ PO RABACIE]]*T_PR[[#This Row],[LICZBA SZT. W OPAKOWANIU]]</f>
        <v>464.89000000000004</v>
      </c>
      <c r="O1265" s="253" t="str">
        <f>IF(T_PR[[#This Row],[CENA ZA OPAKOWANIE PO RABACIE]]*D1265=0,"",D1265*N1265)</f>
        <v/>
      </c>
      <c r="P1265" s="52" t="s">
        <v>3096</v>
      </c>
      <c r="Q1265" s="52" t="s">
        <v>3097</v>
      </c>
      <c r="R1265" s="31" t="s">
        <v>22</v>
      </c>
      <c r="S1265" s="31" t="s">
        <v>248</v>
      </c>
      <c r="T1265" s="160">
        <v>1</v>
      </c>
    </row>
    <row r="1266" spans="1:20" ht="18" customHeight="1">
      <c r="A1266" s="333"/>
      <c r="B1266" s="346"/>
      <c r="C1266" s="131" t="s">
        <v>3555</v>
      </c>
      <c r="D1266" s="53"/>
      <c r="E1266" s="39" t="s">
        <v>3098</v>
      </c>
      <c r="F1266" s="225" t="s">
        <v>3099</v>
      </c>
      <c r="G1266" s="54">
        <v>100</v>
      </c>
      <c r="H1266" s="28">
        <v>923.97</v>
      </c>
      <c r="I1266" s="199">
        <f>T_PR[[#This Row],[CENA KATALOG NETTO ZA JEDNOSTKĘ MIARY]]/G1266</f>
        <v>9.2397000000000009</v>
      </c>
      <c r="J1266" s="94">
        <f>T1266*(T_PR[[#This Row],[CENA KATALOG NETTO ZA JEDNOSTKĘ MIARY]]-T_PR[[#This Row],[CENA KATALOG NETTO ZA JEDNOSTKĘ MIARY]]*T_PR[[#This Row],[RABAT %]])/100</f>
        <v>9.2397000000000009</v>
      </c>
      <c r="K1266" s="95">
        <f t="shared" si="44"/>
        <v>923.97</v>
      </c>
      <c r="L1266" s="264">
        <f t="shared" si="48"/>
        <v>0</v>
      </c>
      <c r="M1266" s="25">
        <v>50</v>
      </c>
      <c r="N1266" s="256">
        <f>T_PR[[#This Row],[CENA ZA POJ. SZTUKĘ PO RABACIE]]*T_PR[[#This Row],[LICZBA SZT. W OPAKOWANIU]]</f>
        <v>461.98500000000007</v>
      </c>
      <c r="O1266" s="253" t="str">
        <f>IF(T_PR[[#This Row],[CENA ZA OPAKOWANIE PO RABACIE]]*D1266=0,"",D1266*N1266)</f>
        <v/>
      </c>
      <c r="P1266" s="52" t="s">
        <v>3100</v>
      </c>
      <c r="Q1266" s="52" t="s">
        <v>3101</v>
      </c>
      <c r="R1266" s="31" t="s">
        <v>22</v>
      </c>
      <c r="S1266" s="31" t="s">
        <v>248</v>
      </c>
      <c r="T1266" s="160">
        <v>1</v>
      </c>
    </row>
    <row r="1267" spans="1:20" ht="18" customHeight="1">
      <c r="A1267" s="333"/>
      <c r="B1267" s="346"/>
      <c r="C1267" s="131" t="s">
        <v>3555</v>
      </c>
      <c r="D1267" s="53"/>
      <c r="E1267" s="39" t="s">
        <v>3102</v>
      </c>
      <c r="F1267" s="225" t="s">
        <v>3103</v>
      </c>
      <c r="G1267" s="54">
        <v>100</v>
      </c>
      <c r="H1267" s="28">
        <v>1073.54</v>
      </c>
      <c r="I1267" s="199">
        <f>T_PR[[#This Row],[CENA KATALOG NETTO ZA JEDNOSTKĘ MIARY]]/G1267</f>
        <v>10.7354</v>
      </c>
      <c r="J1267" s="94">
        <f>T1267*(T_PR[[#This Row],[CENA KATALOG NETTO ZA JEDNOSTKĘ MIARY]]-T_PR[[#This Row],[CENA KATALOG NETTO ZA JEDNOSTKĘ MIARY]]*T_PR[[#This Row],[RABAT %]])/100</f>
        <v>10.7354</v>
      </c>
      <c r="K1267" s="95">
        <f t="shared" si="44"/>
        <v>1073.54</v>
      </c>
      <c r="L1267" s="264">
        <f t="shared" si="48"/>
        <v>0</v>
      </c>
      <c r="M1267" s="25">
        <v>50</v>
      </c>
      <c r="N1267" s="256">
        <f>T_PR[[#This Row],[CENA ZA POJ. SZTUKĘ PO RABACIE]]*T_PR[[#This Row],[LICZBA SZT. W OPAKOWANIU]]</f>
        <v>536.77</v>
      </c>
      <c r="O1267" s="253" t="str">
        <f>IF(T_PR[[#This Row],[CENA ZA OPAKOWANIE PO RABACIE]]*D1267=0,"",D1267*N1267)</f>
        <v/>
      </c>
      <c r="P1267" s="52" t="s">
        <v>3104</v>
      </c>
      <c r="Q1267" s="52" t="s">
        <v>3105</v>
      </c>
      <c r="R1267" s="31" t="s">
        <v>22</v>
      </c>
      <c r="S1267" s="31" t="s">
        <v>248</v>
      </c>
      <c r="T1267" s="160">
        <v>1</v>
      </c>
    </row>
    <row r="1268" spans="1:20" ht="18" customHeight="1">
      <c r="A1268" s="333"/>
      <c r="B1268" s="346"/>
      <c r="C1268" s="131" t="s">
        <v>3555</v>
      </c>
      <c r="D1268" s="53"/>
      <c r="E1268" s="39" t="s">
        <v>3106</v>
      </c>
      <c r="F1268" s="225" t="s">
        <v>3107</v>
      </c>
      <c r="G1268" s="54">
        <v>100</v>
      </c>
      <c r="H1268" s="28">
        <v>1058.6400000000001</v>
      </c>
      <c r="I1268" s="199">
        <f>T_PR[[#This Row],[CENA KATALOG NETTO ZA JEDNOSTKĘ MIARY]]/G1268</f>
        <v>10.586400000000001</v>
      </c>
      <c r="J1268" s="94">
        <f>T1268*(T_PR[[#This Row],[CENA KATALOG NETTO ZA JEDNOSTKĘ MIARY]]-T_PR[[#This Row],[CENA KATALOG NETTO ZA JEDNOSTKĘ MIARY]]*T_PR[[#This Row],[RABAT %]])/100</f>
        <v>10.586400000000001</v>
      </c>
      <c r="K1268" s="95">
        <f t="shared" si="44"/>
        <v>1058.6400000000001</v>
      </c>
      <c r="L1268" s="264">
        <f t="shared" si="48"/>
        <v>0</v>
      </c>
      <c r="M1268" s="25">
        <v>50</v>
      </c>
      <c r="N1268" s="256">
        <f>T_PR[[#This Row],[CENA ZA POJ. SZTUKĘ PO RABACIE]]*T_PR[[#This Row],[LICZBA SZT. W OPAKOWANIU]]</f>
        <v>529.32000000000005</v>
      </c>
      <c r="O1268" s="253" t="str">
        <f>IF(T_PR[[#This Row],[CENA ZA OPAKOWANIE PO RABACIE]]*D1268=0,"",D1268*N1268)</f>
        <v/>
      </c>
      <c r="P1268" s="52" t="s">
        <v>3108</v>
      </c>
      <c r="Q1268" s="52" t="s">
        <v>3109</v>
      </c>
      <c r="R1268" s="31" t="s">
        <v>22</v>
      </c>
      <c r="S1268" s="31" t="s">
        <v>248</v>
      </c>
      <c r="T1268" s="160">
        <v>1</v>
      </c>
    </row>
    <row r="1269" spans="1:20" ht="18" customHeight="1">
      <c r="A1269" s="333"/>
      <c r="B1269" s="346"/>
      <c r="C1269" s="131" t="s">
        <v>3555</v>
      </c>
      <c r="D1269" s="53"/>
      <c r="E1269" s="39" t="s">
        <v>3110</v>
      </c>
      <c r="F1269" s="225" t="s">
        <v>3111</v>
      </c>
      <c r="G1269" s="54">
        <v>100</v>
      </c>
      <c r="H1269" s="28">
        <v>1223.1400000000001</v>
      </c>
      <c r="I1269" s="199">
        <f>T_PR[[#This Row],[CENA KATALOG NETTO ZA JEDNOSTKĘ MIARY]]/G1269</f>
        <v>12.231400000000001</v>
      </c>
      <c r="J1269" s="94">
        <f>T1269*(T_PR[[#This Row],[CENA KATALOG NETTO ZA JEDNOSTKĘ MIARY]]-T_PR[[#This Row],[CENA KATALOG NETTO ZA JEDNOSTKĘ MIARY]]*T_PR[[#This Row],[RABAT %]])/100</f>
        <v>12.231400000000001</v>
      </c>
      <c r="K1269" s="95">
        <f t="shared" si="44"/>
        <v>1223.1400000000001</v>
      </c>
      <c r="L1269" s="264">
        <f t="shared" si="48"/>
        <v>0</v>
      </c>
      <c r="M1269" s="25">
        <v>50</v>
      </c>
      <c r="N1269" s="256">
        <f>T_PR[[#This Row],[CENA ZA POJ. SZTUKĘ PO RABACIE]]*T_PR[[#This Row],[LICZBA SZT. W OPAKOWANIU]]</f>
        <v>611.57000000000005</v>
      </c>
      <c r="O1269" s="253" t="str">
        <f>IF(T_PR[[#This Row],[CENA ZA OPAKOWANIE PO RABACIE]]*D1269=0,"",D1269*N1269)</f>
        <v/>
      </c>
      <c r="P1269" s="52" t="s">
        <v>3112</v>
      </c>
      <c r="Q1269" s="52" t="s">
        <v>3113</v>
      </c>
      <c r="R1269" s="31" t="s">
        <v>22</v>
      </c>
      <c r="S1269" s="31" t="s">
        <v>248</v>
      </c>
      <c r="T1269" s="160">
        <v>1</v>
      </c>
    </row>
    <row r="1270" spans="1:20" ht="18" customHeight="1">
      <c r="A1270" s="333"/>
      <c r="B1270" s="346"/>
      <c r="C1270" s="131" t="s">
        <v>3555</v>
      </c>
      <c r="D1270" s="53"/>
      <c r="E1270" s="39" t="s">
        <v>3114</v>
      </c>
      <c r="F1270" s="225" t="s">
        <v>3115</v>
      </c>
      <c r="G1270" s="54">
        <v>100</v>
      </c>
      <c r="H1270" s="28">
        <v>130.11000000000001</v>
      </c>
      <c r="I1270" s="199">
        <f>T_PR[[#This Row],[CENA KATALOG NETTO ZA JEDNOSTKĘ MIARY]]/G1270</f>
        <v>1.3011000000000001</v>
      </c>
      <c r="J1270" s="94">
        <f>T1270*(T_PR[[#This Row],[CENA KATALOG NETTO ZA JEDNOSTKĘ MIARY]]-T_PR[[#This Row],[CENA KATALOG NETTO ZA JEDNOSTKĘ MIARY]]*T_PR[[#This Row],[RABAT %]])/100</f>
        <v>1.3011000000000001</v>
      </c>
      <c r="K1270" s="95">
        <f t="shared" si="44"/>
        <v>130.11000000000001</v>
      </c>
      <c r="L1270" s="264">
        <f t="shared" si="48"/>
        <v>0</v>
      </c>
      <c r="M1270" s="25">
        <v>50</v>
      </c>
      <c r="N1270" s="256">
        <f>T_PR[[#This Row],[CENA ZA POJ. SZTUKĘ PO RABACIE]]*T_PR[[#This Row],[LICZBA SZT. W OPAKOWANIU]]</f>
        <v>65.055000000000007</v>
      </c>
      <c r="O1270" s="253" t="str">
        <f>IF(T_PR[[#This Row],[CENA ZA OPAKOWANIE PO RABACIE]]*D1270=0,"",D1270*N1270)</f>
        <v/>
      </c>
      <c r="P1270" s="52" t="s">
        <v>3116</v>
      </c>
      <c r="Q1270" s="52" t="s">
        <v>3117</v>
      </c>
      <c r="R1270" s="31" t="s">
        <v>22</v>
      </c>
      <c r="S1270" s="31" t="s">
        <v>248</v>
      </c>
      <c r="T1270" s="160">
        <v>1</v>
      </c>
    </row>
    <row r="1271" spans="1:20" ht="18" customHeight="1">
      <c r="A1271" s="333"/>
      <c r="B1271" s="346"/>
      <c r="C1271" s="131" t="s">
        <v>3555</v>
      </c>
      <c r="D1271" s="53"/>
      <c r="E1271" s="39" t="s">
        <v>3118</v>
      </c>
      <c r="F1271" s="225" t="s">
        <v>3119</v>
      </c>
      <c r="G1271" s="54">
        <v>100</v>
      </c>
      <c r="H1271" s="28">
        <v>121.96</v>
      </c>
      <c r="I1271" s="199">
        <f>T_PR[[#This Row],[CENA KATALOG NETTO ZA JEDNOSTKĘ MIARY]]/G1271</f>
        <v>1.2196</v>
      </c>
      <c r="J1271" s="94">
        <f>T1271*(T_PR[[#This Row],[CENA KATALOG NETTO ZA JEDNOSTKĘ MIARY]]-T_PR[[#This Row],[CENA KATALOG NETTO ZA JEDNOSTKĘ MIARY]]*T_PR[[#This Row],[RABAT %]])/100</f>
        <v>1.2196</v>
      </c>
      <c r="K1271" s="95">
        <f t="shared" si="44"/>
        <v>121.96</v>
      </c>
      <c r="L1271" s="264">
        <f t="shared" si="48"/>
        <v>0</v>
      </c>
      <c r="M1271" s="25">
        <v>50</v>
      </c>
      <c r="N1271" s="256">
        <f>T_PR[[#This Row],[CENA ZA POJ. SZTUKĘ PO RABACIE]]*T_PR[[#This Row],[LICZBA SZT. W OPAKOWANIU]]</f>
        <v>60.980000000000004</v>
      </c>
      <c r="O1271" s="253" t="str">
        <f>IF(T_PR[[#This Row],[CENA ZA OPAKOWANIE PO RABACIE]]*D1271=0,"",D1271*N1271)</f>
        <v/>
      </c>
      <c r="P1271" s="52" t="s">
        <v>3120</v>
      </c>
      <c r="Q1271" s="52" t="s">
        <v>3121</v>
      </c>
      <c r="R1271" s="31" t="s">
        <v>22</v>
      </c>
      <c r="S1271" s="31" t="s">
        <v>248</v>
      </c>
      <c r="T1271" s="160">
        <v>1</v>
      </c>
    </row>
    <row r="1272" spans="1:20" ht="18" customHeight="1">
      <c r="A1272" s="333"/>
      <c r="B1272" s="346"/>
      <c r="C1272" s="131" t="s">
        <v>3555</v>
      </c>
      <c r="D1272" s="53"/>
      <c r="E1272" s="39" t="s">
        <v>3122</v>
      </c>
      <c r="F1272" s="225" t="s">
        <v>3123</v>
      </c>
      <c r="G1272" s="54">
        <v>100</v>
      </c>
      <c r="H1272" s="28">
        <v>149.07</v>
      </c>
      <c r="I1272" s="199">
        <f>T_PR[[#This Row],[CENA KATALOG NETTO ZA JEDNOSTKĘ MIARY]]/G1272</f>
        <v>1.4906999999999999</v>
      </c>
      <c r="J1272" s="94">
        <f>T1272*(T_PR[[#This Row],[CENA KATALOG NETTO ZA JEDNOSTKĘ MIARY]]-T_PR[[#This Row],[CENA KATALOG NETTO ZA JEDNOSTKĘ MIARY]]*T_PR[[#This Row],[RABAT %]])/100</f>
        <v>1.4906999999999999</v>
      </c>
      <c r="K1272" s="95">
        <f t="shared" si="44"/>
        <v>149.07</v>
      </c>
      <c r="L1272" s="264">
        <f t="shared" si="48"/>
        <v>0</v>
      </c>
      <c r="M1272" s="25">
        <v>50</v>
      </c>
      <c r="N1272" s="256">
        <f>T_PR[[#This Row],[CENA ZA POJ. SZTUKĘ PO RABACIE]]*T_PR[[#This Row],[LICZBA SZT. W OPAKOWANIU]]</f>
        <v>74.534999999999997</v>
      </c>
      <c r="O1272" s="253" t="str">
        <f>IF(T_PR[[#This Row],[CENA ZA OPAKOWANIE PO RABACIE]]*D1272=0,"",D1272*N1272)</f>
        <v/>
      </c>
      <c r="P1272" s="52" t="s">
        <v>3124</v>
      </c>
      <c r="Q1272" s="52" t="s">
        <v>3125</v>
      </c>
      <c r="R1272" s="31" t="s">
        <v>22</v>
      </c>
      <c r="S1272" s="31" t="s">
        <v>248</v>
      </c>
      <c r="T1272" s="160">
        <v>1</v>
      </c>
    </row>
    <row r="1273" spans="1:20" ht="18" customHeight="1">
      <c r="A1273" s="333"/>
      <c r="B1273" s="346"/>
      <c r="C1273" s="131" t="s">
        <v>3555</v>
      </c>
      <c r="D1273" s="53"/>
      <c r="E1273" s="39" t="s">
        <v>3126</v>
      </c>
      <c r="F1273" s="225" t="s">
        <v>3127</v>
      </c>
      <c r="G1273" s="54">
        <v>100</v>
      </c>
      <c r="H1273" s="28">
        <v>175.98</v>
      </c>
      <c r="I1273" s="199">
        <f>T_PR[[#This Row],[CENA KATALOG NETTO ZA JEDNOSTKĘ MIARY]]/G1273</f>
        <v>1.7597999999999998</v>
      </c>
      <c r="J1273" s="94">
        <f>T1273*(T_PR[[#This Row],[CENA KATALOG NETTO ZA JEDNOSTKĘ MIARY]]-T_PR[[#This Row],[CENA KATALOG NETTO ZA JEDNOSTKĘ MIARY]]*T_PR[[#This Row],[RABAT %]])/100</f>
        <v>1.7597999999999998</v>
      </c>
      <c r="K1273" s="95">
        <f t="shared" si="44"/>
        <v>175.98</v>
      </c>
      <c r="L1273" s="264">
        <f t="shared" si="48"/>
        <v>0</v>
      </c>
      <c r="M1273" s="25">
        <v>50</v>
      </c>
      <c r="N1273" s="256">
        <f>T_PR[[#This Row],[CENA ZA POJ. SZTUKĘ PO RABACIE]]*T_PR[[#This Row],[LICZBA SZT. W OPAKOWANIU]]</f>
        <v>87.99</v>
      </c>
      <c r="O1273" s="253" t="str">
        <f>IF(T_PR[[#This Row],[CENA ZA OPAKOWANIE PO RABACIE]]*D1273=0,"",D1273*N1273)</f>
        <v/>
      </c>
      <c r="P1273" s="52" t="s">
        <v>3128</v>
      </c>
      <c r="Q1273" s="52" t="s">
        <v>3129</v>
      </c>
      <c r="R1273" s="31" t="s">
        <v>22</v>
      </c>
      <c r="S1273" s="31" t="s">
        <v>248</v>
      </c>
      <c r="T1273" s="160">
        <v>1</v>
      </c>
    </row>
    <row r="1274" spans="1:20" ht="18" customHeight="1">
      <c r="A1274" s="333"/>
      <c r="B1274" s="346"/>
      <c r="C1274" s="131" t="s">
        <v>3555</v>
      </c>
      <c r="D1274" s="53"/>
      <c r="E1274" s="39" t="s">
        <v>3130</v>
      </c>
      <c r="F1274" s="225" t="s">
        <v>3131</v>
      </c>
      <c r="G1274" s="54">
        <v>100</v>
      </c>
      <c r="H1274" s="28">
        <v>211.13</v>
      </c>
      <c r="I1274" s="199">
        <f>T_PR[[#This Row],[CENA KATALOG NETTO ZA JEDNOSTKĘ MIARY]]/G1274</f>
        <v>2.1113</v>
      </c>
      <c r="J1274" s="94">
        <f>T1274*(T_PR[[#This Row],[CENA KATALOG NETTO ZA JEDNOSTKĘ MIARY]]-T_PR[[#This Row],[CENA KATALOG NETTO ZA JEDNOSTKĘ MIARY]]*T_PR[[#This Row],[RABAT %]])/100</f>
        <v>2.1113</v>
      </c>
      <c r="K1274" s="95">
        <f t="shared" ref="K1274:K1337" si="49">SUM(H1274)*(1-L1274)</f>
        <v>211.13</v>
      </c>
      <c r="L1274" s="264">
        <f t="shared" si="48"/>
        <v>0</v>
      </c>
      <c r="M1274" s="25">
        <v>50</v>
      </c>
      <c r="N1274" s="256">
        <f>T_PR[[#This Row],[CENA ZA POJ. SZTUKĘ PO RABACIE]]*T_PR[[#This Row],[LICZBA SZT. W OPAKOWANIU]]</f>
        <v>105.565</v>
      </c>
      <c r="O1274" s="253" t="str">
        <f>IF(T_PR[[#This Row],[CENA ZA OPAKOWANIE PO RABACIE]]*D1274=0,"",D1274*N1274)</f>
        <v/>
      </c>
      <c r="P1274" s="52" t="s">
        <v>3132</v>
      </c>
      <c r="Q1274" s="52" t="s">
        <v>3133</v>
      </c>
      <c r="R1274" s="31" t="s">
        <v>22</v>
      </c>
      <c r="S1274" s="31" t="s">
        <v>248</v>
      </c>
      <c r="T1274" s="160">
        <v>1</v>
      </c>
    </row>
    <row r="1275" spans="1:20" ht="18" customHeight="1">
      <c r="A1275" s="333"/>
      <c r="B1275" s="346"/>
      <c r="C1275" s="131" t="s">
        <v>3555</v>
      </c>
      <c r="D1275" s="53"/>
      <c r="E1275" s="39" t="s">
        <v>3134</v>
      </c>
      <c r="F1275" s="225" t="s">
        <v>3135</v>
      </c>
      <c r="G1275" s="54">
        <v>100</v>
      </c>
      <c r="H1275" s="28">
        <v>263.16000000000003</v>
      </c>
      <c r="I1275" s="199">
        <f>T_PR[[#This Row],[CENA KATALOG NETTO ZA JEDNOSTKĘ MIARY]]/G1275</f>
        <v>2.6316000000000002</v>
      </c>
      <c r="J1275" s="94">
        <f>T1275*(T_PR[[#This Row],[CENA KATALOG NETTO ZA JEDNOSTKĘ MIARY]]-T_PR[[#This Row],[CENA KATALOG NETTO ZA JEDNOSTKĘ MIARY]]*T_PR[[#This Row],[RABAT %]])/100</f>
        <v>2.6316000000000002</v>
      </c>
      <c r="K1275" s="95">
        <f t="shared" si="49"/>
        <v>263.16000000000003</v>
      </c>
      <c r="L1275" s="264">
        <f t="shared" si="48"/>
        <v>0</v>
      </c>
      <c r="M1275" s="25">
        <v>50</v>
      </c>
      <c r="N1275" s="256">
        <f>T_PR[[#This Row],[CENA ZA POJ. SZTUKĘ PO RABACIE]]*T_PR[[#This Row],[LICZBA SZT. W OPAKOWANIU]]</f>
        <v>131.58000000000001</v>
      </c>
      <c r="O1275" s="253" t="str">
        <f>IF(T_PR[[#This Row],[CENA ZA OPAKOWANIE PO RABACIE]]*D1275=0,"",D1275*N1275)</f>
        <v/>
      </c>
      <c r="P1275" s="52" t="s">
        <v>3136</v>
      </c>
      <c r="Q1275" s="52" t="s">
        <v>3137</v>
      </c>
      <c r="R1275" s="31" t="s">
        <v>22</v>
      </c>
      <c r="S1275" s="31" t="s">
        <v>248</v>
      </c>
      <c r="T1275" s="160">
        <v>1</v>
      </c>
    </row>
    <row r="1276" spans="1:20" ht="18" customHeight="1">
      <c r="A1276" s="333"/>
      <c r="B1276" s="346"/>
      <c r="C1276" s="131" t="s">
        <v>3555</v>
      </c>
      <c r="D1276" s="53"/>
      <c r="E1276" s="39" t="s">
        <v>3138</v>
      </c>
      <c r="F1276" s="225" t="s">
        <v>3139</v>
      </c>
      <c r="G1276" s="54">
        <v>100</v>
      </c>
      <c r="H1276" s="28">
        <v>314.52999999999997</v>
      </c>
      <c r="I1276" s="199">
        <f>T_PR[[#This Row],[CENA KATALOG NETTO ZA JEDNOSTKĘ MIARY]]/G1276</f>
        <v>3.1452999999999998</v>
      </c>
      <c r="J1276" s="94">
        <f>T1276*(T_PR[[#This Row],[CENA KATALOG NETTO ZA JEDNOSTKĘ MIARY]]-T_PR[[#This Row],[CENA KATALOG NETTO ZA JEDNOSTKĘ MIARY]]*T_PR[[#This Row],[RABAT %]])/100</f>
        <v>3.1452999999999998</v>
      </c>
      <c r="K1276" s="95">
        <f t="shared" si="49"/>
        <v>314.52999999999997</v>
      </c>
      <c r="L1276" s="264">
        <f t="shared" si="48"/>
        <v>0</v>
      </c>
      <c r="M1276" s="25">
        <v>50</v>
      </c>
      <c r="N1276" s="256">
        <f>T_PR[[#This Row],[CENA ZA POJ. SZTUKĘ PO RABACIE]]*T_PR[[#This Row],[LICZBA SZT. W OPAKOWANIU]]</f>
        <v>157.26499999999999</v>
      </c>
      <c r="O1276" s="253" t="str">
        <f>IF(T_PR[[#This Row],[CENA ZA OPAKOWANIE PO RABACIE]]*D1276=0,"",D1276*N1276)</f>
        <v/>
      </c>
      <c r="P1276" s="52" t="s">
        <v>3140</v>
      </c>
      <c r="Q1276" s="52" t="s">
        <v>3141</v>
      </c>
      <c r="R1276" s="31" t="s">
        <v>22</v>
      </c>
      <c r="S1276" s="31" t="s">
        <v>248</v>
      </c>
      <c r="T1276" s="160">
        <v>1</v>
      </c>
    </row>
    <row r="1277" spans="1:20" ht="18" customHeight="1">
      <c r="A1277" s="73"/>
      <c r="B1277" s="346"/>
      <c r="C1277" s="131" t="s">
        <v>3555</v>
      </c>
      <c r="D1277" s="53"/>
      <c r="E1277" s="39" t="s">
        <v>3142</v>
      </c>
      <c r="F1277" s="225" t="s">
        <v>3143</v>
      </c>
      <c r="G1277" s="54">
        <v>100</v>
      </c>
      <c r="H1277" s="28">
        <v>367.95</v>
      </c>
      <c r="I1277" s="199">
        <f>T_PR[[#This Row],[CENA KATALOG NETTO ZA JEDNOSTKĘ MIARY]]/G1277</f>
        <v>3.6795</v>
      </c>
      <c r="J1277" s="94">
        <f>T1277*(T_PR[[#This Row],[CENA KATALOG NETTO ZA JEDNOSTKĘ MIARY]]-T_PR[[#This Row],[CENA KATALOG NETTO ZA JEDNOSTKĘ MIARY]]*T_PR[[#This Row],[RABAT %]])/100</f>
        <v>3.6795</v>
      </c>
      <c r="K1277" s="95">
        <f t="shared" si="49"/>
        <v>367.95</v>
      </c>
      <c r="L1277" s="264">
        <f t="shared" si="48"/>
        <v>0</v>
      </c>
      <c r="M1277" s="25">
        <v>50</v>
      </c>
      <c r="N1277" s="256">
        <f>T_PR[[#This Row],[CENA ZA POJ. SZTUKĘ PO RABACIE]]*T_PR[[#This Row],[LICZBA SZT. W OPAKOWANIU]]</f>
        <v>183.97499999999999</v>
      </c>
      <c r="O1277" s="253" t="str">
        <f>IF(T_PR[[#This Row],[CENA ZA OPAKOWANIE PO RABACIE]]*D1277=0,"",D1277*N1277)</f>
        <v/>
      </c>
      <c r="P1277" s="52" t="s">
        <v>3144</v>
      </c>
      <c r="Q1277" s="52" t="s">
        <v>3145</v>
      </c>
      <c r="R1277" s="31" t="s">
        <v>22</v>
      </c>
      <c r="S1277" s="31" t="s">
        <v>248</v>
      </c>
      <c r="T1277" s="160">
        <v>1</v>
      </c>
    </row>
    <row r="1278" spans="1:20" ht="18" customHeight="1">
      <c r="A1278" s="73"/>
      <c r="B1278" s="346"/>
      <c r="C1278" s="131" t="s">
        <v>3555</v>
      </c>
      <c r="D1278" s="53"/>
      <c r="E1278" s="39" t="s">
        <v>3146</v>
      </c>
      <c r="F1278" s="225" t="s">
        <v>3147</v>
      </c>
      <c r="G1278" s="54">
        <v>100</v>
      </c>
      <c r="H1278" s="28">
        <v>419.96</v>
      </c>
      <c r="I1278" s="199">
        <f>T_PR[[#This Row],[CENA KATALOG NETTO ZA JEDNOSTKĘ MIARY]]/G1278</f>
        <v>4.1996000000000002</v>
      </c>
      <c r="J1278" s="94">
        <f>T1278*(T_PR[[#This Row],[CENA KATALOG NETTO ZA JEDNOSTKĘ MIARY]]-T_PR[[#This Row],[CENA KATALOG NETTO ZA JEDNOSTKĘ MIARY]]*T_PR[[#This Row],[RABAT %]])/100</f>
        <v>4.1996000000000002</v>
      </c>
      <c r="K1278" s="95">
        <f t="shared" si="49"/>
        <v>419.96</v>
      </c>
      <c r="L1278" s="264">
        <f t="shared" si="48"/>
        <v>0</v>
      </c>
      <c r="M1278" s="25">
        <v>50</v>
      </c>
      <c r="N1278" s="256">
        <f>T_PR[[#This Row],[CENA ZA POJ. SZTUKĘ PO RABACIE]]*T_PR[[#This Row],[LICZBA SZT. W OPAKOWANIU]]</f>
        <v>209.98000000000002</v>
      </c>
      <c r="O1278" s="253" t="str">
        <f>IF(T_PR[[#This Row],[CENA ZA OPAKOWANIE PO RABACIE]]*D1278=0,"",D1278*N1278)</f>
        <v/>
      </c>
      <c r="P1278" s="52" t="s">
        <v>3148</v>
      </c>
      <c r="Q1278" s="52" t="s">
        <v>3149</v>
      </c>
      <c r="R1278" s="31" t="s">
        <v>22</v>
      </c>
      <c r="S1278" s="31" t="s">
        <v>248</v>
      </c>
      <c r="T1278" s="160">
        <v>1</v>
      </c>
    </row>
    <row r="1279" spans="1:20" ht="18" customHeight="1">
      <c r="A1279" s="73"/>
      <c r="B1279" s="346"/>
      <c r="C1279" s="131" t="s">
        <v>3555</v>
      </c>
      <c r="D1279" s="53"/>
      <c r="E1279" s="39" t="s">
        <v>3150</v>
      </c>
      <c r="F1279" s="225" t="s">
        <v>3151</v>
      </c>
      <c r="G1279" s="54">
        <v>100</v>
      </c>
      <c r="H1279" s="28">
        <v>475.04</v>
      </c>
      <c r="I1279" s="199">
        <f>T_PR[[#This Row],[CENA KATALOG NETTO ZA JEDNOSTKĘ MIARY]]/G1279</f>
        <v>4.7504</v>
      </c>
      <c r="J1279" s="94">
        <f>T1279*(T_PR[[#This Row],[CENA KATALOG NETTO ZA JEDNOSTKĘ MIARY]]-T_PR[[#This Row],[CENA KATALOG NETTO ZA JEDNOSTKĘ MIARY]]*T_PR[[#This Row],[RABAT %]])/100</f>
        <v>4.7504</v>
      </c>
      <c r="K1279" s="95">
        <f t="shared" si="49"/>
        <v>475.04</v>
      </c>
      <c r="L1279" s="264">
        <f t="shared" si="48"/>
        <v>0</v>
      </c>
      <c r="M1279" s="25">
        <v>50</v>
      </c>
      <c r="N1279" s="256">
        <f>T_PR[[#This Row],[CENA ZA POJ. SZTUKĘ PO RABACIE]]*T_PR[[#This Row],[LICZBA SZT. W OPAKOWANIU]]</f>
        <v>237.52</v>
      </c>
      <c r="O1279" s="253" t="str">
        <f>IF(T_PR[[#This Row],[CENA ZA OPAKOWANIE PO RABACIE]]*D1279=0,"",D1279*N1279)</f>
        <v/>
      </c>
      <c r="P1279" s="52" t="s">
        <v>3152</v>
      </c>
      <c r="Q1279" s="52" t="s">
        <v>3153</v>
      </c>
      <c r="R1279" s="31" t="s">
        <v>22</v>
      </c>
      <c r="S1279" s="31" t="s">
        <v>248</v>
      </c>
      <c r="T1279" s="160">
        <v>1</v>
      </c>
    </row>
    <row r="1280" spans="1:20" ht="18" customHeight="1">
      <c r="A1280" s="73"/>
      <c r="B1280" s="346"/>
      <c r="C1280" s="131" t="s">
        <v>3555</v>
      </c>
      <c r="D1280" s="53"/>
      <c r="E1280" s="39" t="s">
        <v>3154</v>
      </c>
      <c r="F1280" s="225" t="s">
        <v>3155</v>
      </c>
      <c r="G1280" s="54">
        <v>100</v>
      </c>
      <c r="H1280" s="28">
        <v>534.13</v>
      </c>
      <c r="I1280" s="199">
        <f>T_PR[[#This Row],[CENA KATALOG NETTO ZA JEDNOSTKĘ MIARY]]/G1280</f>
        <v>5.3413000000000004</v>
      </c>
      <c r="J1280" s="94">
        <f>T1280*(T_PR[[#This Row],[CENA KATALOG NETTO ZA JEDNOSTKĘ MIARY]]-T_PR[[#This Row],[CENA KATALOG NETTO ZA JEDNOSTKĘ MIARY]]*T_PR[[#This Row],[RABAT %]])/100</f>
        <v>5.3413000000000004</v>
      </c>
      <c r="K1280" s="95">
        <f t="shared" si="49"/>
        <v>534.13</v>
      </c>
      <c r="L1280" s="264">
        <f t="shared" si="48"/>
        <v>0</v>
      </c>
      <c r="M1280" s="25">
        <v>50</v>
      </c>
      <c r="N1280" s="256">
        <f>T_PR[[#This Row],[CENA ZA POJ. SZTUKĘ PO RABACIE]]*T_PR[[#This Row],[LICZBA SZT. W OPAKOWANIU]]</f>
        <v>267.065</v>
      </c>
      <c r="O1280" s="253" t="str">
        <f>IF(T_PR[[#This Row],[CENA ZA OPAKOWANIE PO RABACIE]]*D1280=0,"",D1280*N1280)</f>
        <v/>
      </c>
      <c r="P1280" s="52" t="s">
        <v>3156</v>
      </c>
      <c r="Q1280" s="52" t="s">
        <v>3157</v>
      </c>
      <c r="R1280" s="31" t="s">
        <v>22</v>
      </c>
      <c r="S1280" s="31" t="s">
        <v>248</v>
      </c>
      <c r="T1280" s="160">
        <v>1</v>
      </c>
    </row>
    <row r="1281" spans="1:20" ht="18" customHeight="1">
      <c r="A1281" s="73"/>
      <c r="B1281" s="346"/>
      <c r="C1281" s="131" t="s">
        <v>3555</v>
      </c>
      <c r="D1281" s="53"/>
      <c r="E1281" s="39" t="s">
        <v>3158</v>
      </c>
      <c r="F1281" s="225" t="s">
        <v>3159</v>
      </c>
      <c r="G1281" s="54">
        <v>100</v>
      </c>
      <c r="H1281" s="28">
        <v>590.27</v>
      </c>
      <c r="I1281" s="199">
        <f>T_PR[[#This Row],[CENA KATALOG NETTO ZA JEDNOSTKĘ MIARY]]/G1281</f>
        <v>5.9026999999999994</v>
      </c>
      <c r="J1281" s="94">
        <f>T1281*(T_PR[[#This Row],[CENA KATALOG NETTO ZA JEDNOSTKĘ MIARY]]-T_PR[[#This Row],[CENA KATALOG NETTO ZA JEDNOSTKĘ MIARY]]*T_PR[[#This Row],[RABAT %]])/100</f>
        <v>5.9026999999999994</v>
      </c>
      <c r="K1281" s="95">
        <f t="shared" si="49"/>
        <v>590.27</v>
      </c>
      <c r="L1281" s="264">
        <f t="shared" si="48"/>
        <v>0</v>
      </c>
      <c r="M1281" s="25">
        <v>50</v>
      </c>
      <c r="N1281" s="256">
        <f>T_PR[[#This Row],[CENA ZA POJ. SZTUKĘ PO RABACIE]]*T_PR[[#This Row],[LICZBA SZT. W OPAKOWANIU]]</f>
        <v>295.13499999999999</v>
      </c>
      <c r="O1281" s="253" t="str">
        <f>IF(T_PR[[#This Row],[CENA ZA OPAKOWANIE PO RABACIE]]*D1281=0,"",D1281*N1281)</f>
        <v/>
      </c>
      <c r="P1281" s="52" t="s">
        <v>3160</v>
      </c>
      <c r="Q1281" s="52" t="s">
        <v>3161</v>
      </c>
      <c r="R1281" s="31" t="s">
        <v>22</v>
      </c>
      <c r="S1281" s="31" t="s">
        <v>248</v>
      </c>
      <c r="T1281" s="160">
        <v>1</v>
      </c>
    </row>
    <row r="1282" spans="1:20" ht="18" customHeight="1">
      <c r="A1282" s="73"/>
      <c r="B1282" s="346"/>
      <c r="C1282" s="131" t="s">
        <v>3555</v>
      </c>
      <c r="D1282" s="53"/>
      <c r="E1282" s="39" t="s">
        <v>3162</v>
      </c>
      <c r="F1282" s="225" t="s">
        <v>3163</v>
      </c>
      <c r="G1282" s="54">
        <v>100</v>
      </c>
      <c r="H1282" s="28">
        <v>654.80999999999995</v>
      </c>
      <c r="I1282" s="199">
        <f>T_PR[[#This Row],[CENA KATALOG NETTO ZA JEDNOSTKĘ MIARY]]/G1282</f>
        <v>6.5480999999999998</v>
      </c>
      <c r="J1282" s="94">
        <f>T1282*(T_PR[[#This Row],[CENA KATALOG NETTO ZA JEDNOSTKĘ MIARY]]-T_PR[[#This Row],[CENA KATALOG NETTO ZA JEDNOSTKĘ MIARY]]*T_PR[[#This Row],[RABAT %]])/100</f>
        <v>6.5480999999999998</v>
      </c>
      <c r="K1282" s="95">
        <f t="shared" si="49"/>
        <v>654.80999999999995</v>
      </c>
      <c r="L1282" s="264">
        <f t="shared" si="48"/>
        <v>0</v>
      </c>
      <c r="M1282" s="25">
        <v>50</v>
      </c>
      <c r="N1282" s="256">
        <f>T_PR[[#This Row],[CENA ZA POJ. SZTUKĘ PO RABACIE]]*T_PR[[#This Row],[LICZBA SZT. W OPAKOWANIU]]</f>
        <v>327.40499999999997</v>
      </c>
      <c r="O1282" s="253" t="str">
        <f>IF(T_PR[[#This Row],[CENA ZA OPAKOWANIE PO RABACIE]]*D1282=0,"",D1282*N1282)</f>
        <v/>
      </c>
      <c r="P1282" s="52" t="s">
        <v>3164</v>
      </c>
      <c r="Q1282" s="52" t="s">
        <v>3165</v>
      </c>
      <c r="R1282" s="31" t="s">
        <v>22</v>
      </c>
      <c r="S1282" s="31" t="s">
        <v>248</v>
      </c>
      <c r="T1282" s="160">
        <v>1</v>
      </c>
    </row>
    <row r="1283" spans="1:20" ht="18" customHeight="1">
      <c r="A1283" s="73"/>
      <c r="B1283" s="346"/>
      <c r="C1283" s="131" t="s">
        <v>3555</v>
      </c>
      <c r="D1283" s="53"/>
      <c r="E1283" s="39" t="s">
        <v>3166</v>
      </c>
      <c r="F1283" s="225" t="s">
        <v>3167</v>
      </c>
      <c r="G1283" s="54">
        <v>100</v>
      </c>
      <c r="H1283" s="28">
        <v>718.13</v>
      </c>
      <c r="I1283" s="199">
        <f>T_PR[[#This Row],[CENA KATALOG NETTO ZA JEDNOSTKĘ MIARY]]/G1283</f>
        <v>7.1813000000000002</v>
      </c>
      <c r="J1283" s="94">
        <f>T1283*(T_PR[[#This Row],[CENA KATALOG NETTO ZA JEDNOSTKĘ MIARY]]-T_PR[[#This Row],[CENA KATALOG NETTO ZA JEDNOSTKĘ MIARY]]*T_PR[[#This Row],[RABAT %]])/100</f>
        <v>7.1813000000000002</v>
      </c>
      <c r="K1283" s="95">
        <f t="shared" si="49"/>
        <v>718.13</v>
      </c>
      <c r="L1283" s="264">
        <f t="shared" si="48"/>
        <v>0</v>
      </c>
      <c r="M1283" s="25">
        <v>50</v>
      </c>
      <c r="N1283" s="256">
        <f>T_PR[[#This Row],[CENA ZA POJ. SZTUKĘ PO RABACIE]]*T_PR[[#This Row],[LICZBA SZT. W OPAKOWANIU]]</f>
        <v>359.065</v>
      </c>
      <c r="O1283" s="253" t="str">
        <f>IF(T_PR[[#This Row],[CENA ZA OPAKOWANIE PO RABACIE]]*D1283=0,"",D1283*N1283)</f>
        <v/>
      </c>
      <c r="P1283" s="52" t="s">
        <v>3168</v>
      </c>
      <c r="Q1283" s="52" t="s">
        <v>3169</v>
      </c>
      <c r="R1283" s="31" t="s">
        <v>22</v>
      </c>
      <c r="S1283" s="31" t="s">
        <v>248</v>
      </c>
      <c r="T1283" s="160">
        <v>1</v>
      </c>
    </row>
    <row r="1284" spans="1:20" ht="18" customHeight="1">
      <c r="A1284" s="73"/>
      <c r="B1284" s="346"/>
      <c r="C1284" s="131" t="s">
        <v>3555</v>
      </c>
      <c r="D1284" s="53"/>
      <c r="E1284" s="39" t="s">
        <v>3170</v>
      </c>
      <c r="F1284" s="225" t="s">
        <v>3171</v>
      </c>
      <c r="G1284" s="54">
        <v>100</v>
      </c>
      <c r="H1284" s="28">
        <v>784.19</v>
      </c>
      <c r="I1284" s="199">
        <f>T_PR[[#This Row],[CENA KATALOG NETTO ZA JEDNOSTKĘ MIARY]]/G1284</f>
        <v>7.8419000000000008</v>
      </c>
      <c r="J1284" s="94">
        <f>T1284*(T_PR[[#This Row],[CENA KATALOG NETTO ZA JEDNOSTKĘ MIARY]]-T_PR[[#This Row],[CENA KATALOG NETTO ZA JEDNOSTKĘ MIARY]]*T_PR[[#This Row],[RABAT %]])/100</f>
        <v>7.8419000000000008</v>
      </c>
      <c r="K1284" s="95">
        <f t="shared" si="49"/>
        <v>784.19</v>
      </c>
      <c r="L1284" s="264">
        <f t="shared" si="48"/>
        <v>0</v>
      </c>
      <c r="M1284" s="25">
        <v>50</v>
      </c>
      <c r="N1284" s="256">
        <f>T_PR[[#This Row],[CENA ZA POJ. SZTUKĘ PO RABACIE]]*T_PR[[#This Row],[LICZBA SZT. W OPAKOWANIU]]</f>
        <v>392.09500000000003</v>
      </c>
      <c r="O1284" s="253" t="str">
        <f>IF(T_PR[[#This Row],[CENA ZA OPAKOWANIE PO RABACIE]]*D1284=0,"",D1284*N1284)</f>
        <v/>
      </c>
      <c r="P1284" s="52" t="s">
        <v>3172</v>
      </c>
      <c r="Q1284" s="52" t="s">
        <v>3173</v>
      </c>
      <c r="R1284" s="31" t="s">
        <v>22</v>
      </c>
      <c r="S1284" s="31" t="s">
        <v>248</v>
      </c>
      <c r="T1284" s="160">
        <v>1</v>
      </c>
    </row>
    <row r="1285" spans="1:20" ht="18" customHeight="1">
      <c r="A1285" s="73"/>
      <c r="B1285" s="346"/>
      <c r="C1285" s="131" t="s">
        <v>3555</v>
      </c>
      <c r="D1285" s="53"/>
      <c r="E1285" s="39" t="s">
        <v>3174</v>
      </c>
      <c r="F1285" s="225" t="s">
        <v>3175</v>
      </c>
      <c r="G1285" s="54">
        <v>100</v>
      </c>
      <c r="H1285" s="28">
        <v>860.73</v>
      </c>
      <c r="I1285" s="199">
        <f>T_PR[[#This Row],[CENA KATALOG NETTO ZA JEDNOSTKĘ MIARY]]/G1285</f>
        <v>8.6073000000000004</v>
      </c>
      <c r="J1285" s="94">
        <f>T1285*(T_PR[[#This Row],[CENA KATALOG NETTO ZA JEDNOSTKĘ MIARY]]-T_PR[[#This Row],[CENA KATALOG NETTO ZA JEDNOSTKĘ MIARY]]*T_PR[[#This Row],[RABAT %]])/100</f>
        <v>8.6073000000000004</v>
      </c>
      <c r="K1285" s="95">
        <f t="shared" si="49"/>
        <v>860.73</v>
      </c>
      <c r="L1285" s="264">
        <f t="shared" si="48"/>
        <v>0</v>
      </c>
      <c r="M1285" s="25">
        <v>50</v>
      </c>
      <c r="N1285" s="256">
        <f>T_PR[[#This Row],[CENA ZA POJ. SZTUKĘ PO RABACIE]]*T_PR[[#This Row],[LICZBA SZT. W OPAKOWANIU]]</f>
        <v>430.36500000000001</v>
      </c>
      <c r="O1285" s="253" t="str">
        <f>IF(T_PR[[#This Row],[CENA ZA OPAKOWANIE PO RABACIE]]*D1285=0,"",D1285*N1285)</f>
        <v/>
      </c>
      <c r="P1285" s="52" t="s">
        <v>3176</v>
      </c>
      <c r="Q1285" s="52" t="s">
        <v>3177</v>
      </c>
      <c r="R1285" s="31" t="s">
        <v>22</v>
      </c>
      <c r="S1285" s="31" t="s">
        <v>248</v>
      </c>
      <c r="T1285" s="160">
        <v>1</v>
      </c>
    </row>
    <row r="1286" spans="1:20" ht="18" customHeight="1">
      <c r="A1286" s="73"/>
      <c r="B1286" s="346"/>
      <c r="C1286" s="131" t="s">
        <v>3555</v>
      </c>
      <c r="D1286" s="53"/>
      <c r="E1286" s="39" t="s">
        <v>3178</v>
      </c>
      <c r="F1286" s="225" t="s">
        <v>3179</v>
      </c>
      <c r="G1286" s="54">
        <v>100</v>
      </c>
      <c r="H1286" s="28">
        <v>931.97</v>
      </c>
      <c r="I1286" s="199">
        <f>T_PR[[#This Row],[CENA KATALOG NETTO ZA JEDNOSTKĘ MIARY]]/G1286</f>
        <v>9.319700000000001</v>
      </c>
      <c r="J1286" s="94">
        <f>T1286*(T_PR[[#This Row],[CENA KATALOG NETTO ZA JEDNOSTKĘ MIARY]]-T_PR[[#This Row],[CENA KATALOG NETTO ZA JEDNOSTKĘ MIARY]]*T_PR[[#This Row],[RABAT %]])/100</f>
        <v>9.319700000000001</v>
      </c>
      <c r="K1286" s="95">
        <f t="shared" si="49"/>
        <v>931.97</v>
      </c>
      <c r="L1286" s="264">
        <f t="shared" si="48"/>
        <v>0</v>
      </c>
      <c r="M1286" s="25">
        <v>50</v>
      </c>
      <c r="N1286" s="256">
        <f>T_PR[[#This Row],[CENA ZA POJ. SZTUKĘ PO RABACIE]]*T_PR[[#This Row],[LICZBA SZT. W OPAKOWANIU]]</f>
        <v>465.98500000000007</v>
      </c>
      <c r="O1286" s="253" t="str">
        <f>IF(T_PR[[#This Row],[CENA ZA OPAKOWANIE PO RABACIE]]*D1286=0,"",D1286*N1286)</f>
        <v/>
      </c>
      <c r="P1286" s="52" t="s">
        <v>3180</v>
      </c>
      <c r="Q1286" s="52" t="s">
        <v>3181</v>
      </c>
      <c r="R1286" s="31" t="s">
        <v>22</v>
      </c>
      <c r="S1286" s="31" t="s">
        <v>248</v>
      </c>
      <c r="T1286" s="160">
        <v>1</v>
      </c>
    </row>
    <row r="1287" spans="1:20" ht="18" customHeight="1">
      <c r="A1287" s="73"/>
      <c r="B1287" s="346"/>
      <c r="C1287" s="131" t="s">
        <v>3555</v>
      </c>
      <c r="D1287" s="53"/>
      <c r="E1287" s="39" t="s">
        <v>3182</v>
      </c>
      <c r="F1287" s="225" t="s">
        <v>3183</v>
      </c>
      <c r="G1287" s="54">
        <v>100</v>
      </c>
      <c r="H1287" s="28">
        <v>95.67</v>
      </c>
      <c r="I1287" s="199">
        <f>T_PR[[#This Row],[CENA KATALOG NETTO ZA JEDNOSTKĘ MIARY]]/G1287</f>
        <v>0.95669999999999999</v>
      </c>
      <c r="J1287" s="94">
        <f>T1287*(T_PR[[#This Row],[CENA KATALOG NETTO ZA JEDNOSTKĘ MIARY]]-T_PR[[#This Row],[CENA KATALOG NETTO ZA JEDNOSTKĘ MIARY]]*T_PR[[#This Row],[RABAT %]])/100</f>
        <v>0.95669999999999999</v>
      </c>
      <c r="K1287" s="95">
        <f t="shared" si="49"/>
        <v>95.67</v>
      </c>
      <c r="L1287" s="264">
        <f t="shared" si="48"/>
        <v>0</v>
      </c>
      <c r="M1287" s="25">
        <v>50</v>
      </c>
      <c r="N1287" s="256">
        <f>T_PR[[#This Row],[CENA ZA POJ. SZTUKĘ PO RABACIE]]*T_PR[[#This Row],[LICZBA SZT. W OPAKOWANIU]]</f>
        <v>47.835000000000001</v>
      </c>
      <c r="O1287" s="253" t="str">
        <f>IF(T_PR[[#This Row],[CENA ZA OPAKOWANIE PO RABACIE]]*D1287=0,"",D1287*N1287)</f>
        <v/>
      </c>
      <c r="P1287" s="52" t="s">
        <v>3184</v>
      </c>
      <c r="Q1287" s="52" t="s">
        <v>3185</v>
      </c>
      <c r="R1287" s="31" t="s">
        <v>22</v>
      </c>
      <c r="S1287" s="31" t="s">
        <v>248</v>
      </c>
      <c r="T1287" s="160">
        <v>1</v>
      </c>
    </row>
    <row r="1288" spans="1:20" ht="18" customHeight="1">
      <c r="A1288" s="73"/>
      <c r="B1288" s="346"/>
      <c r="C1288" s="131" t="s">
        <v>3555</v>
      </c>
      <c r="D1288" s="53"/>
      <c r="E1288" s="39" t="s">
        <v>3186</v>
      </c>
      <c r="F1288" s="225" t="s">
        <v>3187</v>
      </c>
      <c r="G1288" s="54">
        <v>100</v>
      </c>
      <c r="H1288" s="28">
        <v>32.07</v>
      </c>
      <c r="I1288" s="199">
        <f>T_PR[[#This Row],[CENA KATALOG NETTO ZA JEDNOSTKĘ MIARY]]/G1288</f>
        <v>0.32069999999999999</v>
      </c>
      <c r="J1288" s="94">
        <f>T1288*(T_PR[[#This Row],[CENA KATALOG NETTO ZA JEDNOSTKĘ MIARY]]-T_PR[[#This Row],[CENA KATALOG NETTO ZA JEDNOSTKĘ MIARY]]*T_PR[[#This Row],[RABAT %]])/100</f>
        <v>0.32069999999999999</v>
      </c>
      <c r="K1288" s="95">
        <f t="shared" si="49"/>
        <v>32.07</v>
      </c>
      <c r="L1288" s="264">
        <f t="shared" si="48"/>
        <v>0</v>
      </c>
      <c r="M1288" s="25">
        <v>200</v>
      </c>
      <c r="N1288" s="256">
        <f>T_PR[[#This Row],[CENA ZA POJ. SZTUKĘ PO RABACIE]]*T_PR[[#This Row],[LICZBA SZT. W OPAKOWANIU]]</f>
        <v>64.14</v>
      </c>
      <c r="O1288" s="253" t="str">
        <f>IF(T_PR[[#This Row],[CENA ZA OPAKOWANIE PO RABACIE]]*D1288=0,"",D1288*N1288)</f>
        <v/>
      </c>
      <c r="P1288" s="52" t="s">
        <v>3188</v>
      </c>
      <c r="Q1288" s="52" t="s">
        <v>3189</v>
      </c>
      <c r="R1288" s="31" t="s">
        <v>22</v>
      </c>
      <c r="S1288" s="31" t="s">
        <v>248</v>
      </c>
      <c r="T1288" s="160">
        <v>1</v>
      </c>
    </row>
    <row r="1289" spans="1:20" ht="18" customHeight="1">
      <c r="A1289" s="73"/>
      <c r="B1289" s="346"/>
      <c r="C1289" s="131" t="s">
        <v>3555</v>
      </c>
      <c r="D1289" s="53"/>
      <c r="E1289" s="39" t="s">
        <v>3190</v>
      </c>
      <c r="F1289" s="225" t="s">
        <v>3191</v>
      </c>
      <c r="G1289" s="54">
        <v>100</v>
      </c>
      <c r="H1289" s="28">
        <v>36.22</v>
      </c>
      <c r="I1289" s="199">
        <f>T_PR[[#This Row],[CENA KATALOG NETTO ZA JEDNOSTKĘ MIARY]]/G1289</f>
        <v>0.36219999999999997</v>
      </c>
      <c r="J1289" s="94">
        <f>T1289*(T_PR[[#This Row],[CENA KATALOG NETTO ZA JEDNOSTKĘ MIARY]]-T_PR[[#This Row],[CENA KATALOG NETTO ZA JEDNOSTKĘ MIARY]]*T_PR[[#This Row],[RABAT %]])/100</f>
        <v>0.36219999999999997</v>
      </c>
      <c r="K1289" s="95">
        <f t="shared" si="49"/>
        <v>36.22</v>
      </c>
      <c r="L1289" s="264">
        <f t="shared" ref="L1289:L1353" si="50">$L$347</f>
        <v>0</v>
      </c>
      <c r="M1289" s="25">
        <v>200</v>
      </c>
      <c r="N1289" s="256">
        <f>T_PR[[#This Row],[CENA ZA POJ. SZTUKĘ PO RABACIE]]*T_PR[[#This Row],[LICZBA SZT. W OPAKOWANIU]]</f>
        <v>72.44</v>
      </c>
      <c r="O1289" s="253" t="str">
        <f>IF(T_PR[[#This Row],[CENA ZA OPAKOWANIE PO RABACIE]]*D1289=0,"",D1289*N1289)</f>
        <v/>
      </c>
      <c r="P1289" s="52" t="s">
        <v>3192</v>
      </c>
      <c r="Q1289" s="52" t="s">
        <v>3193</v>
      </c>
      <c r="R1289" s="31" t="s">
        <v>22</v>
      </c>
      <c r="S1289" s="31" t="s">
        <v>248</v>
      </c>
      <c r="T1289" s="160">
        <v>1</v>
      </c>
    </row>
    <row r="1290" spans="1:20" ht="18" customHeight="1">
      <c r="A1290" s="73"/>
      <c r="B1290" s="346"/>
      <c r="C1290" s="131" t="s">
        <v>3555</v>
      </c>
      <c r="D1290" s="53"/>
      <c r="E1290" s="39" t="s">
        <v>3194</v>
      </c>
      <c r="F1290" s="225" t="s">
        <v>3195</v>
      </c>
      <c r="G1290" s="54">
        <v>100</v>
      </c>
      <c r="H1290" s="28">
        <v>42.84</v>
      </c>
      <c r="I1290" s="199">
        <f>T_PR[[#This Row],[CENA KATALOG NETTO ZA JEDNOSTKĘ MIARY]]/G1290</f>
        <v>0.42840000000000006</v>
      </c>
      <c r="J1290" s="94">
        <f>T1290*(T_PR[[#This Row],[CENA KATALOG NETTO ZA JEDNOSTKĘ MIARY]]-T_PR[[#This Row],[CENA KATALOG NETTO ZA JEDNOSTKĘ MIARY]]*T_PR[[#This Row],[RABAT %]])/100</f>
        <v>0.42840000000000006</v>
      </c>
      <c r="K1290" s="95">
        <f t="shared" si="49"/>
        <v>42.84</v>
      </c>
      <c r="L1290" s="264">
        <f t="shared" si="50"/>
        <v>0</v>
      </c>
      <c r="M1290" s="25">
        <v>200</v>
      </c>
      <c r="N1290" s="256">
        <f>T_PR[[#This Row],[CENA ZA POJ. SZTUKĘ PO RABACIE]]*T_PR[[#This Row],[LICZBA SZT. W OPAKOWANIU]]</f>
        <v>85.68</v>
      </c>
      <c r="O1290" s="253" t="str">
        <f>IF(T_PR[[#This Row],[CENA ZA OPAKOWANIE PO RABACIE]]*D1290=0,"",D1290*N1290)</f>
        <v/>
      </c>
      <c r="P1290" s="52" t="s">
        <v>3196</v>
      </c>
      <c r="Q1290" s="52" t="s">
        <v>3197</v>
      </c>
      <c r="R1290" s="31" t="s">
        <v>22</v>
      </c>
      <c r="S1290" s="31" t="s">
        <v>248</v>
      </c>
      <c r="T1290" s="160">
        <v>1</v>
      </c>
    </row>
    <row r="1291" spans="1:20" ht="18" customHeight="1">
      <c r="A1291" s="73"/>
      <c r="B1291" s="346"/>
      <c r="C1291" s="131" t="s">
        <v>3555</v>
      </c>
      <c r="D1291" s="53"/>
      <c r="E1291" s="39" t="s">
        <v>3198</v>
      </c>
      <c r="F1291" s="225" t="s">
        <v>3199</v>
      </c>
      <c r="G1291" s="54">
        <v>100</v>
      </c>
      <c r="H1291" s="28">
        <v>48.28</v>
      </c>
      <c r="I1291" s="199">
        <f>T_PR[[#This Row],[CENA KATALOG NETTO ZA JEDNOSTKĘ MIARY]]/G1291</f>
        <v>0.48280000000000001</v>
      </c>
      <c r="J1291" s="94">
        <f>T1291*(T_PR[[#This Row],[CENA KATALOG NETTO ZA JEDNOSTKĘ MIARY]]-T_PR[[#This Row],[CENA KATALOG NETTO ZA JEDNOSTKĘ MIARY]]*T_PR[[#This Row],[RABAT %]])/100</f>
        <v>0.48280000000000001</v>
      </c>
      <c r="K1291" s="95">
        <f t="shared" si="49"/>
        <v>48.28</v>
      </c>
      <c r="L1291" s="264">
        <f t="shared" si="50"/>
        <v>0</v>
      </c>
      <c r="M1291" s="25">
        <v>100</v>
      </c>
      <c r="N1291" s="256">
        <f>T_PR[[#This Row],[CENA ZA POJ. SZTUKĘ PO RABACIE]]*T_PR[[#This Row],[LICZBA SZT. W OPAKOWANIU]]</f>
        <v>48.28</v>
      </c>
      <c r="O1291" s="253" t="str">
        <f>IF(T_PR[[#This Row],[CENA ZA OPAKOWANIE PO RABACIE]]*D1291=0,"",D1291*N1291)</f>
        <v/>
      </c>
      <c r="P1291" s="52" t="s">
        <v>3200</v>
      </c>
      <c r="Q1291" s="52" t="s">
        <v>3201</v>
      </c>
      <c r="R1291" s="31" t="s">
        <v>22</v>
      </c>
      <c r="S1291" s="31" t="s">
        <v>248</v>
      </c>
      <c r="T1291" s="160">
        <v>1</v>
      </c>
    </row>
    <row r="1292" spans="1:20" ht="18" customHeight="1">
      <c r="A1292" s="73"/>
      <c r="B1292" s="346"/>
      <c r="C1292" s="131" t="s">
        <v>3555</v>
      </c>
      <c r="D1292" s="53"/>
      <c r="E1292" s="39" t="s">
        <v>3202</v>
      </c>
      <c r="F1292" s="225" t="s">
        <v>3203</v>
      </c>
      <c r="G1292" s="54">
        <v>100</v>
      </c>
      <c r="H1292" s="28">
        <v>53.7</v>
      </c>
      <c r="I1292" s="199">
        <f>T_PR[[#This Row],[CENA KATALOG NETTO ZA JEDNOSTKĘ MIARY]]/G1292</f>
        <v>0.53700000000000003</v>
      </c>
      <c r="J1292" s="94">
        <f>T1292*(T_PR[[#This Row],[CENA KATALOG NETTO ZA JEDNOSTKĘ MIARY]]-T_PR[[#This Row],[CENA KATALOG NETTO ZA JEDNOSTKĘ MIARY]]*T_PR[[#This Row],[RABAT %]])/100</f>
        <v>0.53700000000000003</v>
      </c>
      <c r="K1292" s="95">
        <f t="shared" si="49"/>
        <v>53.7</v>
      </c>
      <c r="L1292" s="264">
        <f t="shared" si="50"/>
        <v>0</v>
      </c>
      <c r="M1292" s="25">
        <v>100</v>
      </c>
      <c r="N1292" s="256">
        <f>T_PR[[#This Row],[CENA ZA POJ. SZTUKĘ PO RABACIE]]*T_PR[[#This Row],[LICZBA SZT. W OPAKOWANIU]]</f>
        <v>53.7</v>
      </c>
      <c r="O1292" s="253" t="str">
        <f>IF(T_PR[[#This Row],[CENA ZA OPAKOWANIE PO RABACIE]]*D1292=0,"",D1292*N1292)</f>
        <v/>
      </c>
      <c r="P1292" s="52" t="s">
        <v>3204</v>
      </c>
      <c r="Q1292" s="52" t="s">
        <v>3205</v>
      </c>
      <c r="R1292" s="31" t="s">
        <v>22</v>
      </c>
      <c r="S1292" s="31" t="s">
        <v>248</v>
      </c>
      <c r="T1292" s="160">
        <v>1</v>
      </c>
    </row>
    <row r="1293" spans="1:20" ht="18" customHeight="1">
      <c r="A1293" s="73"/>
      <c r="B1293" s="346"/>
      <c r="C1293" s="131" t="s">
        <v>3555</v>
      </c>
      <c r="D1293" s="53"/>
      <c r="E1293" s="39" t="s">
        <v>3206</v>
      </c>
      <c r="F1293" s="225" t="s">
        <v>3207</v>
      </c>
      <c r="G1293" s="54">
        <v>100</v>
      </c>
      <c r="H1293" s="28">
        <v>69.599999999999994</v>
      </c>
      <c r="I1293" s="199">
        <f>T_PR[[#This Row],[CENA KATALOG NETTO ZA JEDNOSTKĘ MIARY]]/G1293</f>
        <v>0.69599999999999995</v>
      </c>
      <c r="J1293" s="94">
        <f>T1293*(T_PR[[#This Row],[CENA KATALOG NETTO ZA JEDNOSTKĘ MIARY]]-T_PR[[#This Row],[CENA KATALOG NETTO ZA JEDNOSTKĘ MIARY]]*T_PR[[#This Row],[RABAT %]])/100</f>
        <v>0.69599999999999995</v>
      </c>
      <c r="K1293" s="95">
        <f t="shared" si="49"/>
        <v>69.599999999999994</v>
      </c>
      <c r="L1293" s="264">
        <f t="shared" si="50"/>
        <v>0</v>
      </c>
      <c r="M1293" s="25">
        <v>100</v>
      </c>
      <c r="N1293" s="256">
        <f>T_PR[[#This Row],[CENA ZA POJ. SZTUKĘ PO RABACIE]]*T_PR[[#This Row],[LICZBA SZT. W OPAKOWANIU]]</f>
        <v>69.599999999999994</v>
      </c>
      <c r="O1293" s="253" t="str">
        <f>IF(T_PR[[#This Row],[CENA ZA OPAKOWANIE PO RABACIE]]*D1293=0,"",D1293*N1293)</f>
        <v/>
      </c>
      <c r="P1293" s="52" t="s">
        <v>3208</v>
      </c>
      <c r="Q1293" s="52" t="s">
        <v>3209</v>
      </c>
      <c r="R1293" s="31" t="s">
        <v>22</v>
      </c>
      <c r="S1293" s="31" t="s">
        <v>248</v>
      </c>
      <c r="T1293" s="160">
        <v>1</v>
      </c>
    </row>
    <row r="1294" spans="1:20" ht="18" customHeight="1">
      <c r="A1294" s="73"/>
      <c r="B1294" s="346"/>
      <c r="C1294" s="131" t="s">
        <v>3555</v>
      </c>
      <c r="D1294" s="53"/>
      <c r="E1294" s="39" t="s">
        <v>3210</v>
      </c>
      <c r="F1294" s="225" t="s">
        <v>3211</v>
      </c>
      <c r="G1294" s="54">
        <v>100</v>
      </c>
      <c r="H1294" s="28">
        <v>89.48</v>
      </c>
      <c r="I1294" s="199">
        <f>T_PR[[#This Row],[CENA KATALOG NETTO ZA JEDNOSTKĘ MIARY]]/G1294</f>
        <v>0.89480000000000004</v>
      </c>
      <c r="J1294" s="94">
        <f>T1294*(T_PR[[#This Row],[CENA KATALOG NETTO ZA JEDNOSTKĘ MIARY]]-T_PR[[#This Row],[CENA KATALOG NETTO ZA JEDNOSTKĘ MIARY]]*T_PR[[#This Row],[RABAT %]])/100</f>
        <v>0.89480000000000004</v>
      </c>
      <c r="K1294" s="95">
        <f t="shared" si="49"/>
        <v>89.48</v>
      </c>
      <c r="L1294" s="264">
        <f t="shared" si="50"/>
        <v>0</v>
      </c>
      <c r="M1294" s="25">
        <v>100</v>
      </c>
      <c r="N1294" s="256">
        <f>T_PR[[#This Row],[CENA ZA POJ. SZTUKĘ PO RABACIE]]*T_PR[[#This Row],[LICZBA SZT. W OPAKOWANIU]]</f>
        <v>89.48</v>
      </c>
      <c r="O1294" s="253" t="str">
        <f>IF(T_PR[[#This Row],[CENA ZA OPAKOWANIE PO RABACIE]]*D1294=0,"",D1294*N1294)</f>
        <v/>
      </c>
      <c r="P1294" s="52" t="s">
        <v>3212</v>
      </c>
      <c r="Q1294" s="52" t="s">
        <v>3213</v>
      </c>
      <c r="R1294" s="31" t="s">
        <v>22</v>
      </c>
      <c r="S1294" s="31" t="s">
        <v>248</v>
      </c>
      <c r="T1294" s="160">
        <v>1</v>
      </c>
    </row>
    <row r="1295" spans="1:20" ht="18" customHeight="1">
      <c r="A1295" s="73"/>
      <c r="B1295" s="346"/>
      <c r="C1295" s="131" t="s">
        <v>3555</v>
      </c>
      <c r="D1295" s="53"/>
      <c r="E1295" s="39" t="s">
        <v>3214</v>
      </c>
      <c r="F1295" s="225" t="s">
        <v>3215</v>
      </c>
      <c r="G1295" s="54">
        <v>100</v>
      </c>
      <c r="H1295" s="28">
        <v>119.48</v>
      </c>
      <c r="I1295" s="199">
        <f>T_PR[[#This Row],[CENA KATALOG NETTO ZA JEDNOSTKĘ MIARY]]/G1295</f>
        <v>1.1948000000000001</v>
      </c>
      <c r="J1295" s="94">
        <f>T1295*(T_PR[[#This Row],[CENA KATALOG NETTO ZA JEDNOSTKĘ MIARY]]-T_PR[[#This Row],[CENA KATALOG NETTO ZA JEDNOSTKĘ MIARY]]*T_PR[[#This Row],[RABAT %]])/100</f>
        <v>1.1948000000000001</v>
      </c>
      <c r="K1295" s="95">
        <f t="shared" si="49"/>
        <v>119.48</v>
      </c>
      <c r="L1295" s="264">
        <f t="shared" si="50"/>
        <v>0</v>
      </c>
      <c r="M1295" s="25">
        <v>100</v>
      </c>
      <c r="N1295" s="256">
        <f>T_PR[[#This Row],[CENA ZA POJ. SZTUKĘ PO RABACIE]]*T_PR[[#This Row],[LICZBA SZT. W OPAKOWANIU]]</f>
        <v>119.48</v>
      </c>
      <c r="O1295" s="253" t="str">
        <f>IF(T_PR[[#This Row],[CENA ZA OPAKOWANIE PO RABACIE]]*D1295=0,"",D1295*N1295)</f>
        <v/>
      </c>
      <c r="P1295" s="52" t="s">
        <v>3216</v>
      </c>
      <c r="Q1295" s="52" t="s">
        <v>3217</v>
      </c>
      <c r="R1295" s="31" t="s">
        <v>22</v>
      </c>
      <c r="S1295" s="31" t="s">
        <v>248</v>
      </c>
      <c r="T1295" s="160">
        <v>1</v>
      </c>
    </row>
    <row r="1296" spans="1:20" ht="18" customHeight="1">
      <c r="A1296" s="73"/>
      <c r="B1296" s="346"/>
      <c r="C1296" s="131" t="s">
        <v>3555</v>
      </c>
      <c r="D1296" s="53"/>
      <c r="E1296" s="39" t="s">
        <v>3218</v>
      </c>
      <c r="F1296" s="225" t="s">
        <v>3219</v>
      </c>
      <c r="G1296" s="54">
        <v>100</v>
      </c>
      <c r="H1296" s="28">
        <v>143.19999999999999</v>
      </c>
      <c r="I1296" s="199">
        <f>T_PR[[#This Row],[CENA KATALOG NETTO ZA JEDNOSTKĘ MIARY]]/G1296</f>
        <v>1.4319999999999999</v>
      </c>
      <c r="J1296" s="94">
        <f>T1296*(T_PR[[#This Row],[CENA KATALOG NETTO ZA JEDNOSTKĘ MIARY]]-T_PR[[#This Row],[CENA KATALOG NETTO ZA JEDNOSTKĘ MIARY]]*T_PR[[#This Row],[RABAT %]])/100</f>
        <v>1.4319999999999999</v>
      </c>
      <c r="K1296" s="95">
        <f t="shared" si="49"/>
        <v>143.19999999999999</v>
      </c>
      <c r="L1296" s="264">
        <f t="shared" si="50"/>
        <v>0</v>
      </c>
      <c r="M1296" s="25">
        <v>100</v>
      </c>
      <c r="N1296" s="256">
        <f>T_PR[[#This Row],[CENA ZA POJ. SZTUKĘ PO RABACIE]]*T_PR[[#This Row],[LICZBA SZT. W OPAKOWANIU]]</f>
        <v>143.19999999999999</v>
      </c>
      <c r="O1296" s="253" t="str">
        <f>IF(T_PR[[#This Row],[CENA ZA OPAKOWANIE PO RABACIE]]*D1296=0,"",D1296*N1296)</f>
        <v/>
      </c>
      <c r="P1296" s="52" t="s">
        <v>3220</v>
      </c>
      <c r="Q1296" s="52" t="s">
        <v>3221</v>
      </c>
      <c r="R1296" s="31" t="s">
        <v>22</v>
      </c>
      <c r="S1296" s="31" t="s">
        <v>248</v>
      </c>
      <c r="T1296" s="160">
        <v>1</v>
      </c>
    </row>
    <row r="1297" spans="1:20" ht="18" customHeight="1">
      <c r="A1297" s="73"/>
      <c r="B1297" s="346"/>
      <c r="C1297" s="131" t="s">
        <v>3555</v>
      </c>
      <c r="D1297" s="53"/>
      <c r="E1297" s="39" t="s">
        <v>3222</v>
      </c>
      <c r="F1297" s="225" t="s">
        <v>3223</v>
      </c>
      <c r="G1297" s="54">
        <v>100</v>
      </c>
      <c r="H1297" s="28">
        <v>183.43</v>
      </c>
      <c r="I1297" s="199">
        <f>T_PR[[#This Row],[CENA KATALOG NETTO ZA JEDNOSTKĘ MIARY]]/G1297</f>
        <v>1.8343</v>
      </c>
      <c r="J1297" s="94">
        <f>T1297*(T_PR[[#This Row],[CENA KATALOG NETTO ZA JEDNOSTKĘ MIARY]]-T_PR[[#This Row],[CENA KATALOG NETTO ZA JEDNOSTKĘ MIARY]]*T_PR[[#This Row],[RABAT %]])/100</f>
        <v>1.8343</v>
      </c>
      <c r="K1297" s="95">
        <f t="shared" si="49"/>
        <v>183.43</v>
      </c>
      <c r="L1297" s="264">
        <f t="shared" si="50"/>
        <v>0</v>
      </c>
      <c r="M1297" s="25">
        <v>100</v>
      </c>
      <c r="N1297" s="256">
        <f>T_PR[[#This Row],[CENA ZA POJ. SZTUKĘ PO RABACIE]]*T_PR[[#This Row],[LICZBA SZT. W OPAKOWANIU]]</f>
        <v>183.43</v>
      </c>
      <c r="O1297" s="253" t="str">
        <f>IF(T_PR[[#This Row],[CENA ZA OPAKOWANIE PO RABACIE]]*D1297=0,"",D1297*N1297)</f>
        <v/>
      </c>
      <c r="P1297" s="52" t="s">
        <v>3224</v>
      </c>
      <c r="Q1297" s="52" t="s">
        <v>3225</v>
      </c>
      <c r="R1297" s="31" t="s">
        <v>22</v>
      </c>
      <c r="S1297" s="31" t="s">
        <v>248</v>
      </c>
      <c r="T1297" s="160">
        <v>1</v>
      </c>
    </row>
    <row r="1298" spans="1:20" ht="18" customHeight="1">
      <c r="A1298" s="73"/>
      <c r="B1298" s="346"/>
      <c r="C1298" s="131" t="s">
        <v>3555</v>
      </c>
      <c r="D1298" s="53"/>
      <c r="E1298" s="39" t="s">
        <v>3226</v>
      </c>
      <c r="F1298" s="225" t="s">
        <v>3227</v>
      </c>
      <c r="G1298" s="54">
        <v>100</v>
      </c>
      <c r="H1298" s="28">
        <v>234.49</v>
      </c>
      <c r="I1298" s="199">
        <f>T_PR[[#This Row],[CENA KATALOG NETTO ZA JEDNOSTKĘ MIARY]]/G1298</f>
        <v>2.3449</v>
      </c>
      <c r="J1298" s="94">
        <f>T1298*(T_PR[[#This Row],[CENA KATALOG NETTO ZA JEDNOSTKĘ MIARY]]-T_PR[[#This Row],[CENA KATALOG NETTO ZA JEDNOSTKĘ MIARY]]*T_PR[[#This Row],[RABAT %]])/100</f>
        <v>2.3449</v>
      </c>
      <c r="K1298" s="95">
        <f t="shared" si="49"/>
        <v>234.49</v>
      </c>
      <c r="L1298" s="264">
        <f t="shared" si="50"/>
        <v>0</v>
      </c>
      <c r="M1298" s="25">
        <v>100</v>
      </c>
      <c r="N1298" s="256">
        <f>T_PR[[#This Row],[CENA ZA POJ. SZTUKĘ PO RABACIE]]*T_PR[[#This Row],[LICZBA SZT. W OPAKOWANIU]]</f>
        <v>234.49</v>
      </c>
      <c r="O1298" s="253" t="str">
        <f>IF(T_PR[[#This Row],[CENA ZA OPAKOWANIE PO RABACIE]]*D1298=0,"",D1298*N1298)</f>
        <v/>
      </c>
      <c r="P1298" s="52" t="s">
        <v>3228</v>
      </c>
      <c r="Q1298" s="52" t="s">
        <v>3229</v>
      </c>
      <c r="R1298" s="31" t="s">
        <v>22</v>
      </c>
      <c r="S1298" s="31" t="s">
        <v>248</v>
      </c>
      <c r="T1298" s="160">
        <v>1</v>
      </c>
    </row>
    <row r="1299" spans="1:20" ht="18" customHeight="1">
      <c r="A1299" s="73"/>
      <c r="B1299" s="346"/>
      <c r="C1299" s="131" t="s">
        <v>3555</v>
      </c>
      <c r="D1299" s="53"/>
      <c r="E1299" s="39" t="s">
        <v>3230</v>
      </c>
      <c r="F1299" s="225" t="s">
        <v>3231</v>
      </c>
      <c r="G1299" s="54">
        <v>100</v>
      </c>
      <c r="H1299" s="28">
        <v>290.60000000000002</v>
      </c>
      <c r="I1299" s="199">
        <f>T_PR[[#This Row],[CENA KATALOG NETTO ZA JEDNOSTKĘ MIARY]]/G1299</f>
        <v>2.9060000000000001</v>
      </c>
      <c r="J1299" s="94">
        <f>T1299*(T_PR[[#This Row],[CENA KATALOG NETTO ZA JEDNOSTKĘ MIARY]]-T_PR[[#This Row],[CENA KATALOG NETTO ZA JEDNOSTKĘ MIARY]]*T_PR[[#This Row],[RABAT %]])/100</f>
        <v>2.9060000000000001</v>
      </c>
      <c r="K1299" s="95">
        <f t="shared" si="49"/>
        <v>290.60000000000002</v>
      </c>
      <c r="L1299" s="264">
        <f t="shared" si="50"/>
        <v>0</v>
      </c>
      <c r="M1299" s="25">
        <v>100</v>
      </c>
      <c r="N1299" s="256">
        <f>T_PR[[#This Row],[CENA ZA POJ. SZTUKĘ PO RABACIE]]*T_PR[[#This Row],[LICZBA SZT. W OPAKOWANIU]]</f>
        <v>290.60000000000002</v>
      </c>
      <c r="O1299" s="253" t="str">
        <f>IF(T_PR[[#This Row],[CENA ZA OPAKOWANIE PO RABACIE]]*D1299=0,"",D1299*N1299)</f>
        <v/>
      </c>
      <c r="P1299" s="52" t="s">
        <v>3232</v>
      </c>
      <c r="Q1299" s="52" t="s">
        <v>3233</v>
      </c>
      <c r="R1299" s="31" t="s">
        <v>22</v>
      </c>
      <c r="S1299" s="31" t="s">
        <v>248</v>
      </c>
      <c r="T1299" s="160">
        <v>1</v>
      </c>
    </row>
    <row r="1300" spans="1:20" ht="18" customHeight="1">
      <c r="A1300" s="73"/>
      <c r="B1300" s="346"/>
      <c r="C1300" s="131" t="s">
        <v>3555</v>
      </c>
      <c r="D1300" s="53"/>
      <c r="E1300" s="39" t="s">
        <v>3234</v>
      </c>
      <c r="F1300" s="225" t="s">
        <v>3235</v>
      </c>
      <c r="G1300" s="54">
        <v>100</v>
      </c>
      <c r="H1300" s="28">
        <v>324.02999999999997</v>
      </c>
      <c r="I1300" s="199">
        <f>T_PR[[#This Row],[CENA KATALOG NETTO ZA JEDNOSTKĘ MIARY]]/G1300</f>
        <v>3.2402999999999995</v>
      </c>
      <c r="J1300" s="94">
        <f>T1300*(T_PR[[#This Row],[CENA KATALOG NETTO ZA JEDNOSTKĘ MIARY]]-T_PR[[#This Row],[CENA KATALOG NETTO ZA JEDNOSTKĘ MIARY]]*T_PR[[#This Row],[RABAT %]])/100</f>
        <v>3.2402999999999995</v>
      </c>
      <c r="K1300" s="95">
        <f t="shared" si="49"/>
        <v>324.02999999999997</v>
      </c>
      <c r="L1300" s="264">
        <f t="shared" si="50"/>
        <v>0</v>
      </c>
      <c r="M1300" s="25">
        <v>100</v>
      </c>
      <c r="N1300" s="256">
        <f>T_PR[[#This Row],[CENA ZA POJ. SZTUKĘ PO RABACIE]]*T_PR[[#This Row],[LICZBA SZT. W OPAKOWANIU]]</f>
        <v>324.02999999999997</v>
      </c>
      <c r="O1300" s="253" t="str">
        <f>IF(T_PR[[#This Row],[CENA ZA OPAKOWANIE PO RABACIE]]*D1300=0,"",D1300*N1300)</f>
        <v/>
      </c>
      <c r="P1300" s="52" t="s">
        <v>3236</v>
      </c>
      <c r="Q1300" s="52" t="s">
        <v>3237</v>
      </c>
      <c r="R1300" s="31" t="s">
        <v>22</v>
      </c>
      <c r="S1300" s="31" t="s">
        <v>248</v>
      </c>
      <c r="T1300" s="160">
        <v>1</v>
      </c>
    </row>
    <row r="1301" spans="1:20" ht="18" customHeight="1">
      <c r="A1301" s="73"/>
      <c r="B1301" s="346"/>
      <c r="C1301" s="131" t="s">
        <v>3555</v>
      </c>
      <c r="D1301" s="53"/>
      <c r="E1301" s="39" t="s">
        <v>3238</v>
      </c>
      <c r="F1301" s="225" t="s">
        <v>3239</v>
      </c>
      <c r="G1301" s="54">
        <v>100</v>
      </c>
      <c r="H1301" s="28">
        <v>400.96</v>
      </c>
      <c r="I1301" s="199">
        <f>T_PR[[#This Row],[CENA KATALOG NETTO ZA JEDNOSTKĘ MIARY]]/G1301</f>
        <v>4.0095999999999998</v>
      </c>
      <c r="J1301" s="94">
        <f>T1301*(T_PR[[#This Row],[CENA KATALOG NETTO ZA JEDNOSTKĘ MIARY]]-T_PR[[#This Row],[CENA KATALOG NETTO ZA JEDNOSTKĘ MIARY]]*T_PR[[#This Row],[RABAT %]])/100</f>
        <v>4.0095999999999998</v>
      </c>
      <c r="K1301" s="95">
        <f t="shared" si="49"/>
        <v>400.96</v>
      </c>
      <c r="L1301" s="264">
        <f t="shared" si="50"/>
        <v>0</v>
      </c>
      <c r="M1301" s="25">
        <v>100</v>
      </c>
      <c r="N1301" s="256">
        <f>T_PR[[#This Row],[CENA ZA POJ. SZTUKĘ PO RABACIE]]*T_PR[[#This Row],[LICZBA SZT. W OPAKOWANIU]]</f>
        <v>400.96</v>
      </c>
      <c r="O1301" s="253" t="str">
        <f>IF(T_PR[[#This Row],[CENA ZA OPAKOWANIE PO RABACIE]]*D1301=0,"",D1301*N1301)</f>
        <v/>
      </c>
      <c r="P1301" s="52" t="s">
        <v>3240</v>
      </c>
      <c r="Q1301" s="52" t="s">
        <v>3241</v>
      </c>
      <c r="R1301" s="31" t="s">
        <v>22</v>
      </c>
      <c r="S1301" s="31" t="s">
        <v>248</v>
      </c>
      <c r="T1301" s="160">
        <v>1</v>
      </c>
    </row>
    <row r="1302" spans="1:20" ht="18" customHeight="1">
      <c r="A1302" s="73"/>
      <c r="B1302" s="346"/>
      <c r="C1302" s="131" t="s">
        <v>3555</v>
      </c>
      <c r="D1302" s="53"/>
      <c r="E1302" s="39" t="s">
        <v>3242</v>
      </c>
      <c r="F1302" s="225" t="s">
        <v>3243</v>
      </c>
      <c r="G1302" s="54">
        <v>100</v>
      </c>
      <c r="H1302" s="28">
        <v>439.09</v>
      </c>
      <c r="I1302" s="199">
        <f>T_PR[[#This Row],[CENA KATALOG NETTO ZA JEDNOSTKĘ MIARY]]/G1302</f>
        <v>4.3908999999999994</v>
      </c>
      <c r="J1302" s="94">
        <f>T1302*(T_PR[[#This Row],[CENA KATALOG NETTO ZA JEDNOSTKĘ MIARY]]-T_PR[[#This Row],[CENA KATALOG NETTO ZA JEDNOSTKĘ MIARY]]*T_PR[[#This Row],[RABAT %]])/100</f>
        <v>4.3908999999999994</v>
      </c>
      <c r="K1302" s="95">
        <f t="shared" si="49"/>
        <v>439.09</v>
      </c>
      <c r="L1302" s="264">
        <f t="shared" si="50"/>
        <v>0</v>
      </c>
      <c r="M1302" s="25">
        <v>100</v>
      </c>
      <c r="N1302" s="256">
        <f>T_PR[[#This Row],[CENA ZA POJ. SZTUKĘ PO RABACIE]]*T_PR[[#This Row],[LICZBA SZT. W OPAKOWANIU]]</f>
        <v>439.08999999999992</v>
      </c>
      <c r="O1302" s="253" t="str">
        <f>IF(T_PR[[#This Row],[CENA ZA OPAKOWANIE PO RABACIE]]*D1302=0,"",D1302*N1302)</f>
        <v/>
      </c>
      <c r="P1302" s="52" t="s">
        <v>3244</v>
      </c>
      <c r="Q1302" s="52" t="s">
        <v>3245</v>
      </c>
      <c r="R1302" s="31" t="s">
        <v>22</v>
      </c>
      <c r="S1302" s="31" t="s">
        <v>248</v>
      </c>
      <c r="T1302" s="160">
        <v>1</v>
      </c>
    </row>
    <row r="1303" spans="1:20" ht="18" customHeight="1">
      <c r="A1303" s="73"/>
      <c r="B1303" s="346"/>
      <c r="C1303" s="131" t="s">
        <v>3555</v>
      </c>
      <c r="D1303" s="53"/>
      <c r="E1303" s="39" t="s">
        <v>3246</v>
      </c>
      <c r="F1303" s="225" t="s">
        <v>3247</v>
      </c>
      <c r="G1303" s="54">
        <v>100</v>
      </c>
      <c r="H1303" s="28">
        <v>168.33</v>
      </c>
      <c r="I1303" s="199">
        <f>T_PR[[#This Row],[CENA KATALOG NETTO ZA JEDNOSTKĘ MIARY]]/G1303</f>
        <v>1.6833</v>
      </c>
      <c r="J1303" s="94">
        <f>T1303*(T_PR[[#This Row],[CENA KATALOG NETTO ZA JEDNOSTKĘ MIARY]]-T_PR[[#This Row],[CENA KATALOG NETTO ZA JEDNOSTKĘ MIARY]]*T_PR[[#This Row],[RABAT %]])/100</f>
        <v>1.6833</v>
      </c>
      <c r="K1303" s="95">
        <f t="shared" si="49"/>
        <v>168.33</v>
      </c>
      <c r="L1303" s="264">
        <f t="shared" si="50"/>
        <v>0</v>
      </c>
      <c r="M1303" s="25">
        <v>50</v>
      </c>
      <c r="N1303" s="256">
        <f>T_PR[[#This Row],[CENA ZA POJ. SZTUKĘ PO RABACIE]]*T_PR[[#This Row],[LICZBA SZT. W OPAKOWANIU]]</f>
        <v>84.165000000000006</v>
      </c>
      <c r="O1303" s="253" t="str">
        <f>IF(T_PR[[#This Row],[CENA ZA OPAKOWANIE PO RABACIE]]*D1303=0,"",D1303*N1303)</f>
        <v/>
      </c>
      <c r="P1303" s="52" t="s">
        <v>3248</v>
      </c>
      <c r="Q1303" s="52" t="s">
        <v>3249</v>
      </c>
      <c r="R1303" s="31" t="s">
        <v>22</v>
      </c>
      <c r="S1303" s="31" t="s">
        <v>248</v>
      </c>
      <c r="T1303" s="160">
        <v>1</v>
      </c>
    </row>
    <row r="1304" spans="1:20" ht="18" customHeight="1">
      <c r="A1304" s="73"/>
      <c r="B1304" s="346"/>
      <c r="C1304" s="131" t="s">
        <v>3555</v>
      </c>
      <c r="D1304" s="53"/>
      <c r="E1304" s="39" t="s">
        <v>3250</v>
      </c>
      <c r="F1304" s="225" t="s">
        <v>3251</v>
      </c>
      <c r="G1304" s="54">
        <v>100</v>
      </c>
      <c r="H1304" s="28">
        <v>198.5</v>
      </c>
      <c r="I1304" s="199">
        <f>T_PR[[#This Row],[CENA KATALOG NETTO ZA JEDNOSTKĘ MIARY]]/G1304</f>
        <v>1.9850000000000001</v>
      </c>
      <c r="J1304" s="94">
        <f>T1304*(T_PR[[#This Row],[CENA KATALOG NETTO ZA JEDNOSTKĘ MIARY]]-T_PR[[#This Row],[CENA KATALOG NETTO ZA JEDNOSTKĘ MIARY]]*T_PR[[#This Row],[RABAT %]])/100</f>
        <v>1.9850000000000001</v>
      </c>
      <c r="K1304" s="95">
        <f t="shared" si="49"/>
        <v>198.5</v>
      </c>
      <c r="L1304" s="264">
        <f t="shared" si="50"/>
        <v>0</v>
      </c>
      <c r="M1304" s="25">
        <v>50</v>
      </c>
      <c r="N1304" s="256">
        <f>T_PR[[#This Row],[CENA ZA POJ. SZTUKĘ PO RABACIE]]*T_PR[[#This Row],[LICZBA SZT. W OPAKOWANIU]]</f>
        <v>99.25</v>
      </c>
      <c r="O1304" s="253" t="str">
        <f>IF(T_PR[[#This Row],[CENA ZA OPAKOWANIE PO RABACIE]]*D1304=0,"",D1304*N1304)</f>
        <v/>
      </c>
      <c r="P1304" s="52" t="s">
        <v>3252</v>
      </c>
      <c r="Q1304" s="52" t="s">
        <v>3253</v>
      </c>
      <c r="R1304" s="31" t="s">
        <v>22</v>
      </c>
      <c r="S1304" s="31" t="s">
        <v>248</v>
      </c>
      <c r="T1304" s="160">
        <v>1</v>
      </c>
    </row>
    <row r="1305" spans="1:20" ht="18" customHeight="1">
      <c r="A1305" s="73"/>
      <c r="B1305" s="346"/>
      <c r="C1305" s="131" t="s">
        <v>3555</v>
      </c>
      <c r="D1305" s="53"/>
      <c r="E1305" s="39" t="s">
        <v>3254</v>
      </c>
      <c r="F1305" s="225" t="s">
        <v>3255</v>
      </c>
      <c r="G1305" s="54">
        <v>100</v>
      </c>
      <c r="H1305" s="28">
        <v>246.47</v>
      </c>
      <c r="I1305" s="199">
        <f>T_PR[[#This Row],[CENA KATALOG NETTO ZA JEDNOSTKĘ MIARY]]/G1305</f>
        <v>2.4647000000000001</v>
      </c>
      <c r="J1305" s="94">
        <f>T1305*(T_PR[[#This Row],[CENA KATALOG NETTO ZA JEDNOSTKĘ MIARY]]-T_PR[[#This Row],[CENA KATALOG NETTO ZA JEDNOSTKĘ MIARY]]*T_PR[[#This Row],[RABAT %]])/100</f>
        <v>2.4647000000000001</v>
      </c>
      <c r="K1305" s="95">
        <f t="shared" si="49"/>
        <v>246.47</v>
      </c>
      <c r="L1305" s="264">
        <f t="shared" si="50"/>
        <v>0</v>
      </c>
      <c r="M1305" s="25">
        <v>50</v>
      </c>
      <c r="N1305" s="256">
        <f>T_PR[[#This Row],[CENA ZA POJ. SZTUKĘ PO RABACIE]]*T_PR[[#This Row],[LICZBA SZT. W OPAKOWANIU]]</f>
        <v>123.235</v>
      </c>
      <c r="O1305" s="253" t="str">
        <f>IF(T_PR[[#This Row],[CENA ZA OPAKOWANIE PO RABACIE]]*D1305=0,"",D1305*N1305)</f>
        <v/>
      </c>
      <c r="P1305" s="52" t="s">
        <v>3256</v>
      </c>
      <c r="Q1305" s="52" t="s">
        <v>3257</v>
      </c>
      <c r="R1305" s="31" t="s">
        <v>22</v>
      </c>
      <c r="S1305" s="31" t="s">
        <v>248</v>
      </c>
      <c r="T1305" s="160">
        <v>1</v>
      </c>
    </row>
    <row r="1306" spans="1:20" ht="18" customHeight="1">
      <c r="A1306" s="73"/>
      <c r="B1306" s="346"/>
      <c r="C1306" s="131" t="s">
        <v>3555</v>
      </c>
      <c r="D1306" s="53"/>
      <c r="E1306" s="39" t="s">
        <v>3258</v>
      </c>
      <c r="F1306" s="225" t="s">
        <v>3259</v>
      </c>
      <c r="G1306" s="54">
        <v>100</v>
      </c>
      <c r="H1306" s="28">
        <v>299.5</v>
      </c>
      <c r="I1306" s="199">
        <f>T_PR[[#This Row],[CENA KATALOG NETTO ZA JEDNOSTKĘ MIARY]]/G1306</f>
        <v>2.9950000000000001</v>
      </c>
      <c r="J1306" s="94">
        <f>T1306*(T_PR[[#This Row],[CENA KATALOG NETTO ZA JEDNOSTKĘ MIARY]]-T_PR[[#This Row],[CENA KATALOG NETTO ZA JEDNOSTKĘ MIARY]]*T_PR[[#This Row],[RABAT %]])/100</f>
        <v>2.9950000000000001</v>
      </c>
      <c r="K1306" s="95">
        <f t="shared" si="49"/>
        <v>299.5</v>
      </c>
      <c r="L1306" s="264">
        <f t="shared" si="50"/>
        <v>0</v>
      </c>
      <c r="M1306" s="25">
        <v>50</v>
      </c>
      <c r="N1306" s="256">
        <f>T_PR[[#This Row],[CENA ZA POJ. SZTUKĘ PO RABACIE]]*T_PR[[#This Row],[LICZBA SZT. W OPAKOWANIU]]</f>
        <v>149.75</v>
      </c>
      <c r="O1306" s="253" t="str">
        <f>IF(T_PR[[#This Row],[CENA ZA OPAKOWANIE PO RABACIE]]*D1306=0,"",D1306*N1306)</f>
        <v/>
      </c>
      <c r="P1306" s="52" t="s">
        <v>3260</v>
      </c>
      <c r="Q1306" s="52" t="s">
        <v>3261</v>
      </c>
      <c r="R1306" s="31" t="s">
        <v>22</v>
      </c>
      <c r="S1306" s="31" t="s">
        <v>248</v>
      </c>
      <c r="T1306" s="160">
        <v>1</v>
      </c>
    </row>
    <row r="1307" spans="1:20" ht="18" customHeight="1">
      <c r="A1307" s="73"/>
      <c r="B1307" s="346"/>
      <c r="C1307" s="131" t="s">
        <v>3555</v>
      </c>
      <c r="D1307" s="53"/>
      <c r="E1307" s="39" t="s">
        <v>3262</v>
      </c>
      <c r="F1307" s="225" t="s">
        <v>3263</v>
      </c>
      <c r="G1307" s="54">
        <v>100</v>
      </c>
      <c r="H1307" s="28">
        <v>351.83</v>
      </c>
      <c r="I1307" s="199">
        <f>T_PR[[#This Row],[CENA KATALOG NETTO ZA JEDNOSTKĘ MIARY]]/G1307</f>
        <v>3.5183</v>
      </c>
      <c r="J1307" s="94">
        <f>T1307*(T_PR[[#This Row],[CENA KATALOG NETTO ZA JEDNOSTKĘ MIARY]]-T_PR[[#This Row],[CENA KATALOG NETTO ZA JEDNOSTKĘ MIARY]]*T_PR[[#This Row],[RABAT %]])/100</f>
        <v>3.5183</v>
      </c>
      <c r="K1307" s="95">
        <f t="shared" si="49"/>
        <v>351.83</v>
      </c>
      <c r="L1307" s="264">
        <f t="shared" si="50"/>
        <v>0</v>
      </c>
      <c r="M1307" s="25">
        <v>50</v>
      </c>
      <c r="N1307" s="256">
        <f>T_PR[[#This Row],[CENA ZA POJ. SZTUKĘ PO RABACIE]]*T_PR[[#This Row],[LICZBA SZT. W OPAKOWANIU]]</f>
        <v>175.91499999999999</v>
      </c>
      <c r="O1307" s="253" t="str">
        <f>IF(T_PR[[#This Row],[CENA ZA OPAKOWANIE PO RABACIE]]*D1307=0,"",D1307*N1307)</f>
        <v/>
      </c>
      <c r="P1307" s="52" t="s">
        <v>3264</v>
      </c>
      <c r="Q1307" s="52" t="s">
        <v>3265</v>
      </c>
      <c r="R1307" s="31" t="s">
        <v>22</v>
      </c>
      <c r="S1307" s="31" t="s">
        <v>248</v>
      </c>
      <c r="T1307" s="160">
        <v>1</v>
      </c>
    </row>
    <row r="1308" spans="1:20" ht="18" customHeight="1">
      <c r="A1308" s="73"/>
      <c r="B1308" s="346"/>
      <c r="C1308" s="131" t="s">
        <v>3555</v>
      </c>
      <c r="D1308" s="53"/>
      <c r="E1308" s="39" t="s">
        <v>3266</v>
      </c>
      <c r="F1308" s="225" t="s">
        <v>3267</v>
      </c>
      <c r="G1308" s="54">
        <v>100</v>
      </c>
      <c r="H1308" s="28">
        <v>490.79</v>
      </c>
      <c r="I1308" s="199">
        <f>T_PR[[#This Row],[CENA KATALOG NETTO ZA JEDNOSTKĘ MIARY]]/G1308</f>
        <v>4.9079000000000006</v>
      </c>
      <c r="J1308" s="94">
        <f>T1308*(T_PR[[#This Row],[CENA KATALOG NETTO ZA JEDNOSTKĘ MIARY]]-T_PR[[#This Row],[CENA KATALOG NETTO ZA JEDNOSTKĘ MIARY]]*T_PR[[#This Row],[RABAT %]])/100</f>
        <v>4.9079000000000006</v>
      </c>
      <c r="K1308" s="95">
        <f t="shared" si="49"/>
        <v>490.79</v>
      </c>
      <c r="L1308" s="264">
        <f t="shared" si="50"/>
        <v>0</v>
      </c>
      <c r="M1308" s="25">
        <v>50</v>
      </c>
      <c r="N1308" s="256">
        <f>T_PR[[#This Row],[CENA ZA POJ. SZTUKĘ PO RABACIE]]*T_PR[[#This Row],[LICZBA SZT. W OPAKOWANIU]]</f>
        <v>245.39500000000004</v>
      </c>
      <c r="O1308" s="253" t="str">
        <f>IF(T_PR[[#This Row],[CENA ZA OPAKOWANIE PO RABACIE]]*D1308=0,"",D1308*N1308)</f>
        <v/>
      </c>
      <c r="P1308" s="52" t="s">
        <v>3268</v>
      </c>
      <c r="Q1308" s="52" t="s">
        <v>3269</v>
      </c>
      <c r="R1308" s="31" t="s">
        <v>22</v>
      </c>
      <c r="S1308" s="31" t="s">
        <v>248</v>
      </c>
      <c r="T1308" s="160">
        <v>1</v>
      </c>
    </row>
    <row r="1309" spans="1:20" ht="18" customHeight="1">
      <c r="A1309" s="73"/>
      <c r="B1309" s="346"/>
      <c r="C1309" s="131" t="s">
        <v>3555</v>
      </c>
      <c r="D1309" s="53"/>
      <c r="E1309" s="39" t="s">
        <v>3270</v>
      </c>
      <c r="F1309" s="225" t="s">
        <v>3271</v>
      </c>
      <c r="G1309" s="54">
        <v>100</v>
      </c>
      <c r="H1309" s="28">
        <v>586.83000000000004</v>
      </c>
      <c r="I1309" s="199">
        <f>T_PR[[#This Row],[CENA KATALOG NETTO ZA JEDNOSTKĘ MIARY]]/G1309</f>
        <v>5.8683000000000005</v>
      </c>
      <c r="J1309" s="94">
        <f>T1309*(T_PR[[#This Row],[CENA KATALOG NETTO ZA JEDNOSTKĘ MIARY]]-T_PR[[#This Row],[CENA KATALOG NETTO ZA JEDNOSTKĘ MIARY]]*T_PR[[#This Row],[RABAT %]])/100</f>
        <v>5.8683000000000005</v>
      </c>
      <c r="K1309" s="95">
        <f t="shared" si="49"/>
        <v>586.83000000000004</v>
      </c>
      <c r="L1309" s="264">
        <f t="shared" si="50"/>
        <v>0</v>
      </c>
      <c r="M1309" s="25">
        <v>50</v>
      </c>
      <c r="N1309" s="256">
        <f>T_PR[[#This Row],[CENA ZA POJ. SZTUKĘ PO RABACIE]]*T_PR[[#This Row],[LICZBA SZT. W OPAKOWANIU]]</f>
        <v>293.41500000000002</v>
      </c>
      <c r="O1309" s="253" t="str">
        <f>IF(T_PR[[#This Row],[CENA ZA OPAKOWANIE PO RABACIE]]*D1309=0,"",D1309*N1309)</f>
        <v/>
      </c>
      <c r="P1309" s="52" t="s">
        <v>3272</v>
      </c>
      <c r="Q1309" s="52" t="s">
        <v>3273</v>
      </c>
      <c r="R1309" s="31" t="s">
        <v>22</v>
      </c>
      <c r="S1309" s="31" t="s">
        <v>248</v>
      </c>
      <c r="T1309" s="160">
        <v>1</v>
      </c>
    </row>
    <row r="1310" spans="1:20" ht="18" customHeight="1">
      <c r="A1310" s="73"/>
      <c r="B1310" s="346"/>
      <c r="C1310" s="131" t="s">
        <v>3555</v>
      </c>
      <c r="D1310" s="53"/>
      <c r="E1310" s="39" t="s">
        <v>3274</v>
      </c>
      <c r="F1310" s="225" t="s">
        <v>3275</v>
      </c>
      <c r="G1310" s="54">
        <v>100</v>
      </c>
      <c r="H1310" s="28">
        <v>601.52</v>
      </c>
      <c r="I1310" s="199">
        <f>T_PR[[#This Row],[CENA KATALOG NETTO ZA JEDNOSTKĘ MIARY]]/G1310</f>
        <v>6.0152000000000001</v>
      </c>
      <c r="J1310" s="94">
        <f>T1310*(T_PR[[#This Row],[CENA KATALOG NETTO ZA JEDNOSTKĘ MIARY]]-T_PR[[#This Row],[CENA KATALOG NETTO ZA JEDNOSTKĘ MIARY]]*T_PR[[#This Row],[RABAT %]])/100</f>
        <v>6.0152000000000001</v>
      </c>
      <c r="K1310" s="95">
        <f t="shared" si="49"/>
        <v>601.52</v>
      </c>
      <c r="L1310" s="264">
        <f t="shared" si="50"/>
        <v>0</v>
      </c>
      <c r="M1310" s="25">
        <v>50</v>
      </c>
      <c r="N1310" s="256">
        <f>T_PR[[#This Row],[CENA ZA POJ. SZTUKĘ PO RABACIE]]*T_PR[[#This Row],[LICZBA SZT. W OPAKOWANIU]]</f>
        <v>300.76</v>
      </c>
      <c r="O1310" s="253" t="str">
        <f>IF(T_PR[[#This Row],[CENA ZA OPAKOWANIE PO RABACIE]]*D1310=0,"",D1310*N1310)</f>
        <v/>
      </c>
      <c r="P1310" s="52" t="s">
        <v>3276</v>
      </c>
      <c r="Q1310" s="52" t="s">
        <v>3277</v>
      </c>
      <c r="R1310" s="31" t="s">
        <v>22</v>
      </c>
      <c r="S1310" s="31" t="s">
        <v>248</v>
      </c>
      <c r="T1310" s="160">
        <v>1</v>
      </c>
    </row>
    <row r="1311" spans="1:20" ht="18" customHeight="1">
      <c r="A1311" s="73"/>
      <c r="B1311" s="346"/>
      <c r="C1311" s="131" t="s">
        <v>3555</v>
      </c>
      <c r="D1311" s="53"/>
      <c r="E1311" s="39" t="s">
        <v>3278</v>
      </c>
      <c r="F1311" s="225" t="s">
        <v>3279</v>
      </c>
      <c r="G1311" s="54">
        <v>100</v>
      </c>
      <c r="H1311" s="28">
        <v>674.81</v>
      </c>
      <c r="I1311" s="199">
        <f>T_PR[[#This Row],[CENA KATALOG NETTO ZA JEDNOSTKĘ MIARY]]/G1311</f>
        <v>6.7480999999999991</v>
      </c>
      <c r="J1311" s="94">
        <f>T1311*(T_PR[[#This Row],[CENA KATALOG NETTO ZA JEDNOSTKĘ MIARY]]-T_PR[[#This Row],[CENA KATALOG NETTO ZA JEDNOSTKĘ MIARY]]*T_PR[[#This Row],[RABAT %]])/100</f>
        <v>6.7480999999999991</v>
      </c>
      <c r="K1311" s="95">
        <f t="shared" si="49"/>
        <v>674.81</v>
      </c>
      <c r="L1311" s="264">
        <f t="shared" si="50"/>
        <v>0</v>
      </c>
      <c r="M1311" s="25">
        <v>50</v>
      </c>
      <c r="N1311" s="256">
        <f>T_PR[[#This Row],[CENA ZA POJ. SZTUKĘ PO RABACIE]]*T_PR[[#This Row],[LICZBA SZT. W OPAKOWANIU]]</f>
        <v>337.40499999999997</v>
      </c>
      <c r="O1311" s="253" t="str">
        <f>IF(T_PR[[#This Row],[CENA ZA OPAKOWANIE PO RABACIE]]*D1311=0,"",D1311*N1311)</f>
        <v/>
      </c>
      <c r="P1311" s="52" t="s">
        <v>3280</v>
      </c>
      <c r="Q1311" s="52" t="s">
        <v>3281</v>
      </c>
      <c r="R1311" s="31" t="s">
        <v>22</v>
      </c>
      <c r="S1311" s="31" t="s">
        <v>248</v>
      </c>
      <c r="T1311" s="160">
        <v>1</v>
      </c>
    </row>
    <row r="1312" spans="1:20" ht="18" customHeight="1">
      <c r="A1312" s="73"/>
      <c r="B1312" s="346"/>
      <c r="C1312" s="131" t="s">
        <v>3555</v>
      </c>
      <c r="D1312" s="53"/>
      <c r="E1312" s="39" t="s">
        <v>3282</v>
      </c>
      <c r="F1312" s="225" t="s">
        <v>3283</v>
      </c>
      <c r="G1312" s="54">
        <v>100</v>
      </c>
      <c r="H1312" s="28">
        <v>805.98</v>
      </c>
      <c r="I1312" s="199">
        <f>T_PR[[#This Row],[CENA KATALOG NETTO ZA JEDNOSTKĘ MIARY]]/G1312</f>
        <v>8.059800000000001</v>
      </c>
      <c r="J1312" s="94">
        <f>T1312*(T_PR[[#This Row],[CENA KATALOG NETTO ZA JEDNOSTKĘ MIARY]]-T_PR[[#This Row],[CENA KATALOG NETTO ZA JEDNOSTKĘ MIARY]]*T_PR[[#This Row],[RABAT %]])/100</f>
        <v>8.059800000000001</v>
      </c>
      <c r="K1312" s="95">
        <f t="shared" si="49"/>
        <v>805.98</v>
      </c>
      <c r="L1312" s="264">
        <f t="shared" si="50"/>
        <v>0</v>
      </c>
      <c r="M1312" s="25">
        <v>50</v>
      </c>
      <c r="N1312" s="256">
        <f>T_PR[[#This Row],[CENA ZA POJ. SZTUKĘ PO RABACIE]]*T_PR[[#This Row],[LICZBA SZT. W OPAKOWANIU]]</f>
        <v>402.99000000000007</v>
      </c>
      <c r="O1312" s="253" t="str">
        <f>IF(T_PR[[#This Row],[CENA ZA OPAKOWANIE PO RABACIE]]*D1312=0,"",D1312*N1312)</f>
        <v/>
      </c>
      <c r="P1312" s="52" t="s">
        <v>3284</v>
      </c>
      <c r="Q1312" s="52" t="s">
        <v>3285</v>
      </c>
      <c r="R1312" s="31" t="s">
        <v>22</v>
      </c>
      <c r="S1312" s="31" t="s">
        <v>248</v>
      </c>
      <c r="T1312" s="160">
        <v>1</v>
      </c>
    </row>
    <row r="1313" spans="1:20">
      <c r="A1313" s="73"/>
      <c r="B1313" s="346"/>
      <c r="C1313" s="131" t="s">
        <v>3555</v>
      </c>
      <c r="D1313" s="53"/>
      <c r="E1313" s="39" t="s">
        <v>3286</v>
      </c>
      <c r="F1313" s="225" t="s">
        <v>3287</v>
      </c>
      <c r="G1313" s="54">
        <v>100</v>
      </c>
      <c r="H1313" s="28">
        <v>884.86</v>
      </c>
      <c r="I1313" s="199">
        <f>T_PR[[#This Row],[CENA KATALOG NETTO ZA JEDNOSTKĘ MIARY]]/G1313</f>
        <v>8.8485999999999994</v>
      </c>
      <c r="J1313" s="94">
        <f>T1313*(T_PR[[#This Row],[CENA KATALOG NETTO ZA JEDNOSTKĘ MIARY]]-T_PR[[#This Row],[CENA KATALOG NETTO ZA JEDNOSTKĘ MIARY]]*T_PR[[#This Row],[RABAT %]])/100</f>
        <v>8.8485999999999994</v>
      </c>
      <c r="K1313" s="95">
        <f t="shared" si="49"/>
        <v>884.86</v>
      </c>
      <c r="L1313" s="264">
        <f t="shared" si="50"/>
        <v>0</v>
      </c>
      <c r="M1313" s="25">
        <v>50</v>
      </c>
      <c r="N1313" s="256">
        <f>T_PR[[#This Row],[CENA ZA POJ. SZTUKĘ PO RABACIE]]*T_PR[[#This Row],[LICZBA SZT. W OPAKOWANIU]]</f>
        <v>442.42999999999995</v>
      </c>
      <c r="O1313" s="253" t="str">
        <f>IF(T_PR[[#This Row],[CENA ZA OPAKOWANIE PO RABACIE]]*D1313=0,"",D1313*N1313)</f>
        <v/>
      </c>
      <c r="P1313" s="52" t="s">
        <v>3288</v>
      </c>
      <c r="Q1313" s="52" t="s">
        <v>3289</v>
      </c>
      <c r="R1313" s="31" t="s">
        <v>22</v>
      </c>
      <c r="S1313" s="31" t="s">
        <v>248</v>
      </c>
      <c r="T1313" s="160">
        <v>1</v>
      </c>
    </row>
    <row r="1314" spans="1:20" ht="18" customHeight="1">
      <c r="A1314" s="73"/>
      <c r="B1314" s="346"/>
      <c r="C1314" s="131" t="s">
        <v>3555</v>
      </c>
      <c r="D1314" s="53"/>
      <c r="E1314" s="39" t="s">
        <v>3290</v>
      </c>
      <c r="F1314" s="225" t="s">
        <v>3291</v>
      </c>
      <c r="G1314" s="54">
        <v>100</v>
      </c>
      <c r="H1314" s="28">
        <v>406.09</v>
      </c>
      <c r="I1314" s="199">
        <f>T_PR[[#This Row],[CENA KATALOG NETTO ZA JEDNOSTKĘ MIARY]]/G1314</f>
        <v>4.0609000000000002</v>
      </c>
      <c r="J1314" s="94">
        <f>T1314*(T_PR[[#This Row],[CENA KATALOG NETTO ZA JEDNOSTKĘ MIARY]]-T_PR[[#This Row],[CENA KATALOG NETTO ZA JEDNOSTKĘ MIARY]]*T_PR[[#This Row],[RABAT %]])/100</f>
        <v>4.0609000000000002</v>
      </c>
      <c r="K1314" s="95">
        <f t="shared" si="49"/>
        <v>406.09</v>
      </c>
      <c r="L1314" s="264">
        <f t="shared" si="50"/>
        <v>0</v>
      </c>
      <c r="M1314" s="25">
        <v>50</v>
      </c>
      <c r="N1314" s="256">
        <f>T_PR[[#This Row],[CENA ZA POJ. SZTUKĘ PO RABACIE]]*T_PR[[#This Row],[LICZBA SZT. W OPAKOWANIU]]</f>
        <v>203.04500000000002</v>
      </c>
      <c r="O1314" s="253" t="str">
        <f>IF(T_PR[[#This Row],[CENA ZA OPAKOWANIE PO RABACIE]]*D1314=0,"",D1314*N1314)</f>
        <v/>
      </c>
      <c r="P1314" s="52" t="s">
        <v>3292</v>
      </c>
      <c r="Q1314" s="52" t="s">
        <v>3293</v>
      </c>
      <c r="R1314" s="31" t="s">
        <v>22</v>
      </c>
      <c r="S1314" s="31" t="s">
        <v>248</v>
      </c>
      <c r="T1314" s="160">
        <v>1</v>
      </c>
    </row>
    <row r="1315" spans="1:20" ht="18" customHeight="1">
      <c r="A1315" s="73"/>
      <c r="B1315" s="346"/>
      <c r="C1315" s="131" t="s">
        <v>3555</v>
      </c>
      <c r="D1315" s="53"/>
      <c r="E1315" s="39" t="s">
        <v>3294</v>
      </c>
      <c r="F1315" s="225" t="s">
        <v>3295</v>
      </c>
      <c r="G1315" s="54">
        <v>100</v>
      </c>
      <c r="H1315" s="28">
        <v>463.52</v>
      </c>
      <c r="I1315" s="199">
        <f>T_PR[[#This Row],[CENA KATALOG NETTO ZA JEDNOSTKĘ MIARY]]/G1315</f>
        <v>4.6352000000000002</v>
      </c>
      <c r="J1315" s="94">
        <f>T1315*(T_PR[[#This Row],[CENA KATALOG NETTO ZA JEDNOSTKĘ MIARY]]-T_PR[[#This Row],[CENA KATALOG NETTO ZA JEDNOSTKĘ MIARY]]*T_PR[[#This Row],[RABAT %]])/100</f>
        <v>4.6352000000000002</v>
      </c>
      <c r="K1315" s="95">
        <f t="shared" si="49"/>
        <v>463.52</v>
      </c>
      <c r="L1315" s="264">
        <f t="shared" si="50"/>
        <v>0</v>
      </c>
      <c r="M1315" s="25">
        <v>50</v>
      </c>
      <c r="N1315" s="256">
        <f>T_PR[[#This Row],[CENA ZA POJ. SZTUKĘ PO RABACIE]]*T_PR[[#This Row],[LICZBA SZT. W OPAKOWANIU]]</f>
        <v>231.76000000000002</v>
      </c>
      <c r="O1315" s="253" t="str">
        <f>IF(T_PR[[#This Row],[CENA ZA OPAKOWANIE PO RABACIE]]*D1315=0,"",D1315*N1315)</f>
        <v/>
      </c>
      <c r="P1315" s="52" t="s">
        <v>3296</v>
      </c>
      <c r="Q1315" s="52" t="s">
        <v>3297</v>
      </c>
      <c r="R1315" s="31" t="s">
        <v>22</v>
      </c>
      <c r="S1315" s="31" t="s">
        <v>248</v>
      </c>
      <c r="T1315" s="160">
        <v>1</v>
      </c>
    </row>
    <row r="1316" spans="1:20" ht="18" customHeight="1">
      <c r="A1316" s="73"/>
      <c r="B1316" s="346"/>
      <c r="C1316" s="131" t="s">
        <v>3555</v>
      </c>
      <c r="D1316" s="53"/>
      <c r="E1316" s="39" t="s">
        <v>3298</v>
      </c>
      <c r="F1316" s="225" t="s">
        <v>3299</v>
      </c>
      <c r="G1316" s="54">
        <v>100</v>
      </c>
      <c r="H1316" s="28">
        <v>525.11</v>
      </c>
      <c r="I1316" s="199">
        <f>T_PR[[#This Row],[CENA KATALOG NETTO ZA JEDNOSTKĘ MIARY]]/G1316</f>
        <v>5.2511000000000001</v>
      </c>
      <c r="J1316" s="94">
        <f>T1316*(T_PR[[#This Row],[CENA KATALOG NETTO ZA JEDNOSTKĘ MIARY]]-T_PR[[#This Row],[CENA KATALOG NETTO ZA JEDNOSTKĘ MIARY]]*T_PR[[#This Row],[RABAT %]])/100</f>
        <v>5.2511000000000001</v>
      </c>
      <c r="K1316" s="95">
        <f t="shared" si="49"/>
        <v>525.11</v>
      </c>
      <c r="L1316" s="264">
        <f t="shared" si="50"/>
        <v>0</v>
      </c>
      <c r="M1316" s="25">
        <v>50</v>
      </c>
      <c r="N1316" s="256">
        <f>T_PR[[#This Row],[CENA ZA POJ. SZTUKĘ PO RABACIE]]*T_PR[[#This Row],[LICZBA SZT. W OPAKOWANIU]]</f>
        <v>262.55500000000001</v>
      </c>
      <c r="O1316" s="253" t="str">
        <f>IF(T_PR[[#This Row],[CENA ZA OPAKOWANIE PO RABACIE]]*D1316=0,"",D1316*N1316)</f>
        <v/>
      </c>
      <c r="P1316" s="52" t="s">
        <v>3300</v>
      </c>
      <c r="Q1316" s="52" t="s">
        <v>3301</v>
      </c>
      <c r="R1316" s="31" t="s">
        <v>22</v>
      </c>
      <c r="S1316" s="31" t="s">
        <v>248</v>
      </c>
      <c r="T1316" s="160">
        <v>1</v>
      </c>
    </row>
    <row r="1317" spans="1:20" ht="18" customHeight="1">
      <c r="A1317" s="73"/>
      <c r="B1317" s="346"/>
      <c r="C1317" s="131" t="s">
        <v>3555</v>
      </c>
      <c r="D1317" s="53"/>
      <c r="E1317" s="39" t="s">
        <v>3302</v>
      </c>
      <c r="F1317" s="225" t="s">
        <v>3303</v>
      </c>
      <c r="G1317" s="54">
        <v>100</v>
      </c>
      <c r="H1317" s="28">
        <v>585.69000000000005</v>
      </c>
      <c r="I1317" s="199">
        <f>T_PR[[#This Row],[CENA KATALOG NETTO ZA JEDNOSTKĘ MIARY]]/G1317</f>
        <v>5.8569000000000004</v>
      </c>
      <c r="J1317" s="94">
        <f>T1317*(T_PR[[#This Row],[CENA KATALOG NETTO ZA JEDNOSTKĘ MIARY]]-T_PR[[#This Row],[CENA KATALOG NETTO ZA JEDNOSTKĘ MIARY]]*T_PR[[#This Row],[RABAT %]])/100</f>
        <v>5.8569000000000004</v>
      </c>
      <c r="K1317" s="95">
        <f t="shared" si="49"/>
        <v>585.69000000000005</v>
      </c>
      <c r="L1317" s="264">
        <f t="shared" si="50"/>
        <v>0</v>
      </c>
      <c r="M1317" s="25">
        <v>50</v>
      </c>
      <c r="N1317" s="256">
        <f>T_PR[[#This Row],[CENA ZA POJ. SZTUKĘ PO RABACIE]]*T_PR[[#This Row],[LICZBA SZT. W OPAKOWANIU]]</f>
        <v>292.84500000000003</v>
      </c>
      <c r="O1317" s="253" t="str">
        <f>IF(T_PR[[#This Row],[CENA ZA OPAKOWANIE PO RABACIE]]*D1317=0,"",D1317*N1317)</f>
        <v/>
      </c>
      <c r="P1317" s="52" t="s">
        <v>3304</v>
      </c>
      <c r="Q1317" s="52" t="s">
        <v>3305</v>
      </c>
      <c r="R1317" s="31" t="s">
        <v>22</v>
      </c>
      <c r="S1317" s="31" t="s">
        <v>248</v>
      </c>
      <c r="T1317" s="160">
        <v>1</v>
      </c>
    </row>
    <row r="1318" spans="1:20" ht="18" customHeight="1">
      <c r="A1318" s="73"/>
      <c r="B1318" s="346"/>
      <c r="C1318" s="131" t="s">
        <v>3555</v>
      </c>
      <c r="D1318" s="53"/>
      <c r="E1318" s="39" t="s">
        <v>3306</v>
      </c>
      <c r="F1318" s="225" t="s">
        <v>3307</v>
      </c>
      <c r="G1318" s="54">
        <v>100</v>
      </c>
      <c r="H1318" s="28">
        <v>644.24</v>
      </c>
      <c r="I1318" s="199">
        <f>T_PR[[#This Row],[CENA KATALOG NETTO ZA JEDNOSTKĘ MIARY]]/G1318</f>
        <v>6.4424000000000001</v>
      </c>
      <c r="J1318" s="94">
        <f>T1318*(T_PR[[#This Row],[CENA KATALOG NETTO ZA JEDNOSTKĘ MIARY]]-T_PR[[#This Row],[CENA KATALOG NETTO ZA JEDNOSTKĘ MIARY]]*T_PR[[#This Row],[RABAT %]])/100</f>
        <v>6.4424000000000001</v>
      </c>
      <c r="K1318" s="95">
        <f t="shared" si="49"/>
        <v>644.24</v>
      </c>
      <c r="L1318" s="264">
        <f t="shared" si="50"/>
        <v>0</v>
      </c>
      <c r="M1318" s="25">
        <v>50</v>
      </c>
      <c r="N1318" s="256">
        <f>T_PR[[#This Row],[CENA ZA POJ. SZTUKĘ PO RABACIE]]*T_PR[[#This Row],[LICZBA SZT. W OPAKOWANIU]]</f>
        <v>322.12</v>
      </c>
      <c r="O1318" s="253" t="str">
        <f>IF(T_PR[[#This Row],[CENA ZA OPAKOWANIE PO RABACIE]]*D1318=0,"",D1318*N1318)</f>
        <v/>
      </c>
      <c r="P1318" s="52" t="s">
        <v>3308</v>
      </c>
      <c r="Q1318" s="52" t="s">
        <v>3309</v>
      </c>
      <c r="R1318" s="31" t="s">
        <v>22</v>
      </c>
      <c r="S1318" s="31" t="s">
        <v>248</v>
      </c>
      <c r="T1318" s="160">
        <v>1</v>
      </c>
    </row>
    <row r="1319" spans="1:20" ht="18" customHeight="1">
      <c r="A1319" s="73"/>
      <c r="B1319" s="346"/>
      <c r="C1319" s="131" t="s">
        <v>3555</v>
      </c>
      <c r="D1319" s="53"/>
      <c r="E1319" s="39" t="s">
        <v>3310</v>
      </c>
      <c r="F1319" s="225" t="s">
        <v>3311</v>
      </c>
      <c r="G1319" s="54">
        <v>100</v>
      </c>
      <c r="H1319" s="28">
        <v>29.28</v>
      </c>
      <c r="I1319" s="199">
        <f>T_PR[[#This Row],[CENA KATALOG NETTO ZA JEDNOSTKĘ MIARY]]/G1319</f>
        <v>0.2928</v>
      </c>
      <c r="J1319" s="94">
        <f>T1319*(T_PR[[#This Row],[CENA KATALOG NETTO ZA JEDNOSTKĘ MIARY]]-T_PR[[#This Row],[CENA KATALOG NETTO ZA JEDNOSTKĘ MIARY]]*T_PR[[#This Row],[RABAT %]])/100</f>
        <v>0.2928</v>
      </c>
      <c r="K1319" s="95">
        <f t="shared" si="49"/>
        <v>29.28</v>
      </c>
      <c r="L1319" s="264">
        <f t="shared" si="50"/>
        <v>0</v>
      </c>
      <c r="M1319" s="25">
        <v>200</v>
      </c>
      <c r="N1319" s="256">
        <f>T_PR[[#This Row],[CENA ZA POJ. SZTUKĘ PO RABACIE]]*T_PR[[#This Row],[LICZBA SZT. W OPAKOWANIU]]</f>
        <v>58.56</v>
      </c>
      <c r="O1319" s="253" t="str">
        <f>IF(T_PR[[#This Row],[CENA ZA OPAKOWANIE PO RABACIE]]*D1319=0,"",D1319*N1319)</f>
        <v/>
      </c>
      <c r="P1319" s="52" t="s">
        <v>3312</v>
      </c>
      <c r="Q1319" s="52" t="s">
        <v>3313</v>
      </c>
      <c r="R1319" s="31" t="s">
        <v>22</v>
      </c>
      <c r="S1319" s="31" t="s">
        <v>248</v>
      </c>
      <c r="T1319" s="160">
        <v>1</v>
      </c>
    </row>
    <row r="1320" spans="1:20" ht="18" customHeight="1">
      <c r="A1320" s="73"/>
      <c r="B1320" s="346"/>
      <c r="C1320" s="131" t="s">
        <v>3555</v>
      </c>
      <c r="D1320" s="53"/>
      <c r="E1320" s="39" t="s">
        <v>3314</v>
      </c>
      <c r="F1320" s="225" t="s">
        <v>3315</v>
      </c>
      <c r="G1320" s="54">
        <v>100</v>
      </c>
      <c r="H1320" s="28">
        <v>33.03</v>
      </c>
      <c r="I1320" s="199">
        <f>T_PR[[#This Row],[CENA KATALOG NETTO ZA JEDNOSTKĘ MIARY]]/G1320</f>
        <v>0.33030000000000004</v>
      </c>
      <c r="J1320" s="94">
        <f>T1320*(T_PR[[#This Row],[CENA KATALOG NETTO ZA JEDNOSTKĘ MIARY]]-T_PR[[#This Row],[CENA KATALOG NETTO ZA JEDNOSTKĘ MIARY]]*T_PR[[#This Row],[RABAT %]])/100</f>
        <v>0.33030000000000004</v>
      </c>
      <c r="K1320" s="95">
        <f t="shared" si="49"/>
        <v>33.03</v>
      </c>
      <c r="L1320" s="264">
        <f t="shared" si="50"/>
        <v>0</v>
      </c>
      <c r="M1320" s="25">
        <v>200</v>
      </c>
      <c r="N1320" s="256">
        <f>T_PR[[#This Row],[CENA ZA POJ. SZTUKĘ PO RABACIE]]*T_PR[[#This Row],[LICZBA SZT. W OPAKOWANIU]]</f>
        <v>66.06</v>
      </c>
      <c r="O1320" s="253" t="str">
        <f>IF(T_PR[[#This Row],[CENA ZA OPAKOWANIE PO RABACIE]]*D1320=0,"",D1320*N1320)</f>
        <v/>
      </c>
      <c r="P1320" s="52" t="s">
        <v>3316</v>
      </c>
      <c r="Q1320" s="52" t="s">
        <v>3317</v>
      </c>
      <c r="R1320" s="31" t="s">
        <v>22</v>
      </c>
      <c r="S1320" s="31" t="s">
        <v>248</v>
      </c>
      <c r="T1320" s="160">
        <v>1</v>
      </c>
    </row>
    <row r="1321" spans="1:20" ht="18" customHeight="1">
      <c r="A1321" s="73"/>
      <c r="B1321" s="346"/>
      <c r="C1321" s="131" t="s">
        <v>3555</v>
      </c>
      <c r="D1321" s="53"/>
      <c r="E1321" s="39" t="s">
        <v>3318</v>
      </c>
      <c r="F1321" s="225" t="s">
        <v>3319</v>
      </c>
      <c r="G1321" s="54">
        <v>100</v>
      </c>
      <c r="H1321" s="28">
        <v>39.090000000000003</v>
      </c>
      <c r="I1321" s="199">
        <f>T_PR[[#This Row],[CENA KATALOG NETTO ZA JEDNOSTKĘ MIARY]]/G1321</f>
        <v>0.39090000000000003</v>
      </c>
      <c r="J1321" s="94">
        <f>T1321*(T_PR[[#This Row],[CENA KATALOG NETTO ZA JEDNOSTKĘ MIARY]]-T_PR[[#This Row],[CENA KATALOG NETTO ZA JEDNOSTKĘ MIARY]]*T_PR[[#This Row],[RABAT %]])/100</f>
        <v>0.39090000000000003</v>
      </c>
      <c r="K1321" s="95">
        <f t="shared" si="49"/>
        <v>39.090000000000003</v>
      </c>
      <c r="L1321" s="264">
        <f t="shared" si="50"/>
        <v>0</v>
      </c>
      <c r="M1321" s="25">
        <v>200</v>
      </c>
      <c r="N1321" s="256">
        <f>T_PR[[#This Row],[CENA ZA POJ. SZTUKĘ PO RABACIE]]*T_PR[[#This Row],[LICZBA SZT. W OPAKOWANIU]]</f>
        <v>78.180000000000007</v>
      </c>
      <c r="O1321" s="253" t="str">
        <f>IF(T_PR[[#This Row],[CENA ZA OPAKOWANIE PO RABACIE]]*D1321=0,"",D1321*N1321)</f>
        <v/>
      </c>
      <c r="P1321" s="52" t="s">
        <v>3320</v>
      </c>
      <c r="Q1321" s="52" t="s">
        <v>3321</v>
      </c>
      <c r="R1321" s="31" t="s">
        <v>22</v>
      </c>
      <c r="S1321" s="31" t="s">
        <v>248</v>
      </c>
      <c r="T1321" s="160">
        <v>1</v>
      </c>
    </row>
    <row r="1322" spans="1:20" ht="18" customHeight="1">
      <c r="A1322" s="73"/>
      <c r="B1322" s="346"/>
      <c r="C1322" s="131" t="s">
        <v>3555</v>
      </c>
      <c r="D1322" s="53"/>
      <c r="E1322" s="39" t="s">
        <v>3322</v>
      </c>
      <c r="F1322" s="225" t="s">
        <v>3323</v>
      </c>
      <c r="G1322" s="54">
        <v>100</v>
      </c>
      <c r="H1322" s="28">
        <v>44.01</v>
      </c>
      <c r="I1322" s="199">
        <f>T_PR[[#This Row],[CENA KATALOG NETTO ZA JEDNOSTKĘ MIARY]]/G1322</f>
        <v>0.44009999999999999</v>
      </c>
      <c r="J1322" s="94">
        <f>T1322*(T_PR[[#This Row],[CENA KATALOG NETTO ZA JEDNOSTKĘ MIARY]]-T_PR[[#This Row],[CENA KATALOG NETTO ZA JEDNOSTKĘ MIARY]]*T_PR[[#This Row],[RABAT %]])/100</f>
        <v>0.44009999999999999</v>
      </c>
      <c r="K1322" s="95">
        <f t="shared" si="49"/>
        <v>44.01</v>
      </c>
      <c r="L1322" s="264">
        <f t="shared" si="50"/>
        <v>0</v>
      </c>
      <c r="M1322" s="25">
        <v>100</v>
      </c>
      <c r="N1322" s="256">
        <f>T_PR[[#This Row],[CENA ZA POJ. SZTUKĘ PO RABACIE]]*T_PR[[#This Row],[LICZBA SZT. W OPAKOWANIU]]</f>
        <v>44.01</v>
      </c>
      <c r="O1322" s="253" t="str">
        <f>IF(T_PR[[#This Row],[CENA ZA OPAKOWANIE PO RABACIE]]*D1322=0,"",D1322*N1322)</f>
        <v/>
      </c>
      <c r="P1322" s="52" t="s">
        <v>3324</v>
      </c>
      <c r="Q1322" s="52" t="s">
        <v>3325</v>
      </c>
      <c r="R1322" s="31" t="s">
        <v>22</v>
      </c>
      <c r="S1322" s="31" t="s">
        <v>248</v>
      </c>
      <c r="T1322" s="160">
        <v>1</v>
      </c>
    </row>
    <row r="1323" spans="1:20" ht="18" customHeight="1">
      <c r="A1323" s="73"/>
      <c r="B1323" s="346"/>
      <c r="C1323" s="131" t="s">
        <v>3555</v>
      </c>
      <c r="D1323" s="53"/>
      <c r="E1323" s="39" t="s">
        <v>3326</v>
      </c>
      <c r="F1323" s="225" t="s">
        <v>3327</v>
      </c>
      <c r="G1323" s="54">
        <v>100</v>
      </c>
      <c r="H1323" s="28">
        <v>49.09</v>
      </c>
      <c r="I1323" s="199">
        <f>T_PR[[#This Row],[CENA KATALOG NETTO ZA JEDNOSTKĘ MIARY]]/G1323</f>
        <v>0.49090000000000006</v>
      </c>
      <c r="J1323" s="94">
        <f>T1323*(T_PR[[#This Row],[CENA KATALOG NETTO ZA JEDNOSTKĘ MIARY]]-T_PR[[#This Row],[CENA KATALOG NETTO ZA JEDNOSTKĘ MIARY]]*T_PR[[#This Row],[RABAT %]])/100</f>
        <v>0.49090000000000006</v>
      </c>
      <c r="K1323" s="95">
        <f t="shared" si="49"/>
        <v>49.09</v>
      </c>
      <c r="L1323" s="264">
        <f t="shared" si="50"/>
        <v>0</v>
      </c>
      <c r="M1323" s="25">
        <v>100</v>
      </c>
      <c r="N1323" s="256">
        <f>T_PR[[#This Row],[CENA ZA POJ. SZTUKĘ PO RABACIE]]*T_PR[[#This Row],[LICZBA SZT. W OPAKOWANIU]]</f>
        <v>49.09</v>
      </c>
      <c r="O1323" s="253" t="str">
        <f>IF(T_PR[[#This Row],[CENA ZA OPAKOWANIE PO RABACIE]]*D1323=0,"",D1323*N1323)</f>
        <v/>
      </c>
      <c r="P1323" s="52" t="s">
        <v>3328</v>
      </c>
      <c r="Q1323" s="52" t="s">
        <v>3329</v>
      </c>
      <c r="R1323" s="31" t="s">
        <v>22</v>
      </c>
      <c r="S1323" s="31" t="s">
        <v>248</v>
      </c>
      <c r="T1323" s="160">
        <v>1</v>
      </c>
    </row>
    <row r="1324" spans="1:20" ht="18" customHeight="1">
      <c r="A1324" s="73"/>
      <c r="B1324" s="346"/>
      <c r="C1324" s="131" t="s">
        <v>3555</v>
      </c>
      <c r="D1324" s="53"/>
      <c r="E1324" s="39" t="s">
        <v>3330</v>
      </c>
      <c r="F1324" s="225" t="s">
        <v>3331</v>
      </c>
      <c r="G1324" s="54">
        <v>100</v>
      </c>
      <c r="H1324" s="28">
        <v>63.87</v>
      </c>
      <c r="I1324" s="199">
        <f>T_PR[[#This Row],[CENA KATALOG NETTO ZA JEDNOSTKĘ MIARY]]/G1324</f>
        <v>0.63869999999999993</v>
      </c>
      <c r="J1324" s="94">
        <f>T1324*(T_PR[[#This Row],[CENA KATALOG NETTO ZA JEDNOSTKĘ MIARY]]-T_PR[[#This Row],[CENA KATALOG NETTO ZA JEDNOSTKĘ MIARY]]*T_PR[[#This Row],[RABAT %]])/100</f>
        <v>0.63869999999999993</v>
      </c>
      <c r="K1324" s="95">
        <f t="shared" si="49"/>
        <v>63.87</v>
      </c>
      <c r="L1324" s="264">
        <f t="shared" si="50"/>
        <v>0</v>
      </c>
      <c r="M1324" s="25">
        <v>100</v>
      </c>
      <c r="N1324" s="256">
        <f>T_PR[[#This Row],[CENA ZA POJ. SZTUKĘ PO RABACIE]]*T_PR[[#This Row],[LICZBA SZT. W OPAKOWANIU]]</f>
        <v>63.86999999999999</v>
      </c>
      <c r="O1324" s="253" t="str">
        <f>IF(T_PR[[#This Row],[CENA ZA OPAKOWANIE PO RABACIE]]*D1324=0,"",D1324*N1324)</f>
        <v/>
      </c>
      <c r="P1324" s="52" t="s">
        <v>3332</v>
      </c>
      <c r="Q1324" s="52" t="s">
        <v>3333</v>
      </c>
      <c r="R1324" s="31" t="s">
        <v>22</v>
      </c>
      <c r="S1324" s="31" t="s">
        <v>248</v>
      </c>
      <c r="T1324" s="160">
        <v>1</v>
      </c>
    </row>
    <row r="1325" spans="1:20" ht="18" customHeight="1">
      <c r="A1325" s="73"/>
      <c r="B1325" s="346"/>
      <c r="C1325" s="131" t="s">
        <v>3555</v>
      </c>
      <c r="D1325" s="53"/>
      <c r="E1325" s="39" t="s">
        <v>3334</v>
      </c>
      <c r="F1325" s="225" t="s">
        <v>3335</v>
      </c>
      <c r="G1325" s="54">
        <v>100</v>
      </c>
      <c r="H1325" s="28">
        <v>81.77</v>
      </c>
      <c r="I1325" s="199">
        <f>T_PR[[#This Row],[CENA KATALOG NETTO ZA JEDNOSTKĘ MIARY]]/G1325</f>
        <v>0.81769999999999998</v>
      </c>
      <c r="J1325" s="94">
        <f>T1325*(T_PR[[#This Row],[CENA KATALOG NETTO ZA JEDNOSTKĘ MIARY]]-T_PR[[#This Row],[CENA KATALOG NETTO ZA JEDNOSTKĘ MIARY]]*T_PR[[#This Row],[RABAT %]])/100</f>
        <v>0.81769999999999998</v>
      </c>
      <c r="K1325" s="95">
        <f t="shared" si="49"/>
        <v>81.77</v>
      </c>
      <c r="L1325" s="264">
        <f t="shared" si="50"/>
        <v>0</v>
      </c>
      <c r="M1325" s="25">
        <v>100</v>
      </c>
      <c r="N1325" s="256">
        <f>T_PR[[#This Row],[CENA ZA POJ. SZTUKĘ PO RABACIE]]*T_PR[[#This Row],[LICZBA SZT. W OPAKOWANIU]]</f>
        <v>81.77</v>
      </c>
      <c r="O1325" s="253" t="str">
        <f>IF(T_PR[[#This Row],[CENA ZA OPAKOWANIE PO RABACIE]]*D1325=0,"",D1325*N1325)</f>
        <v/>
      </c>
      <c r="P1325" s="52" t="s">
        <v>3336</v>
      </c>
      <c r="Q1325" s="52" t="s">
        <v>3337</v>
      </c>
      <c r="R1325" s="31" t="s">
        <v>22</v>
      </c>
      <c r="S1325" s="31" t="s">
        <v>248</v>
      </c>
      <c r="T1325" s="160">
        <v>1</v>
      </c>
    </row>
    <row r="1326" spans="1:20" ht="18" customHeight="1">
      <c r="A1326" s="73"/>
      <c r="B1326" s="346"/>
      <c r="C1326" s="131" t="s">
        <v>3555</v>
      </c>
      <c r="D1326" s="53"/>
      <c r="E1326" s="39" t="s">
        <v>3338</v>
      </c>
      <c r="F1326" s="225" t="s">
        <v>3339</v>
      </c>
      <c r="G1326" s="54">
        <v>100</v>
      </c>
      <c r="H1326" s="28">
        <v>109.13</v>
      </c>
      <c r="I1326" s="199">
        <f>T_PR[[#This Row],[CENA KATALOG NETTO ZA JEDNOSTKĘ MIARY]]/G1326</f>
        <v>1.0912999999999999</v>
      </c>
      <c r="J1326" s="94">
        <f>T1326*(T_PR[[#This Row],[CENA KATALOG NETTO ZA JEDNOSTKĘ MIARY]]-T_PR[[#This Row],[CENA KATALOG NETTO ZA JEDNOSTKĘ MIARY]]*T_PR[[#This Row],[RABAT %]])/100</f>
        <v>1.0912999999999999</v>
      </c>
      <c r="K1326" s="95">
        <f t="shared" si="49"/>
        <v>109.13</v>
      </c>
      <c r="L1326" s="264">
        <f t="shared" si="50"/>
        <v>0</v>
      </c>
      <c r="M1326" s="25">
        <v>100</v>
      </c>
      <c r="N1326" s="256">
        <f>T_PR[[#This Row],[CENA ZA POJ. SZTUKĘ PO RABACIE]]*T_PR[[#This Row],[LICZBA SZT. W OPAKOWANIU]]</f>
        <v>109.13</v>
      </c>
      <c r="O1326" s="253" t="str">
        <f>IF(T_PR[[#This Row],[CENA ZA OPAKOWANIE PO RABACIE]]*D1326=0,"",D1326*N1326)</f>
        <v/>
      </c>
      <c r="P1326" s="52" t="s">
        <v>3340</v>
      </c>
      <c r="Q1326" s="52" t="s">
        <v>3341</v>
      </c>
      <c r="R1326" s="31" t="s">
        <v>22</v>
      </c>
      <c r="S1326" s="31" t="s">
        <v>248</v>
      </c>
      <c r="T1326" s="160">
        <v>1</v>
      </c>
    </row>
    <row r="1327" spans="1:20" ht="18" customHeight="1">
      <c r="A1327" s="73"/>
      <c r="B1327" s="346"/>
      <c r="C1327" s="131" t="s">
        <v>3555</v>
      </c>
      <c r="D1327" s="53"/>
      <c r="E1327" s="39" t="s">
        <v>3342</v>
      </c>
      <c r="F1327" s="225" t="s">
        <v>3343</v>
      </c>
      <c r="G1327" s="54">
        <v>100</v>
      </c>
      <c r="H1327" s="28">
        <v>130.03</v>
      </c>
      <c r="I1327" s="199">
        <f>T_PR[[#This Row],[CENA KATALOG NETTO ZA JEDNOSTKĘ MIARY]]/G1327</f>
        <v>1.3003</v>
      </c>
      <c r="J1327" s="94">
        <f>T1327*(T_PR[[#This Row],[CENA KATALOG NETTO ZA JEDNOSTKĘ MIARY]]-T_PR[[#This Row],[CENA KATALOG NETTO ZA JEDNOSTKĘ MIARY]]*T_PR[[#This Row],[RABAT %]])/100</f>
        <v>1.3003</v>
      </c>
      <c r="K1327" s="95">
        <f t="shared" si="49"/>
        <v>130.03</v>
      </c>
      <c r="L1327" s="264">
        <f t="shared" si="50"/>
        <v>0</v>
      </c>
      <c r="M1327" s="25">
        <v>100</v>
      </c>
      <c r="N1327" s="256">
        <f>T_PR[[#This Row],[CENA ZA POJ. SZTUKĘ PO RABACIE]]*T_PR[[#This Row],[LICZBA SZT. W OPAKOWANIU]]</f>
        <v>130.03</v>
      </c>
      <c r="O1327" s="253" t="str">
        <f>IF(T_PR[[#This Row],[CENA ZA OPAKOWANIE PO RABACIE]]*D1327=0,"",D1327*N1327)</f>
        <v/>
      </c>
      <c r="P1327" s="52" t="s">
        <v>3344</v>
      </c>
      <c r="Q1327" s="52" t="s">
        <v>3345</v>
      </c>
      <c r="R1327" s="31" t="s">
        <v>22</v>
      </c>
      <c r="S1327" s="31" t="s">
        <v>248</v>
      </c>
      <c r="T1327" s="160">
        <v>1</v>
      </c>
    </row>
    <row r="1328" spans="1:20" ht="18" customHeight="1">
      <c r="A1328" s="73"/>
      <c r="B1328" s="346"/>
      <c r="C1328" s="131" t="s">
        <v>3555</v>
      </c>
      <c r="D1328" s="53"/>
      <c r="E1328" s="39" t="s">
        <v>3346</v>
      </c>
      <c r="F1328" s="225" t="s">
        <v>3347</v>
      </c>
      <c r="G1328" s="54">
        <v>100</v>
      </c>
      <c r="H1328" s="28">
        <v>168.37</v>
      </c>
      <c r="I1328" s="199">
        <f>T_PR[[#This Row],[CENA KATALOG NETTO ZA JEDNOSTKĘ MIARY]]/G1328</f>
        <v>1.6837</v>
      </c>
      <c r="J1328" s="94">
        <f>T1328*(T_PR[[#This Row],[CENA KATALOG NETTO ZA JEDNOSTKĘ MIARY]]-T_PR[[#This Row],[CENA KATALOG NETTO ZA JEDNOSTKĘ MIARY]]*T_PR[[#This Row],[RABAT %]])/100</f>
        <v>1.6837</v>
      </c>
      <c r="K1328" s="95">
        <f t="shared" si="49"/>
        <v>168.37</v>
      </c>
      <c r="L1328" s="264">
        <f t="shared" si="50"/>
        <v>0</v>
      </c>
      <c r="M1328" s="25">
        <v>100</v>
      </c>
      <c r="N1328" s="256">
        <f>T_PR[[#This Row],[CENA ZA POJ. SZTUKĘ PO RABACIE]]*T_PR[[#This Row],[LICZBA SZT. W OPAKOWANIU]]</f>
        <v>168.37</v>
      </c>
      <c r="O1328" s="253" t="str">
        <f>IF(T_PR[[#This Row],[CENA ZA OPAKOWANIE PO RABACIE]]*D1328=0,"",D1328*N1328)</f>
        <v/>
      </c>
      <c r="P1328" s="52" t="s">
        <v>3348</v>
      </c>
      <c r="Q1328" s="52" t="s">
        <v>3349</v>
      </c>
      <c r="R1328" s="31" t="s">
        <v>22</v>
      </c>
      <c r="S1328" s="31" t="s">
        <v>248</v>
      </c>
      <c r="T1328" s="160">
        <v>1</v>
      </c>
    </row>
    <row r="1329" spans="1:20" ht="18" customHeight="1">
      <c r="A1329" s="73"/>
      <c r="B1329" s="346"/>
      <c r="C1329" s="131" t="s">
        <v>3555</v>
      </c>
      <c r="D1329" s="53"/>
      <c r="E1329" s="39" t="s">
        <v>3350</v>
      </c>
      <c r="F1329" s="225" t="s">
        <v>3351</v>
      </c>
      <c r="G1329" s="54">
        <v>100</v>
      </c>
      <c r="H1329" s="28">
        <v>213.73</v>
      </c>
      <c r="I1329" s="199">
        <f>T_PR[[#This Row],[CENA KATALOG NETTO ZA JEDNOSTKĘ MIARY]]/G1329</f>
        <v>2.1372999999999998</v>
      </c>
      <c r="J1329" s="94">
        <f>T1329*(T_PR[[#This Row],[CENA KATALOG NETTO ZA JEDNOSTKĘ MIARY]]-T_PR[[#This Row],[CENA KATALOG NETTO ZA JEDNOSTKĘ MIARY]]*T_PR[[#This Row],[RABAT %]])/100</f>
        <v>2.1372999999999998</v>
      </c>
      <c r="K1329" s="95">
        <f t="shared" si="49"/>
        <v>213.73</v>
      </c>
      <c r="L1329" s="264">
        <f t="shared" si="50"/>
        <v>0</v>
      </c>
      <c r="M1329" s="25">
        <v>100</v>
      </c>
      <c r="N1329" s="256">
        <f>T_PR[[#This Row],[CENA ZA POJ. SZTUKĘ PO RABACIE]]*T_PR[[#This Row],[LICZBA SZT. W OPAKOWANIU]]</f>
        <v>213.72999999999996</v>
      </c>
      <c r="O1329" s="253" t="str">
        <f>IF(T_PR[[#This Row],[CENA ZA OPAKOWANIE PO RABACIE]]*D1329=0,"",D1329*N1329)</f>
        <v/>
      </c>
      <c r="P1329" s="52" t="s">
        <v>3352</v>
      </c>
      <c r="Q1329" s="52" t="s">
        <v>3353</v>
      </c>
      <c r="R1329" s="31" t="s">
        <v>22</v>
      </c>
      <c r="S1329" s="31" t="s">
        <v>248</v>
      </c>
      <c r="T1329" s="160">
        <v>1</v>
      </c>
    </row>
    <row r="1330" spans="1:20" ht="18" customHeight="1">
      <c r="A1330" s="73"/>
      <c r="B1330" s="346"/>
      <c r="C1330" s="131" t="s">
        <v>3555</v>
      </c>
      <c r="D1330" s="53"/>
      <c r="E1330" s="39" t="s">
        <v>3354</v>
      </c>
      <c r="F1330" s="225" t="s">
        <v>3355</v>
      </c>
      <c r="G1330" s="54">
        <v>100</v>
      </c>
      <c r="H1330" s="28">
        <v>266.12</v>
      </c>
      <c r="I1330" s="199">
        <f>T_PR[[#This Row],[CENA KATALOG NETTO ZA JEDNOSTKĘ MIARY]]/G1330</f>
        <v>2.6612</v>
      </c>
      <c r="J1330" s="94">
        <f>T1330*(T_PR[[#This Row],[CENA KATALOG NETTO ZA JEDNOSTKĘ MIARY]]-T_PR[[#This Row],[CENA KATALOG NETTO ZA JEDNOSTKĘ MIARY]]*T_PR[[#This Row],[RABAT %]])/100</f>
        <v>2.6612</v>
      </c>
      <c r="K1330" s="95">
        <f t="shared" si="49"/>
        <v>266.12</v>
      </c>
      <c r="L1330" s="264">
        <f t="shared" si="50"/>
        <v>0</v>
      </c>
      <c r="M1330" s="25">
        <v>100</v>
      </c>
      <c r="N1330" s="256">
        <f>T_PR[[#This Row],[CENA ZA POJ. SZTUKĘ PO RABACIE]]*T_PR[[#This Row],[LICZBA SZT. W OPAKOWANIU]]</f>
        <v>266.12</v>
      </c>
      <c r="O1330" s="253" t="str">
        <f>IF(T_PR[[#This Row],[CENA ZA OPAKOWANIE PO RABACIE]]*D1330=0,"",D1330*N1330)</f>
        <v/>
      </c>
      <c r="P1330" s="52" t="s">
        <v>3356</v>
      </c>
      <c r="Q1330" s="52" t="s">
        <v>3357</v>
      </c>
      <c r="R1330" s="31" t="s">
        <v>22</v>
      </c>
      <c r="S1330" s="31" t="s">
        <v>248</v>
      </c>
      <c r="T1330" s="160">
        <v>1</v>
      </c>
    </row>
    <row r="1331" spans="1:20" ht="18" customHeight="1">
      <c r="A1331" s="73"/>
      <c r="B1331" s="346"/>
      <c r="C1331" s="131" t="s">
        <v>3555</v>
      </c>
      <c r="D1331" s="53"/>
      <c r="E1331" s="39" t="s">
        <v>3358</v>
      </c>
      <c r="F1331" s="225" t="s">
        <v>3359</v>
      </c>
      <c r="G1331" s="54">
        <v>100</v>
      </c>
      <c r="H1331" s="28">
        <v>296.60000000000002</v>
      </c>
      <c r="I1331" s="199">
        <f>T_PR[[#This Row],[CENA KATALOG NETTO ZA JEDNOSTKĘ MIARY]]/G1331</f>
        <v>2.9660000000000002</v>
      </c>
      <c r="J1331" s="94">
        <f>T1331*(T_PR[[#This Row],[CENA KATALOG NETTO ZA JEDNOSTKĘ MIARY]]-T_PR[[#This Row],[CENA KATALOG NETTO ZA JEDNOSTKĘ MIARY]]*T_PR[[#This Row],[RABAT %]])/100</f>
        <v>2.9660000000000002</v>
      </c>
      <c r="K1331" s="95">
        <f t="shared" si="49"/>
        <v>296.60000000000002</v>
      </c>
      <c r="L1331" s="264">
        <f t="shared" si="50"/>
        <v>0</v>
      </c>
      <c r="M1331" s="25">
        <v>100</v>
      </c>
      <c r="N1331" s="256">
        <f>T_PR[[#This Row],[CENA ZA POJ. SZTUKĘ PO RABACIE]]*T_PR[[#This Row],[LICZBA SZT. W OPAKOWANIU]]</f>
        <v>296.60000000000002</v>
      </c>
      <c r="O1331" s="253" t="str">
        <f>IF(T_PR[[#This Row],[CENA ZA OPAKOWANIE PO RABACIE]]*D1331=0,"",D1331*N1331)</f>
        <v/>
      </c>
      <c r="P1331" s="52" t="s">
        <v>3360</v>
      </c>
      <c r="Q1331" s="52" t="s">
        <v>3361</v>
      </c>
      <c r="R1331" s="31" t="s">
        <v>22</v>
      </c>
      <c r="S1331" s="31" t="s">
        <v>248</v>
      </c>
      <c r="T1331" s="160">
        <v>1</v>
      </c>
    </row>
    <row r="1332" spans="1:20" ht="18" customHeight="1">
      <c r="A1332" s="73"/>
      <c r="B1332" s="346"/>
      <c r="C1332" s="131" t="s">
        <v>3555</v>
      </c>
      <c r="D1332" s="53"/>
      <c r="E1332" s="39" t="s">
        <v>3362</v>
      </c>
      <c r="F1332" s="225" t="s">
        <v>3363</v>
      </c>
      <c r="G1332" s="54">
        <v>100</v>
      </c>
      <c r="H1332" s="28">
        <v>330.84</v>
      </c>
      <c r="I1332" s="199">
        <f>T_PR[[#This Row],[CENA KATALOG NETTO ZA JEDNOSTKĘ MIARY]]/G1332</f>
        <v>3.3083999999999998</v>
      </c>
      <c r="J1332" s="94">
        <f>T1332*(T_PR[[#This Row],[CENA KATALOG NETTO ZA JEDNOSTKĘ MIARY]]-T_PR[[#This Row],[CENA KATALOG NETTO ZA JEDNOSTKĘ MIARY]]*T_PR[[#This Row],[RABAT %]])/100</f>
        <v>3.3083999999999998</v>
      </c>
      <c r="K1332" s="95">
        <f t="shared" si="49"/>
        <v>330.84</v>
      </c>
      <c r="L1332" s="264">
        <f t="shared" si="50"/>
        <v>0</v>
      </c>
      <c r="M1332" s="25">
        <v>100</v>
      </c>
      <c r="N1332" s="256">
        <f>T_PR[[#This Row],[CENA ZA POJ. SZTUKĘ PO RABACIE]]*T_PR[[#This Row],[LICZBA SZT. W OPAKOWANIU]]</f>
        <v>330.84</v>
      </c>
      <c r="O1332" s="253" t="str">
        <f>IF(T_PR[[#This Row],[CENA ZA OPAKOWANIE PO RABACIE]]*D1332=0,"",D1332*N1332)</f>
        <v/>
      </c>
      <c r="P1332" s="52" t="s">
        <v>3364</v>
      </c>
      <c r="Q1332" s="52" t="s">
        <v>3365</v>
      </c>
      <c r="R1332" s="31" t="s">
        <v>22</v>
      </c>
      <c r="S1332" s="31" t="s">
        <v>248</v>
      </c>
      <c r="T1332" s="160">
        <v>1</v>
      </c>
    </row>
    <row r="1333" spans="1:20" ht="18" customHeight="1">
      <c r="A1333" s="73"/>
      <c r="B1333" s="346"/>
      <c r="C1333" s="131" t="s">
        <v>3555</v>
      </c>
      <c r="D1333" s="53"/>
      <c r="E1333" s="39" t="s">
        <v>3366</v>
      </c>
      <c r="F1333" s="225" t="s">
        <v>3367</v>
      </c>
      <c r="G1333" s="54">
        <v>100</v>
      </c>
      <c r="H1333" s="28">
        <v>365.62</v>
      </c>
      <c r="I1333" s="199">
        <f>T_PR[[#This Row],[CENA KATALOG NETTO ZA JEDNOSTKĘ MIARY]]/G1333</f>
        <v>3.6562000000000001</v>
      </c>
      <c r="J1333" s="94">
        <f>T1333*(T_PR[[#This Row],[CENA KATALOG NETTO ZA JEDNOSTKĘ MIARY]]-T_PR[[#This Row],[CENA KATALOG NETTO ZA JEDNOSTKĘ MIARY]]*T_PR[[#This Row],[RABAT %]])/100</f>
        <v>3.6562000000000001</v>
      </c>
      <c r="K1333" s="95">
        <f t="shared" si="49"/>
        <v>365.62</v>
      </c>
      <c r="L1333" s="264">
        <f t="shared" si="50"/>
        <v>0</v>
      </c>
      <c r="M1333" s="25">
        <v>100</v>
      </c>
      <c r="N1333" s="256">
        <f>T_PR[[#This Row],[CENA ZA POJ. SZTUKĘ PO RABACIE]]*T_PR[[#This Row],[LICZBA SZT. W OPAKOWANIU]]</f>
        <v>365.62</v>
      </c>
      <c r="O1333" s="253" t="str">
        <f>IF(T_PR[[#This Row],[CENA ZA OPAKOWANIE PO RABACIE]]*D1333=0,"",D1333*N1333)</f>
        <v/>
      </c>
      <c r="P1333" s="52" t="s">
        <v>3368</v>
      </c>
      <c r="Q1333" s="52" t="s">
        <v>3369</v>
      </c>
      <c r="R1333" s="31" t="s">
        <v>22</v>
      </c>
      <c r="S1333" s="31" t="s">
        <v>248</v>
      </c>
      <c r="T1333" s="160">
        <v>1</v>
      </c>
    </row>
    <row r="1334" spans="1:20" ht="18" customHeight="1">
      <c r="A1334" s="74"/>
      <c r="B1334" s="342"/>
      <c r="C1334" s="131" t="s">
        <v>3555</v>
      </c>
      <c r="D1334" s="53"/>
      <c r="E1334" s="39" t="s">
        <v>3370</v>
      </c>
      <c r="F1334" s="225" t="s">
        <v>3371</v>
      </c>
      <c r="G1334" s="54">
        <v>100</v>
      </c>
      <c r="H1334" s="28">
        <v>400.71</v>
      </c>
      <c r="I1334" s="199">
        <f>T_PR[[#This Row],[CENA KATALOG NETTO ZA JEDNOSTKĘ MIARY]]/G1334</f>
        <v>4.0070999999999994</v>
      </c>
      <c r="J1334" s="94">
        <f>T1334*(T_PR[[#This Row],[CENA KATALOG NETTO ZA JEDNOSTKĘ MIARY]]-T_PR[[#This Row],[CENA KATALOG NETTO ZA JEDNOSTKĘ MIARY]]*T_PR[[#This Row],[RABAT %]])/100</f>
        <v>4.0070999999999994</v>
      </c>
      <c r="K1334" s="95">
        <f t="shared" si="49"/>
        <v>400.71</v>
      </c>
      <c r="L1334" s="264">
        <f t="shared" si="50"/>
        <v>0</v>
      </c>
      <c r="M1334" s="25">
        <v>100</v>
      </c>
      <c r="N1334" s="256">
        <f>T_PR[[#This Row],[CENA ZA POJ. SZTUKĘ PO RABACIE]]*T_PR[[#This Row],[LICZBA SZT. W OPAKOWANIU]]</f>
        <v>400.70999999999992</v>
      </c>
      <c r="O1334" s="253" t="str">
        <f>IF(T_PR[[#This Row],[CENA ZA OPAKOWANIE PO RABACIE]]*D1334=0,"",D1334*N1334)</f>
        <v/>
      </c>
      <c r="P1334" s="52" t="s">
        <v>3372</v>
      </c>
      <c r="Q1334" s="52" t="s">
        <v>3373</v>
      </c>
      <c r="R1334" s="31" t="s">
        <v>22</v>
      </c>
      <c r="S1334" s="31" t="s">
        <v>248</v>
      </c>
      <c r="T1334" s="160">
        <v>1</v>
      </c>
    </row>
    <row r="1335" spans="1:20">
      <c r="A1335" s="332"/>
      <c r="B1335" s="341"/>
      <c r="C1335" s="136">
        <v>809</v>
      </c>
      <c r="D1335" s="53"/>
      <c r="E1335" s="46" t="s">
        <v>3374</v>
      </c>
      <c r="F1335" s="225" t="s">
        <v>3375</v>
      </c>
      <c r="G1335" s="54">
        <v>100</v>
      </c>
      <c r="H1335" s="28">
        <v>4.9000000000000004</v>
      </c>
      <c r="I1335" s="199">
        <f>T_PR[[#This Row],[CENA KATALOG NETTO ZA JEDNOSTKĘ MIARY]]/G1335</f>
        <v>4.9000000000000002E-2</v>
      </c>
      <c r="J1335" s="94">
        <f>T1335*(T_PR[[#This Row],[CENA KATALOG NETTO ZA JEDNOSTKĘ MIARY]]-T_PR[[#This Row],[CENA KATALOG NETTO ZA JEDNOSTKĘ MIARY]]*T_PR[[#This Row],[RABAT %]])/100</f>
        <v>4.9000000000000002E-2</v>
      </c>
      <c r="K1335" s="95">
        <f t="shared" si="49"/>
        <v>4.9000000000000004</v>
      </c>
      <c r="L1335" s="264">
        <f t="shared" si="50"/>
        <v>0</v>
      </c>
      <c r="M1335" s="25">
        <v>1000</v>
      </c>
      <c r="N1335" s="256">
        <f>T_PR[[#This Row],[CENA ZA POJ. SZTUKĘ PO RABACIE]]*T_PR[[#This Row],[LICZBA SZT. W OPAKOWANIU]]</f>
        <v>49</v>
      </c>
      <c r="O1335" s="253" t="str">
        <f>IF(T_PR[[#This Row],[CENA ZA OPAKOWANIE PO RABACIE]]*D1335=0,"",D1335*N1335)</f>
        <v/>
      </c>
      <c r="P1335" s="52">
        <v>8425586491875</v>
      </c>
      <c r="Q1335" s="52">
        <v>8425586507453</v>
      </c>
      <c r="R1335" s="31" t="s">
        <v>22</v>
      </c>
      <c r="S1335" s="31" t="s">
        <v>248</v>
      </c>
      <c r="T1335" s="160">
        <v>1</v>
      </c>
    </row>
    <row r="1336" spans="1:20">
      <c r="A1336" s="333"/>
      <c r="B1336" s="346"/>
      <c r="C1336" s="136">
        <v>809</v>
      </c>
      <c r="D1336" s="53"/>
      <c r="E1336" s="46" t="s">
        <v>3376</v>
      </c>
      <c r="F1336" s="225" t="s">
        <v>3377</v>
      </c>
      <c r="G1336" s="54">
        <v>100</v>
      </c>
      <c r="H1336" s="28">
        <v>4.8600000000000003</v>
      </c>
      <c r="I1336" s="199">
        <f>T_PR[[#This Row],[CENA KATALOG NETTO ZA JEDNOSTKĘ MIARY]]/G1336</f>
        <v>4.8600000000000004E-2</v>
      </c>
      <c r="J1336" s="94">
        <f>T1336*(T_PR[[#This Row],[CENA KATALOG NETTO ZA JEDNOSTKĘ MIARY]]-T_PR[[#This Row],[CENA KATALOG NETTO ZA JEDNOSTKĘ MIARY]]*T_PR[[#This Row],[RABAT %]])/100</f>
        <v>4.8600000000000004E-2</v>
      </c>
      <c r="K1336" s="95">
        <f t="shared" si="49"/>
        <v>4.8600000000000003</v>
      </c>
      <c r="L1336" s="264">
        <f t="shared" si="50"/>
        <v>0</v>
      </c>
      <c r="M1336" s="25">
        <v>1000</v>
      </c>
      <c r="N1336" s="256">
        <f>T_PR[[#This Row],[CENA ZA POJ. SZTUKĘ PO RABACIE]]*T_PR[[#This Row],[LICZBA SZT. W OPAKOWANIU]]</f>
        <v>48.6</v>
      </c>
      <c r="O1336" s="253" t="str">
        <f>IF(T_PR[[#This Row],[CENA ZA OPAKOWANIE PO RABACIE]]*D1336=0,"",D1336*N1336)</f>
        <v/>
      </c>
      <c r="P1336" s="52">
        <v>8425586491882</v>
      </c>
      <c r="Q1336" s="52">
        <v>8425586507514</v>
      </c>
      <c r="R1336" s="31" t="s">
        <v>22</v>
      </c>
      <c r="S1336" s="31" t="s">
        <v>248</v>
      </c>
      <c r="T1336" s="160">
        <v>1</v>
      </c>
    </row>
    <row r="1337" spans="1:20">
      <c r="A1337" s="333"/>
      <c r="B1337" s="346"/>
      <c r="C1337" s="136">
        <v>809</v>
      </c>
      <c r="D1337" s="53"/>
      <c r="E1337" s="46" t="s">
        <v>3378</v>
      </c>
      <c r="F1337" s="225" t="s">
        <v>3379</v>
      </c>
      <c r="G1337" s="54">
        <v>100</v>
      </c>
      <c r="H1337" s="28">
        <v>5.16</v>
      </c>
      <c r="I1337" s="199">
        <f>T_PR[[#This Row],[CENA KATALOG NETTO ZA JEDNOSTKĘ MIARY]]/G1337</f>
        <v>5.16E-2</v>
      </c>
      <c r="J1337" s="94">
        <f>T1337*(T_PR[[#This Row],[CENA KATALOG NETTO ZA JEDNOSTKĘ MIARY]]-T_PR[[#This Row],[CENA KATALOG NETTO ZA JEDNOSTKĘ MIARY]]*T_PR[[#This Row],[RABAT %]])/100</f>
        <v>5.16E-2</v>
      </c>
      <c r="K1337" s="95">
        <f t="shared" si="49"/>
        <v>5.16</v>
      </c>
      <c r="L1337" s="264">
        <f t="shared" si="50"/>
        <v>0</v>
      </c>
      <c r="M1337" s="25">
        <v>1000</v>
      </c>
      <c r="N1337" s="256">
        <f>T_PR[[#This Row],[CENA ZA POJ. SZTUKĘ PO RABACIE]]*T_PR[[#This Row],[LICZBA SZT. W OPAKOWANIU]]</f>
        <v>51.6</v>
      </c>
      <c r="O1337" s="253" t="str">
        <f>IF(T_PR[[#This Row],[CENA ZA OPAKOWANIE PO RABACIE]]*D1337=0,"",D1337*N1337)</f>
        <v/>
      </c>
      <c r="P1337" s="52">
        <v>8425586491899</v>
      </c>
      <c r="Q1337" s="52">
        <v>8425586507576</v>
      </c>
      <c r="R1337" s="31" t="s">
        <v>22</v>
      </c>
      <c r="S1337" s="31" t="s">
        <v>248</v>
      </c>
      <c r="T1337" s="160">
        <v>1</v>
      </c>
    </row>
    <row r="1338" spans="1:20">
      <c r="A1338" s="333"/>
      <c r="B1338" s="346"/>
      <c r="C1338" s="136">
        <v>809</v>
      </c>
      <c r="D1338" s="53"/>
      <c r="E1338" s="46" t="s">
        <v>3380</v>
      </c>
      <c r="F1338" s="225" t="s">
        <v>3381</v>
      </c>
      <c r="G1338" s="54">
        <v>100</v>
      </c>
      <c r="H1338" s="28">
        <v>6.25</v>
      </c>
      <c r="I1338" s="199">
        <f>T_PR[[#This Row],[CENA KATALOG NETTO ZA JEDNOSTKĘ MIARY]]/G1338</f>
        <v>6.25E-2</v>
      </c>
      <c r="J1338" s="94">
        <f>T1338*(T_PR[[#This Row],[CENA KATALOG NETTO ZA JEDNOSTKĘ MIARY]]-T_PR[[#This Row],[CENA KATALOG NETTO ZA JEDNOSTKĘ MIARY]]*T_PR[[#This Row],[RABAT %]])/100</f>
        <v>6.25E-2</v>
      </c>
      <c r="K1338" s="95">
        <f t="shared" ref="K1338:K1404" si="51">SUM(H1338)*(1-L1338)</f>
        <v>6.25</v>
      </c>
      <c r="L1338" s="264">
        <f t="shared" si="50"/>
        <v>0</v>
      </c>
      <c r="M1338" s="25">
        <v>1000</v>
      </c>
      <c r="N1338" s="256">
        <f>T_PR[[#This Row],[CENA ZA POJ. SZTUKĘ PO RABACIE]]*T_PR[[#This Row],[LICZBA SZT. W OPAKOWANIU]]</f>
        <v>62.5</v>
      </c>
      <c r="O1338" s="253" t="str">
        <f>IF(T_PR[[#This Row],[CENA ZA OPAKOWANIE PO RABACIE]]*D1338=0,"",D1338*N1338)</f>
        <v/>
      </c>
      <c r="P1338" s="52">
        <v>8425586491905</v>
      </c>
      <c r="Q1338" s="52">
        <v>8425586507637</v>
      </c>
      <c r="R1338" s="31" t="s">
        <v>22</v>
      </c>
      <c r="S1338" s="31" t="s">
        <v>248</v>
      </c>
      <c r="T1338" s="160">
        <v>1</v>
      </c>
    </row>
    <row r="1339" spans="1:20">
      <c r="A1339" s="333"/>
      <c r="B1339" s="346"/>
      <c r="C1339" s="136">
        <v>809</v>
      </c>
      <c r="D1339" s="53"/>
      <c r="E1339" s="46" t="s">
        <v>3382</v>
      </c>
      <c r="F1339" s="225" t="s">
        <v>3383</v>
      </c>
      <c r="G1339" s="54">
        <v>100</v>
      </c>
      <c r="H1339" s="28">
        <v>6.78</v>
      </c>
      <c r="I1339" s="199">
        <f>T_PR[[#This Row],[CENA KATALOG NETTO ZA JEDNOSTKĘ MIARY]]/G1339</f>
        <v>6.7799999999999999E-2</v>
      </c>
      <c r="J1339" s="94">
        <f>T1339*(T_PR[[#This Row],[CENA KATALOG NETTO ZA JEDNOSTKĘ MIARY]]-T_PR[[#This Row],[CENA KATALOG NETTO ZA JEDNOSTKĘ MIARY]]*T_PR[[#This Row],[RABAT %]])/100</f>
        <v>6.7799999999999999E-2</v>
      </c>
      <c r="K1339" s="95">
        <f t="shared" si="51"/>
        <v>6.78</v>
      </c>
      <c r="L1339" s="264">
        <f t="shared" si="50"/>
        <v>0</v>
      </c>
      <c r="M1339" s="25">
        <v>1000</v>
      </c>
      <c r="N1339" s="256">
        <f>T_PR[[#This Row],[CENA ZA POJ. SZTUKĘ PO RABACIE]]*T_PR[[#This Row],[LICZBA SZT. W OPAKOWANIU]]</f>
        <v>67.8</v>
      </c>
      <c r="O1339" s="253" t="str">
        <f>IF(T_PR[[#This Row],[CENA ZA OPAKOWANIE PO RABACIE]]*D1339=0,"",D1339*N1339)</f>
        <v/>
      </c>
      <c r="P1339" s="52">
        <v>8425586491912</v>
      </c>
      <c r="Q1339" s="52">
        <v>8425586507712</v>
      </c>
      <c r="R1339" s="31" t="s">
        <v>22</v>
      </c>
      <c r="S1339" s="31" t="s">
        <v>248</v>
      </c>
      <c r="T1339" s="160">
        <v>1</v>
      </c>
    </row>
    <row r="1340" spans="1:20">
      <c r="A1340" s="333"/>
      <c r="B1340" s="346"/>
      <c r="C1340" s="136">
        <v>809</v>
      </c>
      <c r="D1340" s="53"/>
      <c r="E1340" s="46" t="s">
        <v>3384</v>
      </c>
      <c r="F1340" s="225" t="s">
        <v>3385</v>
      </c>
      <c r="G1340" s="54">
        <v>100</v>
      </c>
      <c r="H1340" s="28">
        <v>6.64</v>
      </c>
      <c r="I1340" s="199">
        <f>T_PR[[#This Row],[CENA KATALOG NETTO ZA JEDNOSTKĘ MIARY]]/G1340</f>
        <v>6.6400000000000001E-2</v>
      </c>
      <c r="J1340" s="94">
        <f>T1340*(T_PR[[#This Row],[CENA KATALOG NETTO ZA JEDNOSTKĘ MIARY]]-T_PR[[#This Row],[CENA KATALOG NETTO ZA JEDNOSTKĘ MIARY]]*T_PR[[#This Row],[RABAT %]])/100</f>
        <v>6.6400000000000001E-2</v>
      </c>
      <c r="K1340" s="95">
        <f t="shared" si="51"/>
        <v>6.64</v>
      </c>
      <c r="L1340" s="264">
        <f t="shared" si="50"/>
        <v>0</v>
      </c>
      <c r="M1340" s="25">
        <v>1000</v>
      </c>
      <c r="N1340" s="256">
        <f>T_PR[[#This Row],[CENA ZA POJ. SZTUKĘ PO RABACIE]]*T_PR[[#This Row],[LICZBA SZT. W OPAKOWANIU]]</f>
        <v>66.400000000000006</v>
      </c>
      <c r="O1340" s="253" t="str">
        <f>IF(T_PR[[#This Row],[CENA ZA OPAKOWANIE PO RABACIE]]*D1340=0,"",D1340*N1340)</f>
        <v/>
      </c>
      <c r="P1340" s="52">
        <v>8425586491929</v>
      </c>
      <c r="Q1340" s="52">
        <v>8425586507774</v>
      </c>
      <c r="R1340" s="31" t="s">
        <v>22</v>
      </c>
      <c r="S1340" s="31" t="s">
        <v>248</v>
      </c>
      <c r="T1340" s="160">
        <v>1</v>
      </c>
    </row>
    <row r="1341" spans="1:20">
      <c r="A1341" s="333"/>
      <c r="B1341" s="346"/>
      <c r="C1341" s="136">
        <v>809</v>
      </c>
      <c r="D1341" s="53"/>
      <c r="E1341" s="46" t="s">
        <v>3386</v>
      </c>
      <c r="F1341" s="225" t="s">
        <v>3387</v>
      </c>
      <c r="G1341" s="54">
        <v>100</v>
      </c>
      <c r="H1341" s="28">
        <v>7.9</v>
      </c>
      <c r="I1341" s="199">
        <f>T_PR[[#This Row],[CENA KATALOG NETTO ZA JEDNOSTKĘ MIARY]]/G1341</f>
        <v>7.9000000000000001E-2</v>
      </c>
      <c r="J1341" s="94">
        <f>T1341*(T_PR[[#This Row],[CENA KATALOG NETTO ZA JEDNOSTKĘ MIARY]]-T_PR[[#This Row],[CENA KATALOG NETTO ZA JEDNOSTKĘ MIARY]]*T_PR[[#This Row],[RABAT %]])/100</f>
        <v>7.9000000000000001E-2</v>
      </c>
      <c r="K1341" s="95">
        <f t="shared" si="51"/>
        <v>7.9</v>
      </c>
      <c r="L1341" s="264">
        <f t="shared" si="50"/>
        <v>0</v>
      </c>
      <c r="M1341" s="25">
        <v>1000</v>
      </c>
      <c r="N1341" s="256">
        <f>T_PR[[#This Row],[CENA ZA POJ. SZTUKĘ PO RABACIE]]*T_PR[[#This Row],[LICZBA SZT. W OPAKOWANIU]]</f>
        <v>79</v>
      </c>
      <c r="O1341" s="253" t="str">
        <f>IF(T_PR[[#This Row],[CENA ZA OPAKOWANIE PO RABACIE]]*D1341=0,"",D1341*N1341)</f>
        <v/>
      </c>
      <c r="P1341" s="52">
        <v>8425586479323</v>
      </c>
      <c r="Q1341" s="52">
        <v>8425586507866</v>
      </c>
      <c r="R1341" s="31" t="s">
        <v>22</v>
      </c>
      <c r="S1341" s="31" t="s">
        <v>248</v>
      </c>
      <c r="T1341" s="160">
        <v>1</v>
      </c>
    </row>
    <row r="1342" spans="1:20">
      <c r="A1342" s="333"/>
      <c r="B1342" s="346"/>
      <c r="C1342" s="136">
        <v>809</v>
      </c>
      <c r="D1342" s="53"/>
      <c r="E1342" s="46" t="s">
        <v>3388</v>
      </c>
      <c r="F1342" s="225" t="s">
        <v>3389</v>
      </c>
      <c r="G1342" s="54">
        <v>100</v>
      </c>
      <c r="H1342" s="28">
        <v>7.9</v>
      </c>
      <c r="I1342" s="199">
        <f>T_PR[[#This Row],[CENA KATALOG NETTO ZA JEDNOSTKĘ MIARY]]/G1342</f>
        <v>7.9000000000000001E-2</v>
      </c>
      <c r="J1342" s="94">
        <f>T1342*(T_PR[[#This Row],[CENA KATALOG NETTO ZA JEDNOSTKĘ MIARY]]-T_PR[[#This Row],[CENA KATALOG NETTO ZA JEDNOSTKĘ MIARY]]*T_PR[[#This Row],[RABAT %]])/100</f>
        <v>7.9000000000000001E-2</v>
      </c>
      <c r="K1342" s="95">
        <f t="shared" si="51"/>
        <v>7.9</v>
      </c>
      <c r="L1342" s="264">
        <f t="shared" si="50"/>
        <v>0</v>
      </c>
      <c r="M1342" s="25">
        <v>1000</v>
      </c>
      <c r="N1342" s="256">
        <f>T_PR[[#This Row],[CENA ZA POJ. SZTUKĘ PO RABACIE]]*T_PR[[#This Row],[LICZBA SZT. W OPAKOWANIU]]</f>
        <v>79</v>
      </c>
      <c r="O1342" s="253" t="str">
        <f>IF(T_PR[[#This Row],[CENA ZA OPAKOWANIE PO RABACIE]]*D1342=0,"",D1342*N1342)</f>
        <v/>
      </c>
      <c r="P1342" s="52">
        <v>8425586479330</v>
      </c>
      <c r="Q1342" s="52">
        <v>8425586507965</v>
      </c>
      <c r="R1342" s="31" t="s">
        <v>22</v>
      </c>
      <c r="S1342" s="31" t="s">
        <v>248</v>
      </c>
      <c r="T1342" s="160">
        <v>1</v>
      </c>
    </row>
    <row r="1343" spans="1:20">
      <c r="A1343" s="333"/>
      <c r="B1343" s="346"/>
      <c r="C1343" s="136">
        <v>809</v>
      </c>
      <c r="D1343" s="53"/>
      <c r="E1343" s="46" t="s">
        <v>3390</v>
      </c>
      <c r="F1343" s="225" t="s">
        <v>3391</v>
      </c>
      <c r="G1343" s="54">
        <v>100</v>
      </c>
      <c r="H1343" s="28">
        <v>7.55</v>
      </c>
      <c r="I1343" s="199">
        <f>T_PR[[#This Row],[CENA KATALOG NETTO ZA JEDNOSTKĘ MIARY]]/G1343</f>
        <v>7.5499999999999998E-2</v>
      </c>
      <c r="J1343" s="94">
        <f>T1343*(T_PR[[#This Row],[CENA KATALOG NETTO ZA JEDNOSTKĘ MIARY]]-T_PR[[#This Row],[CENA KATALOG NETTO ZA JEDNOSTKĘ MIARY]]*T_PR[[#This Row],[RABAT %]])/100</f>
        <v>7.5499999999999998E-2</v>
      </c>
      <c r="K1343" s="95">
        <f t="shared" si="51"/>
        <v>7.55</v>
      </c>
      <c r="L1343" s="264">
        <f t="shared" si="50"/>
        <v>0</v>
      </c>
      <c r="M1343" s="25">
        <v>1000</v>
      </c>
      <c r="N1343" s="256">
        <f>T_PR[[#This Row],[CENA ZA POJ. SZTUKĘ PO RABACIE]]*T_PR[[#This Row],[LICZBA SZT. W OPAKOWANIU]]</f>
        <v>75.5</v>
      </c>
      <c r="O1343" s="253" t="str">
        <f>IF(T_PR[[#This Row],[CENA ZA OPAKOWANIE PO RABACIE]]*D1343=0,"",D1343*N1343)</f>
        <v/>
      </c>
      <c r="P1343" s="52">
        <v>8425586479347</v>
      </c>
      <c r="Q1343" s="52">
        <v>8425586508023</v>
      </c>
      <c r="R1343" s="31" t="s">
        <v>22</v>
      </c>
      <c r="S1343" s="31" t="s">
        <v>248</v>
      </c>
      <c r="T1343" s="160">
        <v>1</v>
      </c>
    </row>
    <row r="1344" spans="1:20">
      <c r="A1344" s="333"/>
      <c r="B1344" s="346"/>
      <c r="C1344" s="136">
        <v>809</v>
      </c>
      <c r="D1344" s="53"/>
      <c r="E1344" s="46" t="s">
        <v>3392</v>
      </c>
      <c r="F1344" s="225" t="s">
        <v>3393</v>
      </c>
      <c r="G1344" s="54">
        <v>100</v>
      </c>
      <c r="H1344" s="28">
        <v>8.68</v>
      </c>
      <c r="I1344" s="199">
        <f>T_PR[[#This Row],[CENA KATALOG NETTO ZA JEDNOSTKĘ MIARY]]/G1344</f>
        <v>8.6800000000000002E-2</v>
      </c>
      <c r="J1344" s="94">
        <f>T1344*(T_PR[[#This Row],[CENA KATALOG NETTO ZA JEDNOSTKĘ MIARY]]-T_PR[[#This Row],[CENA KATALOG NETTO ZA JEDNOSTKĘ MIARY]]*T_PR[[#This Row],[RABAT %]])/100</f>
        <v>8.6800000000000002E-2</v>
      </c>
      <c r="K1344" s="95">
        <f t="shared" si="51"/>
        <v>8.68</v>
      </c>
      <c r="L1344" s="264">
        <f t="shared" si="50"/>
        <v>0</v>
      </c>
      <c r="M1344" s="25">
        <v>1000</v>
      </c>
      <c r="N1344" s="256">
        <f>T_PR[[#This Row],[CENA ZA POJ. SZTUKĘ PO RABACIE]]*T_PR[[#This Row],[LICZBA SZT. W OPAKOWANIU]]</f>
        <v>86.8</v>
      </c>
      <c r="O1344" s="253" t="str">
        <f>IF(T_PR[[#This Row],[CENA ZA OPAKOWANIE PO RABACIE]]*D1344=0,"",D1344*N1344)</f>
        <v/>
      </c>
      <c r="P1344" s="52">
        <v>8425586479354</v>
      </c>
      <c r="Q1344" s="52">
        <v>8425586508139</v>
      </c>
      <c r="R1344" s="31" t="s">
        <v>22</v>
      </c>
      <c r="S1344" s="31" t="s">
        <v>248</v>
      </c>
      <c r="T1344" s="160">
        <v>1</v>
      </c>
    </row>
    <row r="1345" spans="1:20">
      <c r="A1345" s="333"/>
      <c r="B1345" s="346"/>
      <c r="C1345" s="136">
        <v>809</v>
      </c>
      <c r="D1345" s="53"/>
      <c r="E1345" s="46" t="s">
        <v>3394</v>
      </c>
      <c r="F1345" s="225" t="s">
        <v>3395</v>
      </c>
      <c r="G1345" s="54">
        <v>100</v>
      </c>
      <c r="H1345" s="28">
        <v>9.52</v>
      </c>
      <c r="I1345" s="199">
        <f>T_PR[[#This Row],[CENA KATALOG NETTO ZA JEDNOSTKĘ MIARY]]/G1345</f>
        <v>9.5199999999999993E-2</v>
      </c>
      <c r="J1345" s="94">
        <f>T1345*(T_PR[[#This Row],[CENA KATALOG NETTO ZA JEDNOSTKĘ MIARY]]-T_PR[[#This Row],[CENA KATALOG NETTO ZA JEDNOSTKĘ MIARY]]*T_PR[[#This Row],[RABAT %]])/100</f>
        <v>9.5199999999999993E-2</v>
      </c>
      <c r="K1345" s="95">
        <f t="shared" si="51"/>
        <v>9.52</v>
      </c>
      <c r="L1345" s="264">
        <f t="shared" si="50"/>
        <v>0</v>
      </c>
      <c r="M1345" s="25">
        <v>1000</v>
      </c>
      <c r="N1345" s="256">
        <f>T_PR[[#This Row],[CENA ZA POJ. SZTUKĘ PO RABACIE]]*T_PR[[#This Row],[LICZBA SZT. W OPAKOWANIU]]</f>
        <v>95.199999999999989</v>
      </c>
      <c r="O1345" s="253" t="str">
        <f>IF(T_PR[[#This Row],[CENA ZA OPAKOWANIE PO RABACIE]]*D1345=0,"",D1345*N1345)</f>
        <v/>
      </c>
      <c r="P1345" s="52">
        <v>8425586479361</v>
      </c>
      <c r="Q1345" s="52">
        <v>8425586508245</v>
      </c>
      <c r="R1345" s="31" t="s">
        <v>22</v>
      </c>
      <c r="S1345" s="31" t="s">
        <v>248</v>
      </c>
      <c r="T1345" s="160">
        <v>1</v>
      </c>
    </row>
    <row r="1346" spans="1:20">
      <c r="A1346" s="333"/>
      <c r="B1346" s="346"/>
      <c r="C1346" s="136">
        <v>809</v>
      </c>
      <c r="D1346" s="53"/>
      <c r="E1346" s="46" t="s">
        <v>3396</v>
      </c>
      <c r="F1346" s="225" t="s">
        <v>3397</v>
      </c>
      <c r="G1346" s="54">
        <v>100</v>
      </c>
      <c r="H1346" s="28">
        <v>9.5399999999999991</v>
      </c>
      <c r="I1346" s="199">
        <f>T_PR[[#This Row],[CENA KATALOG NETTO ZA JEDNOSTKĘ MIARY]]/G1346</f>
        <v>9.5399999999999985E-2</v>
      </c>
      <c r="J1346" s="94">
        <f>T1346*(T_PR[[#This Row],[CENA KATALOG NETTO ZA JEDNOSTKĘ MIARY]]-T_PR[[#This Row],[CENA KATALOG NETTO ZA JEDNOSTKĘ MIARY]]*T_PR[[#This Row],[RABAT %]])/100</f>
        <v>9.5399999999999985E-2</v>
      </c>
      <c r="K1346" s="95">
        <f t="shared" si="51"/>
        <v>9.5399999999999991</v>
      </c>
      <c r="L1346" s="264">
        <f t="shared" si="50"/>
        <v>0</v>
      </c>
      <c r="M1346" s="25">
        <v>500</v>
      </c>
      <c r="N1346" s="256">
        <f>T_PR[[#This Row],[CENA ZA POJ. SZTUKĘ PO RABACIE]]*T_PR[[#This Row],[LICZBA SZT. W OPAKOWANIU]]</f>
        <v>47.699999999999996</v>
      </c>
      <c r="O1346" s="253" t="str">
        <f>IF(T_PR[[#This Row],[CENA ZA OPAKOWANIE PO RABACIE]]*D1346=0,"",D1346*N1346)</f>
        <v/>
      </c>
      <c r="P1346" s="52">
        <v>8425586492094</v>
      </c>
      <c r="Q1346" s="52">
        <v>8425586508351</v>
      </c>
      <c r="R1346" s="31" t="s">
        <v>22</v>
      </c>
      <c r="S1346" s="31" t="s">
        <v>248</v>
      </c>
      <c r="T1346" s="160">
        <v>1</v>
      </c>
    </row>
    <row r="1347" spans="1:20">
      <c r="A1347" s="333"/>
      <c r="B1347" s="346"/>
      <c r="C1347" s="136">
        <v>809</v>
      </c>
      <c r="D1347" s="53"/>
      <c r="E1347" s="46" t="s">
        <v>4226</v>
      </c>
      <c r="F1347" s="225" t="s">
        <v>4227</v>
      </c>
      <c r="G1347" s="54">
        <v>100</v>
      </c>
      <c r="H1347" s="28">
        <v>9.67</v>
      </c>
      <c r="I1347" s="199">
        <f>T_PR[[#This Row],[CENA KATALOG NETTO ZA JEDNOSTKĘ MIARY]]/G1347</f>
        <v>9.6699999999999994E-2</v>
      </c>
      <c r="J1347" s="28">
        <f>T1347*(T_PR[[#This Row],[CENA KATALOG NETTO ZA JEDNOSTKĘ MIARY]]-T_PR[[#This Row],[CENA KATALOG NETTO ZA JEDNOSTKĘ MIARY]]*T_PR[[#This Row],[RABAT %]])/100</f>
        <v>9.6699999999999994E-2</v>
      </c>
      <c r="K1347" s="95">
        <f>SUM(H1347)*(1-L1347)</f>
        <v>9.67</v>
      </c>
      <c r="L1347" s="261">
        <f t="shared" si="50"/>
        <v>0</v>
      </c>
      <c r="M1347" s="25">
        <v>1000</v>
      </c>
      <c r="N1347" s="256">
        <f>T_PR[[#This Row],[CENA ZA POJ. SZTUKĘ PO RABACIE]]*T_PR[[#This Row],[LICZBA SZT. W OPAKOWANIU]]</f>
        <v>96.699999999999989</v>
      </c>
      <c r="O1347" s="253" t="str">
        <f>IF(T_PR[[#This Row],[CENA ZA OPAKOWANIE PO RABACIE]]*D1347=0,"",D1347*N1347)</f>
        <v/>
      </c>
      <c r="P1347" s="105"/>
      <c r="Q1347" s="105"/>
      <c r="R1347" s="100"/>
      <c r="S1347" s="101"/>
      <c r="T1347" s="160">
        <v>1</v>
      </c>
    </row>
    <row r="1348" spans="1:20">
      <c r="A1348" s="333"/>
      <c r="B1348" s="346"/>
      <c r="C1348" s="136">
        <v>809</v>
      </c>
      <c r="D1348" s="53"/>
      <c r="E1348" s="46" t="s">
        <v>3398</v>
      </c>
      <c r="F1348" s="225" t="s">
        <v>3399</v>
      </c>
      <c r="G1348" s="54">
        <v>100</v>
      </c>
      <c r="H1348" s="28">
        <v>9.67</v>
      </c>
      <c r="I1348" s="199">
        <f>T_PR[[#This Row],[CENA KATALOG NETTO ZA JEDNOSTKĘ MIARY]]/G1348</f>
        <v>9.6699999999999994E-2</v>
      </c>
      <c r="J1348" s="94">
        <f>T1348*(T_PR[[#This Row],[CENA KATALOG NETTO ZA JEDNOSTKĘ MIARY]]-T_PR[[#This Row],[CENA KATALOG NETTO ZA JEDNOSTKĘ MIARY]]*T_PR[[#This Row],[RABAT %]])/100</f>
        <v>9.6699999999999994E-2</v>
      </c>
      <c r="K1348" s="95">
        <f t="shared" si="51"/>
        <v>9.67</v>
      </c>
      <c r="L1348" s="264">
        <f t="shared" si="50"/>
        <v>0</v>
      </c>
      <c r="M1348" s="25">
        <v>1000</v>
      </c>
      <c r="N1348" s="256">
        <f>T_PR[[#This Row],[CENA ZA POJ. SZTUKĘ PO RABACIE]]*T_PR[[#This Row],[LICZBA SZT. W OPAKOWANIU]]</f>
        <v>96.699999999999989</v>
      </c>
      <c r="O1348" s="253" t="str">
        <f>IF(T_PR[[#This Row],[CENA ZA OPAKOWANIE PO RABACIE]]*D1348=0,"",D1348*N1348)</f>
        <v/>
      </c>
      <c r="P1348" s="52">
        <v>8425586479477</v>
      </c>
      <c r="Q1348" s="52">
        <v>8425586508627</v>
      </c>
      <c r="R1348" s="31" t="s">
        <v>22</v>
      </c>
      <c r="S1348" s="31" t="s">
        <v>248</v>
      </c>
      <c r="T1348" s="160">
        <v>1</v>
      </c>
    </row>
    <row r="1349" spans="1:20">
      <c r="A1349" s="333"/>
      <c r="B1349" s="346"/>
      <c r="C1349" s="136">
        <v>809</v>
      </c>
      <c r="D1349" s="53"/>
      <c r="E1349" s="46" t="s">
        <v>3400</v>
      </c>
      <c r="F1349" s="225" t="s">
        <v>3401</v>
      </c>
      <c r="G1349" s="54">
        <v>100</v>
      </c>
      <c r="H1349" s="28">
        <v>10.67</v>
      </c>
      <c r="I1349" s="199">
        <f>T_PR[[#This Row],[CENA KATALOG NETTO ZA JEDNOSTKĘ MIARY]]/G1349</f>
        <v>0.1067</v>
      </c>
      <c r="J1349" s="94">
        <f>T1349*(T_PR[[#This Row],[CENA KATALOG NETTO ZA JEDNOSTKĘ MIARY]]-T_PR[[#This Row],[CENA KATALOG NETTO ZA JEDNOSTKĘ MIARY]]*T_PR[[#This Row],[RABAT %]])/100</f>
        <v>0.1067</v>
      </c>
      <c r="K1349" s="95">
        <f t="shared" si="51"/>
        <v>10.67</v>
      </c>
      <c r="L1349" s="264">
        <f t="shared" si="50"/>
        <v>0</v>
      </c>
      <c r="M1349" s="25">
        <v>1000</v>
      </c>
      <c r="N1349" s="256">
        <f>T_PR[[#This Row],[CENA ZA POJ. SZTUKĘ PO RABACIE]]*T_PR[[#This Row],[LICZBA SZT. W OPAKOWANIU]]</f>
        <v>106.7</v>
      </c>
      <c r="O1349" s="253" t="str">
        <f>IF(T_PR[[#This Row],[CENA ZA OPAKOWANIE PO RABACIE]]*D1349=0,"",D1349*N1349)</f>
        <v/>
      </c>
      <c r="P1349" s="52">
        <v>8425586479484</v>
      </c>
      <c r="Q1349" s="52">
        <v>8425586508702</v>
      </c>
      <c r="R1349" s="31" t="s">
        <v>22</v>
      </c>
      <c r="S1349" s="31" t="s">
        <v>248</v>
      </c>
      <c r="T1349" s="160">
        <v>1</v>
      </c>
    </row>
    <row r="1350" spans="1:20">
      <c r="A1350" s="333"/>
      <c r="B1350" s="346"/>
      <c r="C1350" s="136">
        <v>809</v>
      </c>
      <c r="D1350" s="53"/>
      <c r="E1350" s="46" t="s">
        <v>3402</v>
      </c>
      <c r="F1350" s="225" t="s">
        <v>3403</v>
      </c>
      <c r="G1350" s="54">
        <v>100</v>
      </c>
      <c r="H1350" s="28">
        <v>9.9499999999999993</v>
      </c>
      <c r="I1350" s="199">
        <f>T_PR[[#This Row],[CENA KATALOG NETTO ZA JEDNOSTKĘ MIARY]]/G1350</f>
        <v>9.9499999999999991E-2</v>
      </c>
      <c r="J1350" s="94">
        <f>T1350*(T_PR[[#This Row],[CENA KATALOG NETTO ZA JEDNOSTKĘ MIARY]]-T_PR[[#This Row],[CENA KATALOG NETTO ZA JEDNOSTKĘ MIARY]]*T_PR[[#This Row],[RABAT %]])/100</f>
        <v>9.9499999999999991E-2</v>
      </c>
      <c r="K1350" s="95">
        <f t="shared" si="51"/>
        <v>9.9499999999999993</v>
      </c>
      <c r="L1350" s="264">
        <f t="shared" si="50"/>
        <v>0</v>
      </c>
      <c r="M1350" s="25">
        <v>1000</v>
      </c>
      <c r="N1350" s="256">
        <f>T_PR[[#This Row],[CENA ZA POJ. SZTUKĘ PO RABACIE]]*T_PR[[#This Row],[LICZBA SZT. W OPAKOWANIU]]</f>
        <v>99.499999999999986</v>
      </c>
      <c r="O1350" s="253" t="str">
        <f>IF(T_PR[[#This Row],[CENA ZA OPAKOWANIE PO RABACIE]]*D1350=0,"",D1350*N1350)</f>
        <v/>
      </c>
      <c r="P1350" s="52">
        <v>8425586479491</v>
      </c>
      <c r="Q1350" s="52">
        <v>8425586508818</v>
      </c>
      <c r="R1350" s="31" t="s">
        <v>22</v>
      </c>
      <c r="S1350" s="31" t="s">
        <v>248</v>
      </c>
      <c r="T1350" s="160">
        <v>1</v>
      </c>
    </row>
    <row r="1351" spans="1:20">
      <c r="A1351" s="333"/>
      <c r="B1351" s="346"/>
      <c r="C1351" s="136">
        <v>809</v>
      </c>
      <c r="D1351" s="53"/>
      <c r="E1351" s="46" t="s">
        <v>3404</v>
      </c>
      <c r="F1351" s="225" t="s">
        <v>3405</v>
      </c>
      <c r="G1351" s="54">
        <v>100</v>
      </c>
      <c r="H1351" s="28">
        <v>12.92</v>
      </c>
      <c r="I1351" s="199">
        <f>T_PR[[#This Row],[CENA KATALOG NETTO ZA JEDNOSTKĘ MIARY]]/G1351</f>
        <v>0.12920000000000001</v>
      </c>
      <c r="J1351" s="94">
        <f>T1351*(T_PR[[#This Row],[CENA KATALOG NETTO ZA JEDNOSTKĘ MIARY]]-T_PR[[#This Row],[CENA KATALOG NETTO ZA JEDNOSTKĘ MIARY]]*T_PR[[#This Row],[RABAT %]])/100</f>
        <v>0.12920000000000001</v>
      </c>
      <c r="K1351" s="128">
        <f>SUM(H1351)*(1-L1351)</f>
        <v>12.92</v>
      </c>
      <c r="L1351" s="264">
        <f t="shared" si="50"/>
        <v>0</v>
      </c>
      <c r="M1351" s="25">
        <v>500</v>
      </c>
      <c r="N1351" s="256">
        <f>T_PR[[#This Row],[CENA ZA POJ. SZTUKĘ PO RABACIE]]*T_PR[[#This Row],[LICZBA SZT. W OPAKOWANIU]]</f>
        <v>64.600000000000009</v>
      </c>
      <c r="O1351" s="253" t="str">
        <f>IF(T_PR[[#This Row],[CENA ZA OPAKOWANIE PO RABACIE]]*D1351=0,"",D1351*N1351)</f>
        <v/>
      </c>
      <c r="P1351" s="52">
        <v>8425586479507</v>
      </c>
      <c r="Q1351" s="52">
        <v>8425586508931</v>
      </c>
      <c r="R1351" s="31" t="s">
        <v>22</v>
      </c>
      <c r="S1351" s="31" t="s">
        <v>248</v>
      </c>
      <c r="T1351" s="160">
        <v>1</v>
      </c>
    </row>
    <row r="1352" spans="1:20">
      <c r="A1352" s="333"/>
      <c r="B1352" s="346"/>
      <c r="C1352" s="136">
        <v>809</v>
      </c>
      <c r="D1352" s="53"/>
      <c r="E1352" s="46" t="s">
        <v>3406</v>
      </c>
      <c r="F1352" s="225" t="s">
        <v>3407</v>
      </c>
      <c r="G1352" s="54">
        <v>100</v>
      </c>
      <c r="H1352" s="28">
        <v>14.93</v>
      </c>
      <c r="I1352" s="199">
        <f>T_PR[[#This Row],[CENA KATALOG NETTO ZA JEDNOSTKĘ MIARY]]/G1352</f>
        <v>0.14929999999999999</v>
      </c>
      <c r="J1352" s="94">
        <f>T1352*(T_PR[[#This Row],[CENA KATALOG NETTO ZA JEDNOSTKĘ MIARY]]-T_PR[[#This Row],[CENA KATALOG NETTO ZA JEDNOSTKĘ MIARY]]*T_PR[[#This Row],[RABAT %]])/100</f>
        <v>0.14929999999999999</v>
      </c>
      <c r="K1352" s="95">
        <f t="shared" si="51"/>
        <v>14.93</v>
      </c>
      <c r="L1352" s="264">
        <f t="shared" si="50"/>
        <v>0</v>
      </c>
      <c r="M1352" s="25">
        <v>500</v>
      </c>
      <c r="N1352" s="256">
        <f>T_PR[[#This Row],[CENA ZA POJ. SZTUKĘ PO RABACIE]]*T_PR[[#This Row],[LICZBA SZT. W OPAKOWANIU]]</f>
        <v>74.649999999999991</v>
      </c>
      <c r="O1352" s="253" t="str">
        <f>IF(T_PR[[#This Row],[CENA ZA OPAKOWANIE PO RABACIE]]*D1352=0,"",D1352*N1352)</f>
        <v/>
      </c>
      <c r="P1352" s="52">
        <v>8425586479514</v>
      </c>
      <c r="Q1352" s="52">
        <v>8425586509044</v>
      </c>
      <c r="R1352" s="31" t="s">
        <v>22</v>
      </c>
      <c r="S1352" s="31" t="s">
        <v>248</v>
      </c>
      <c r="T1352" s="160">
        <v>1</v>
      </c>
    </row>
    <row r="1353" spans="1:20">
      <c r="A1353" s="333"/>
      <c r="B1353" s="346"/>
      <c r="C1353" s="136">
        <v>809</v>
      </c>
      <c r="D1353" s="53"/>
      <c r="E1353" s="46" t="s">
        <v>3408</v>
      </c>
      <c r="F1353" s="225" t="s">
        <v>3409</v>
      </c>
      <c r="G1353" s="54">
        <v>100</v>
      </c>
      <c r="H1353" s="28">
        <v>16.13</v>
      </c>
      <c r="I1353" s="199">
        <f>T_PR[[#This Row],[CENA KATALOG NETTO ZA JEDNOSTKĘ MIARY]]/G1353</f>
        <v>0.1613</v>
      </c>
      <c r="J1353" s="94">
        <f>T1353*(T_PR[[#This Row],[CENA KATALOG NETTO ZA JEDNOSTKĘ MIARY]]-T_PR[[#This Row],[CENA KATALOG NETTO ZA JEDNOSTKĘ MIARY]]*T_PR[[#This Row],[RABAT %]])/100</f>
        <v>0.1613</v>
      </c>
      <c r="K1353" s="95">
        <f t="shared" si="51"/>
        <v>16.13</v>
      </c>
      <c r="L1353" s="264">
        <f t="shared" si="50"/>
        <v>0</v>
      </c>
      <c r="M1353" s="25">
        <v>500</v>
      </c>
      <c r="N1353" s="256">
        <f>T_PR[[#This Row],[CENA ZA POJ. SZTUKĘ PO RABACIE]]*T_PR[[#This Row],[LICZBA SZT. W OPAKOWANIU]]</f>
        <v>80.650000000000006</v>
      </c>
      <c r="O1353" s="253" t="str">
        <f>IF(T_PR[[#This Row],[CENA ZA OPAKOWANIE PO RABACIE]]*D1353=0,"",D1353*N1353)</f>
        <v/>
      </c>
      <c r="P1353" s="52">
        <v>8425586494081</v>
      </c>
      <c r="Q1353" s="52">
        <v>8425586509174</v>
      </c>
      <c r="R1353" s="31" t="s">
        <v>22</v>
      </c>
      <c r="S1353" s="31" t="s">
        <v>248</v>
      </c>
      <c r="T1353" s="160">
        <v>1</v>
      </c>
    </row>
    <row r="1354" spans="1:20">
      <c r="A1354" s="333"/>
      <c r="B1354" s="346"/>
      <c r="C1354" s="136">
        <v>809</v>
      </c>
      <c r="D1354" s="53"/>
      <c r="E1354" s="46" t="s">
        <v>3410</v>
      </c>
      <c r="F1354" s="225" t="s">
        <v>3411</v>
      </c>
      <c r="G1354" s="54">
        <v>100</v>
      </c>
      <c r="H1354" s="28">
        <v>14.5</v>
      </c>
      <c r="I1354" s="199">
        <f>T_PR[[#This Row],[CENA KATALOG NETTO ZA JEDNOSTKĘ MIARY]]/G1354</f>
        <v>0.14499999999999999</v>
      </c>
      <c r="J1354" s="94">
        <f>T1354*(T_PR[[#This Row],[CENA KATALOG NETTO ZA JEDNOSTKĘ MIARY]]-T_PR[[#This Row],[CENA KATALOG NETTO ZA JEDNOSTKĘ MIARY]]*T_PR[[#This Row],[RABAT %]])/100</f>
        <v>0.14499999999999999</v>
      </c>
      <c r="K1354" s="95">
        <f t="shared" si="51"/>
        <v>14.5</v>
      </c>
      <c r="L1354" s="264">
        <f t="shared" ref="L1354:L1414" si="52">$L$347</f>
        <v>0</v>
      </c>
      <c r="M1354" s="25">
        <v>500</v>
      </c>
      <c r="N1354" s="256">
        <f>T_PR[[#This Row],[CENA ZA POJ. SZTUKĘ PO RABACIE]]*T_PR[[#This Row],[LICZBA SZT. W OPAKOWANIU]]</f>
        <v>72.5</v>
      </c>
      <c r="O1354" s="253" t="str">
        <f>IF(T_PR[[#This Row],[CENA ZA OPAKOWANIE PO RABACIE]]*D1354=0,"",D1354*N1354)</f>
        <v/>
      </c>
      <c r="P1354" s="52">
        <v>8425586492322</v>
      </c>
      <c r="Q1354" s="52">
        <v>8425586509259</v>
      </c>
      <c r="R1354" s="31" t="s">
        <v>22</v>
      </c>
      <c r="S1354" s="31" t="s">
        <v>248</v>
      </c>
      <c r="T1354" s="160">
        <v>1</v>
      </c>
    </row>
    <row r="1355" spans="1:20">
      <c r="A1355" s="333"/>
      <c r="B1355" s="346"/>
      <c r="C1355" s="136">
        <v>809</v>
      </c>
      <c r="D1355" s="53"/>
      <c r="E1355" s="46" t="s">
        <v>3412</v>
      </c>
      <c r="F1355" s="225" t="s">
        <v>3413</v>
      </c>
      <c r="G1355" s="54">
        <v>100</v>
      </c>
      <c r="H1355" s="28">
        <v>17.68</v>
      </c>
      <c r="I1355" s="199">
        <f>T_PR[[#This Row],[CENA KATALOG NETTO ZA JEDNOSTKĘ MIARY]]/G1355</f>
        <v>0.17679999999999998</v>
      </c>
      <c r="J1355" s="94">
        <f>T1355*(T_PR[[#This Row],[CENA KATALOG NETTO ZA JEDNOSTKĘ MIARY]]-T_PR[[#This Row],[CENA KATALOG NETTO ZA JEDNOSTKĘ MIARY]]*T_PR[[#This Row],[RABAT %]])/100</f>
        <v>0.17679999999999998</v>
      </c>
      <c r="K1355" s="95">
        <f t="shared" si="51"/>
        <v>17.68</v>
      </c>
      <c r="L1355" s="264">
        <f t="shared" si="52"/>
        <v>0</v>
      </c>
      <c r="M1355" s="25">
        <v>500</v>
      </c>
      <c r="N1355" s="256">
        <f>T_PR[[#This Row],[CENA ZA POJ. SZTUKĘ PO RABACIE]]*T_PR[[#This Row],[LICZBA SZT. W OPAKOWANIU]]</f>
        <v>88.399999999999991</v>
      </c>
      <c r="O1355" s="253" t="str">
        <f>IF(T_PR[[#This Row],[CENA ZA OPAKOWANIE PO RABACIE]]*D1355=0,"",D1355*N1355)</f>
        <v/>
      </c>
      <c r="P1355" s="52">
        <v>8421814590518</v>
      </c>
      <c r="Q1355" s="52">
        <v>8421814590525</v>
      </c>
      <c r="R1355" s="31" t="s">
        <v>22</v>
      </c>
      <c r="S1355" s="31" t="s">
        <v>248</v>
      </c>
      <c r="T1355" s="160">
        <v>1</v>
      </c>
    </row>
    <row r="1356" spans="1:20">
      <c r="A1356" s="333"/>
      <c r="B1356" s="346"/>
      <c r="C1356" s="136">
        <v>809</v>
      </c>
      <c r="D1356" s="53"/>
      <c r="E1356" s="46" t="s">
        <v>3414</v>
      </c>
      <c r="F1356" s="225" t="s">
        <v>3415</v>
      </c>
      <c r="G1356" s="54">
        <v>100</v>
      </c>
      <c r="H1356" s="28">
        <v>14.79</v>
      </c>
      <c r="I1356" s="199">
        <f>T_PR[[#This Row],[CENA KATALOG NETTO ZA JEDNOSTKĘ MIARY]]/G1356</f>
        <v>0.1479</v>
      </c>
      <c r="J1356" s="94">
        <f>T1356*(T_PR[[#This Row],[CENA KATALOG NETTO ZA JEDNOSTKĘ MIARY]]-T_PR[[#This Row],[CENA KATALOG NETTO ZA JEDNOSTKĘ MIARY]]*T_PR[[#This Row],[RABAT %]])/100</f>
        <v>0.1479</v>
      </c>
      <c r="K1356" s="95">
        <f t="shared" si="51"/>
        <v>14.79</v>
      </c>
      <c r="L1356" s="264">
        <f t="shared" si="52"/>
        <v>0</v>
      </c>
      <c r="M1356" s="25">
        <v>500</v>
      </c>
      <c r="N1356" s="256">
        <f>T_PR[[#This Row],[CENA ZA POJ. SZTUKĘ PO RABACIE]]*T_PR[[#This Row],[LICZBA SZT. W OPAKOWANIU]]</f>
        <v>73.95</v>
      </c>
      <c r="O1356" s="253" t="str">
        <f>IF(T_PR[[#This Row],[CENA ZA OPAKOWANIE PO RABACIE]]*D1356=0,"",D1356*N1356)</f>
        <v/>
      </c>
      <c r="P1356" s="52">
        <v>8425586479606</v>
      </c>
      <c r="Q1356" s="52">
        <v>8425586509525</v>
      </c>
      <c r="R1356" s="31" t="s">
        <v>22</v>
      </c>
      <c r="S1356" s="31" t="s">
        <v>248</v>
      </c>
      <c r="T1356" s="160">
        <v>1</v>
      </c>
    </row>
    <row r="1357" spans="1:20">
      <c r="A1357" s="333"/>
      <c r="B1357" s="346"/>
      <c r="C1357" s="136">
        <v>809</v>
      </c>
      <c r="D1357" s="53"/>
      <c r="E1357" s="46" t="s">
        <v>3416</v>
      </c>
      <c r="F1357" s="225" t="s">
        <v>3417</v>
      </c>
      <c r="G1357" s="54">
        <v>100</v>
      </c>
      <c r="H1357" s="28">
        <v>16.329999999999998</v>
      </c>
      <c r="I1357" s="199">
        <f>T_PR[[#This Row],[CENA KATALOG NETTO ZA JEDNOSTKĘ MIARY]]/G1357</f>
        <v>0.16329999999999997</v>
      </c>
      <c r="J1357" s="94">
        <f>T1357*(T_PR[[#This Row],[CENA KATALOG NETTO ZA JEDNOSTKĘ MIARY]]-T_PR[[#This Row],[CENA KATALOG NETTO ZA JEDNOSTKĘ MIARY]]*T_PR[[#This Row],[RABAT %]])/100</f>
        <v>0.16329999999999997</v>
      </c>
      <c r="K1357" s="95">
        <f t="shared" si="51"/>
        <v>16.329999999999998</v>
      </c>
      <c r="L1357" s="264">
        <f t="shared" si="52"/>
        <v>0</v>
      </c>
      <c r="M1357" s="25">
        <v>500</v>
      </c>
      <c r="N1357" s="256">
        <f>T_PR[[#This Row],[CENA ZA POJ. SZTUKĘ PO RABACIE]]*T_PR[[#This Row],[LICZBA SZT. W OPAKOWANIU]]</f>
        <v>81.649999999999991</v>
      </c>
      <c r="O1357" s="253" t="str">
        <f>IF(T_PR[[#This Row],[CENA ZA OPAKOWANIE PO RABACIE]]*D1357=0,"",D1357*N1357)</f>
        <v/>
      </c>
      <c r="P1357" s="52">
        <v>8425586479613</v>
      </c>
      <c r="Q1357" s="52">
        <v>8425586509624</v>
      </c>
      <c r="R1357" s="31" t="s">
        <v>22</v>
      </c>
      <c r="S1357" s="31" t="s">
        <v>248</v>
      </c>
      <c r="T1357" s="160">
        <v>1</v>
      </c>
    </row>
    <row r="1358" spans="1:20">
      <c r="A1358" s="333"/>
      <c r="B1358" s="346"/>
      <c r="C1358" s="136">
        <v>809</v>
      </c>
      <c r="D1358" s="53"/>
      <c r="E1358" s="46" t="s">
        <v>3418</v>
      </c>
      <c r="F1358" s="225" t="s">
        <v>3419</v>
      </c>
      <c r="G1358" s="54">
        <v>100</v>
      </c>
      <c r="H1358" s="28">
        <v>16.12</v>
      </c>
      <c r="I1358" s="199">
        <f>T_PR[[#This Row],[CENA KATALOG NETTO ZA JEDNOSTKĘ MIARY]]/G1358</f>
        <v>0.16120000000000001</v>
      </c>
      <c r="J1358" s="94">
        <f>T1358*(T_PR[[#This Row],[CENA KATALOG NETTO ZA JEDNOSTKĘ MIARY]]-T_PR[[#This Row],[CENA KATALOG NETTO ZA JEDNOSTKĘ MIARY]]*T_PR[[#This Row],[RABAT %]])/100</f>
        <v>0.16120000000000001</v>
      </c>
      <c r="K1358" s="95">
        <f t="shared" si="51"/>
        <v>16.12</v>
      </c>
      <c r="L1358" s="264">
        <f t="shared" si="52"/>
        <v>0</v>
      </c>
      <c r="M1358" s="25">
        <v>500</v>
      </c>
      <c r="N1358" s="256">
        <f>T_PR[[#This Row],[CENA ZA POJ. SZTUKĘ PO RABACIE]]*T_PR[[#This Row],[LICZBA SZT. W OPAKOWANIU]]</f>
        <v>80.600000000000009</v>
      </c>
      <c r="O1358" s="253" t="str">
        <f>IF(T_PR[[#This Row],[CENA ZA OPAKOWANIE PO RABACIE]]*D1358=0,"",D1358*N1358)</f>
        <v/>
      </c>
      <c r="P1358" s="52">
        <v>8425586499307</v>
      </c>
      <c r="Q1358" s="52">
        <v>8425586509709</v>
      </c>
      <c r="R1358" s="31" t="s">
        <v>22</v>
      </c>
      <c r="S1358" s="31" t="s">
        <v>248</v>
      </c>
      <c r="T1358" s="160">
        <v>1</v>
      </c>
    </row>
    <row r="1359" spans="1:20">
      <c r="A1359" s="333"/>
      <c r="B1359" s="346"/>
      <c r="C1359" s="136">
        <v>809</v>
      </c>
      <c r="D1359" s="53"/>
      <c r="E1359" s="46" t="s">
        <v>3420</v>
      </c>
      <c r="F1359" s="225" t="s">
        <v>3421</v>
      </c>
      <c r="G1359" s="54">
        <v>100</v>
      </c>
      <c r="H1359" s="28">
        <v>19.2</v>
      </c>
      <c r="I1359" s="199">
        <f>T_PR[[#This Row],[CENA KATALOG NETTO ZA JEDNOSTKĘ MIARY]]/G1359</f>
        <v>0.192</v>
      </c>
      <c r="J1359" s="94">
        <f>T1359*(T_PR[[#This Row],[CENA KATALOG NETTO ZA JEDNOSTKĘ MIARY]]-T_PR[[#This Row],[CENA KATALOG NETTO ZA JEDNOSTKĘ MIARY]]*T_PR[[#This Row],[RABAT %]])/100</f>
        <v>0.192</v>
      </c>
      <c r="K1359" s="95">
        <f t="shared" si="51"/>
        <v>19.2</v>
      </c>
      <c r="L1359" s="264">
        <f t="shared" si="52"/>
        <v>0</v>
      </c>
      <c r="M1359" s="25">
        <v>250</v>
      </c>
      <c r="N1359" s="256">
        <f>T_PR[[#This Row],[CENA ZA POJ. SZTUKĘ PO RABACIE]]*T_PR[[#This Row],[LICZBA SZT. W OPAKOWANIU]]</f>
        <v>48</v>
      </c>
      <c r="O1359" s="253" t="str">
        <f>IF(T_PR[[#This Row],[CENA ZA OPAKOWANIE PO RABACIE]]*D1359=0,"",D1359*N1359)</f>
        <v/>
      </c>
      <c r="P1359" s="52">
        <v>8425586499352</v>
      </c>
      <c r="Q1359" s="52">
        <v>8425586509792</v>
      </c>
      <c r="R1359" s="31" t="s">
        <v>22</v>
      </c>
      <c r="S1359" s="31" t="s">
        <v>248</v>
      </c>
      <c r="T1359" s="160">
        <v>1</v>
      </c>
    </row>
    <row r="1360" spans="1:20">
      <c r="A1360" s="333"/>
      <c r="B1360" s="346"/>
      <c r="C1360" s="136">
        <v>809</v>
      </c>
      <c r="D1360" s="53"/>
      <c r="E1360" s="46" t="s">
        <v>3422</v>
      </c>
      <c r="F1360" s="225" t="s">
        <v>3423</v>
      </c>
      <c r="G1360" s="54">
        <v>100</v>
      </c>
      <c r="H1360" s="28">
        <v>27.52</v>
      </c>
      <c r="I1360" s="199">
        <f>T_PR[[#This Row],[CENA KATALOG NETTO ZA JEDNOSTKĘ MIARY]]/G1360</f>
        <v>0.2752</v>
      </c>
      <c r="J1360" s="94">
        <f>T1360*(T_PR[[#This Row],[CENA KATALOG NETTO ZA JEDNOSTKĘ MIARY]]-T_PR[[#This Row],[CENA KATALOG NETTO ZA JEDNOSTKĘ MIARY]]*T_PR[[#This Row],[RABAT %]])/100</f>
        <v>0.2752</v>
      </c>
      <c r="K1360" s="95">
        <f t="shared" si="51"/>
        <v>27.52</v>
      </c>
      <c r="L1360" s="264">
        <f t="shared" si="52"/>
        <v>0</v>
      </c>
      <c r="M1360" s="25">
        <v>250</v>
      </c>
      <c r="N1360" s="256">
        <f>T_PR[[#This Row],[CENA ZA POJ. SZTUKĘ PO RABACIE]]*T_PR[[#This Row],[LICZBA SZT. W OPAKOWANIU]]</f>
        <v>68.8</v>
      </c>
      <c r="O1360" s="253" t="str">
        <f>IF(T_PR[[#This Row],[CENA ZA OPAKOWANIE PO RABACIE]]*D1360=0,"",D1360*N1360)</f>
        <v/>
      </c>
      <c r="P1360" s="52">
        <v>8425586479545</v>
      </c>
      <c r="Q1360" s="52">
        <v>8425586509426</v>
      </c>
      <c r="R1360" s="31" t="s">
        <v>22</v>
      </c>
      <c r="S1360" s="31" t="s">
        <v>248</v>
      </c>
      <c r="T1360" s="160">
        <v>1</v>
      </c>
    </row>
    <row r="1361" spans="1:20">
      <c r="A1361" s="333"/>
      <c r="B1361" s="346"/>
      <c r="C1361" s="136">
        <v>809</v>
      </c>
      <c r="D1361" s="53"/>
      <c r="E1361" s="46" t="s">
        <v>3424</v>
      </c>
      <c r="F1361" s="225" t="s">
        <v>3425</v>
      </c>
      <c r="G1361" s="54">
        <v>100</v>
      </c>
      <c r="H1361" s="28">
        <v>18.02</v>
      </c>
      <c r="I1361" s="199">
        <f>T_PR[[#This Row],[CENA KATALOG NETTO ZA JEDNOSTKĘ MIARY]]/G1361</f>
        <v>0.1802</v>
      </c>
      <c r="J1361" s="94">
        <f>T1361*(T_PR[[#This Row],[CENA KATALOG NETTO ZA JEDNOSTKĘ MIARY]]-T_PR[[#This Row],[CENA KATALOG NETTO ZA JEDNOSTKĘ MIARY]]*T_PR[[#This Row],[RABAT %]])/100</f>
        <v>0.1802</v>
      </c>
      <c r="K1361" s="95">
        <f t="shared" si="51"/>
        <v>18.02</v>
      </c>
      <c r="L1361" s="264">
        <f t="shared" si="52"/>
        <v>0</v>
      </c>
      <c r="M1361" s="25">
        <v>500</v>
      </c>
      <c r="N1361" s="256">
        <f>T_PR[[#This Row],[CENA ZA POJ. SZTUKĘ PO RABACIE]]*T_PR[[#This Row],[LICZBA SZT. W OPAKOWANIU]]</f>
        <v>90.1</v>
      </c>
      <c r="O1361" s="253" t="str">
        <f>IF(T_PR[[#This Row],[CENA ZA OPAKOWANIE PO RABACIE]]*D1361=0,"",D1361*N1361)</f>
        <v/>
      </c>
      <c r="P1361" s="52">
        <v>8421814590631</v>
      </c>
      <c r="Q1361" s="52">
        <v>8421814590648</v>
      </c>
      <c r="R1361" s="31" t="s">
        <v>22</v>
      </c>
      <c r="S1361" s="31" t="s">
        <v>248</v>
      </c>
      <c r="T1361" s="160">
        <v>1</v>
      </c>
    </row>
    <row r="1362" spans="1:20">
      <c r="A1362" s="333"/>
      <c r="B1362" s="346"/>
      <c r="C1362" s="136">
        <v>809</v>
      </c>
      <c r="D1362" s="53"/>
      <c r="E1362" s="46" t="s">
        <v>3426</v>
      </c>
      <c r="F1362" s="225" t="s">
        <v>3427</v>
      </c>
      <c r="G1362" s="54">
        <v>100</v>
      </c>
      <c r="H1362" s="28">
        <v>18.72</v>
      </c>
      <c r="I1362" s="199">
        <f>T_PR[[#This Row],[CENA KATALOG NETTO ZA JEDNOSTKĘ MIARY]]/G1362</f>
        <v>0.18719999999999998</v>
      </c>
      <c r="J1362" s="94">
        <f>T1362*(T_PR[[#This Row],[CENA KATALOG NETTO ZA JEDNOSTKĘ MIARY]]-T_PR[[#This Row],[CENA KATALOG NETTO ZA JEDNOSTKĘ MIARY]]*T_PR[[#This Row],[RABAT %]])/100</f>
        <v>0.18719999999999998</v>
      </c>
      <c r="K1362" s="95">
        <f t="shared" si="51"/>
        <v>18.72</v>
      </c>
      <c r="L1362" s="264">
        <f t="shared" si="52"/>
        <v>0</v>
      </c>
      <c r="M1362" s="25">
        <v>500</v>
      </c>
      <c r="N1362" s="256">
        <f>T_PR[[#This Row],[CENA ZA POJ. SZTUKĘ PO RABACIE]]*T_PR[[#This Row],[LICZBA SZT. W OPAKOWANIU]]</f>
        <v>93.6</v>
      </c>
      <c r="O1362" s="253" t="str">
        <f>IF(T_PR[[#This Row],[CENA ZA OPAKOWANIE PO RABACIE]]*D1362=0,"",D1362*N1362)</f>
        <v/>
      </c>
      <c r="P1362" s="52">
        <v>8421814590679</v>
      </c>
      <c r="Q1362" s="52">
        <v>8421814590686</v>
      </c>
      <c r="R1362" s="31" t="s">
        <v>22</v>
      </c>
      <c r="S1362" s="31" t="s">
        <v>248</v>
      </c>
      <c r="T1362" s="160">
        <v>1</v>
      </c>
    </row>
    <row r="1363" spans="1:20">
      <c r="A1363" s="333"/>
      <c r="B1363" s="346"/>
      <c r="C1363" s="136">
        <v>809</v>
      </c>
      <c r="D1363" s="53"/>
      <c r="E1363" s="46" t="s">
        <v>3428</v>
      </c>
      <c r="F1363" s="225" t="s">
        <v>3429</v>
      </c>
      <c r="G1363" s="54">
        <v>100</v>
      </c>
      <c r="H1363" s="28">
        <v>17.54</v>
      </c>
      <c r="I1363" s="199">
        <f>T_PR[[#This Row],[CENA KATALOG NETTO ZA JEDNOSTKĘ MIARY]]/G1363</f>
        <v>0.1754</v>
      </c>
      <c r="J1363" s="94">
        <f>T1363*(T_PR[[#This Row],[CENA KATALOG NETTO ZA JEDNOSTKĘ MIARY]]-T_PR[[#This Row],[CENA KATALOG NETTO ZA JEDNOSTKĘ MIARY]]*T_PR[[#This Row],[RABAT %]])/100</f>
        <v>0.1754</v>
      </c>
      <c r="K1363" s="95">
        <f t="shared" si="51"/>
        <v>17.54</v>
      </c>
      <c r="L1363" s="264">
        <f t="shared" si="52"/>
        <v>0</v>
      </c>
      <c r="M1363" s="25">
        <v>250</v>
      </c>
      <c r="N1363" s="256">
        <f>T_PR[[#This Row],[CENA ZA POJ. SZTUKĘ PO RABACIE]]*T_PR[[#This Row],[LICZBA SZT. W OPAKOWANIU]]</f>
        <v>43.85</v>
      </c>
      <c r="O1363" s="253" t="str">
        <f>IF(T_PR[[#This Row],[CENA ZA OPAKOWANIE PO RABACIE]]*D1363=0,"",D1363*N1363)</f>
        <v/>
      </c>
      <c r="P1363" s="52">
        <v>8425586492643</v>
      </c>
      <c r="Q1363" s="52">
        <v>8425586510002</v>
      </c>
      <c r="R1363" s="31" t="s">
        <v>22</v>
      </c>
      <c r="S1363" s="31" t="s">
        <v>248</v>
      </c>
      <c r="T1363" s="160">
        <v>1</v>
      </c>
    </row>
    <row r="1364" spans="1:20">
      <c r="A1364" s="333"/>
      <c r="B1364" s="346"/>
      <c r="C1364" s="136">
        <v>809</v>
      </c>
      <c r="D1364" s="53"/>
      <c r="E1364" s="46" t="s">
        <v>3430</v>
      </c>
      <c r="F1364" s="225" t="s">
        <v>3431</v>
      </c>
      <c r="G1364" s="54">
        <v>100</v>
      </c>
      <c r="H1364" s="28">
        <v>18.29</v>
      </c>
      <c r="I1364" s="199">
        <f>T_PR[[#This Row],[CENA KATALOG NETTO ZA JEDNOSTKĘ MIARY]]/G1364</f>
        <v>0.18289999999999998</v>
      </c>
      <c r="J1364" s="94">
        <f>T1364*(T_PR[[#This Row],[CENA KATALOG NETTO ZA JEDNOSTKĘ MIARY]]-T_PR[[#This Row],[CENA KATALOG NETTO ZA JEDNOSTKĘ MIARY]]*T_PR[[#This Row],[RABAT %]])/100</f>
        <v>0.18289999999999998</v>
      </c>
      <c r="K1364" s="95">
        <f t="shared" si="51"/>
        <v>18.29</v>
      </c>
      <c r="L1364" s="264">
        <f t="shared" si="52"/>
        <v>0</v>
      </c>
      <c r="M1364" s="25">
        <v>250</v>
      </c>
      <c r="N1364" s="256">
        <f>T_PR[[#This Row],[CENA ZA POJ. SZTUKĘ PO RABACIE]]*T_PR[[#This Row],[LICZBA SZT. W OPAKOWANIU]]</f>
        <v>45.724999999999994</v>
      </c>
      <c r="O1364" s="253" t="str">
        <f>IF(T_PR[[#This Row],[CENA ZA OPAKOWANIE PO RABACIE]]*D1364=0,"",D1364*N1364)</f>
        <v/>
      </c>
      <c r="P1364" s="52">
        <v>8425586492650</v>
      </c>
      <c r="Q1364" s="52">
        <v>8425586510040</v>
      </c>
      <c r="R1364" s="31" t="s">
        <v>22</v>
      </c>
      <c r="S1364" s="31" t="s">
        <v>248</v>
      </c>
      <c r="T1364" s="160">
        <v>1</v>
      </c>
    </row>
    <row r="1365" spans="1:20">
      <c r="A1365" s="333"/>
      <c r="B1365" s="346"/>
      <c r="C1365" s="136">
        <v>809</v>
      </c>
      <c r="D1365" s="53"/>
      <c r="E1365" s="46" t="s">
        <v>3432</v>
      </c>
      <c r="F1365" s="225" t="s">
        <v>3433</v>
      </c>
      <c r="G1365" s="54">
        <v>100</v>
      </c>
      <c r="H1365" s="28">
        <v>24.23</v>
      </c>
      <c r="I1365" s="199">
        <f>T_PR[[#This Row],[CENA KATALOG NETTO ZA JEDNOSTKĘ MIARY]]/G1365</f>
        <v>0.24230000000000002</v>
      </c>
      <c r="J1365" s="94">
        <f>T1365*(T_PR[[#This Row],[CENA KATALOG NETTO ZA JEDNOSTKĘ MIARY]]-T_PR[[#This Row],[CENA KATALOG NETTO ZA JEDNOSTKĘ MIARY]]*T_PR[[#This Row],[RABAT %]])/100</f>
        <v>0.24230000000000002</v>
      </c>
      <c r="K1365" s="95">
        <f t="shared" si="51"/>
        <v>24.23</v>
      </c>
      <c r="L1365" s="264">
        <f t="shared" si="52"/>
        <v>0</v>
      </c>
      <c r="M1365" s="25">
        <v>250</v>
      </c>
      <c r="N1365" s="256">
        <f>T_PR[[#This Row],[CENA ZA POJ. SZTUKĘ PO RABACIE]]*T_PR[[#This Row],[LICZBA SZT. W OPAKOWANIU]]</f>
        <v>60.575000000000003</v>
      </c>
      <c r="O1365" s="253" t="str">
        <f>IF(T_PR[[#This Row],[CENA ZA OPAKOWANIE PO RABACIE]]*D1365=0,"",D1365*N1365)</f>
        <v/>
      </c>
      <c r="P1365" s="52">
        <v>8425586494159</v>
      </c>
      <c r="Q1365" s="52">
        <v>8425586510194</v>
      </c>
      <c r="R1365" s="31" t="s">
        <v>22</v>
      </c>
      <c r="S1365" s="31" t="s">
        <v>248</v>
      </c>
      <c r="T1365" s="160">
        <v>1</v>
      </c>
    </row>
    <row r="1366" spans="1:20">
      <c r="A1366" s="333"/>
      <c r="B1366" s="346"/>
      <c r="C1366" s="136">
        <v>809</v>
      </c>
      <c r="D1366" s="53"/>
      <c r="E1366" s="46" t="s">
        <v>3434</v>
      </c>
      <c r="F1366" s="225" t="s">
        <v>3435</v>
      </c>
      <c r="G1366" s="54">
        <v>100</v>
      </c>
      <c r="H1366" s="28">
        <v>35.96</v>
      </c>
      <c r="I1366" s="199">
        <f>T_PR[[#This Row],[CENA KATALOG NETTO ZA JEDNOSTKĘ MIARY]]/G1366</f>
        <v>0.35960000000000003</v>
      </c>
      <c r="J1366" s="94">
        <f>T1366*(T_PR[[#This Row],[CENA KATALOG NETTO ZA JEDNOSTKĘ MIARY]]-T_PR[[#This Row],[CENA KATALOG NETTO ZA JEDNOSTKĘ MIARY]]*T_PR[[#This Row],[RABAT %]])/100</f>
        <v>0.35960000000000003</v>
      </c>
      <c r="K1366" s="95">
        <f t="shared" si="51"/>
        <v>35.96</v>
      </c>
      <c r="L1366" s="264">
        <f t="shared" si="52"/>
        <v>0</v>
      </c>
      <c r="M1366" s="25">
        <v>250</v>
      </c>
      <c r="N1366" s="256">
        <f>T_PR[[#This Row],[CENA ZA POJ. SZTUKĘ PO RABACIE]]*T_PR[[#This Row],[LICZBA SZT. W OPAKOWANIU]]</f>
        <v>89.9</v>
      </c>
      <c r="O1366" s="253" t="str">
        <f>IF(T_PR[[#This Row],[CENA ZA OPAKOWANIE PO RABACIE]]*D1366=0,"",D1366*N1366)</f>
        <v/>
      </c>
      <c r="P1366" s="52">
        <v>8425586494166</v>
      </c>
      <c r="Q1366" s="52">
        <v>8425586510293</v>
      </c>
      <c r="R1366" s="31" t="s">
        <v>22</v>
      </c>
      <c r="S1366" s="31" t="s">
        <v>248</v>
      </c>
      <c r="T1366" s="160">
        <v>1</v>
      </c>
    </row>
    <row r="1367" spans="1:20">
      <c r="A1367" s="333"/>
      <c r="B1367" s="346"/>
      <c r="C1367" s="136">
        <v>809</v>
      </c>
      <c r="D1367" s="53"/>
      <c r="E1367" s="46" t="s">
        <v>3436</v>
      </c>
      <c r="F1367" s="225" t="s">
        <v>3437</v>
      </c>
      <c r="G1367" s="54">
        <v>100</v>
      </c>
      <c r="H1367" s="28">
        <v>39.5</v>
      </c>
      <c r="I1367" s="199">
        <f>T_PR[[#This Row],[CENA KATALOG NETTO ZA JEDNOSTKĘ MIARY]]/G1367</f>
        <v>0.39500000000000002</v>
      </c>
      <c r="J1367" s="94">
        <f>T1367*(T_PR[[#This Row],[CENA KATALOG NETTO ZA JEDNOSTKĘ MIARY]]-T_PR[[#This Row],[CENA KATALOG NETTO ZA JEDNOSTKĘ MIARY]]*T_PR[[#This Row],[RABAT %]])/100</f>
        <v>0.39500000000000002</v>
      </c>
      <c r="K1367" s="95">
        <f t="shared" si="51"/>
        <v>39.5</v>
      </c>
      <c r="L1367" s="264">
        <f t="shared" si="52"/>
        <v>0</v>
      </c>
      <c r="M1367" s="25">
        <v>200</v>
      </c>
      <c r="N1367" s="256">
        <f>T_PR[[#This Row],[CENA ZA POJ. SZTUKĘ PO RABACIE]]*T_PR[[#This Row],[LICZBA SZT. W OPAKOWANIU]]</f>
        <v>79</v>
      </c>
      <c r="O1367" s="253" t="str">
        <f>IF(T_PR[[#This Row],[CENA ZA OPAKOWANIE PO RABACIE]]*D1367=0,"",D1367*N1367)</f>
        <v/>
      </c>
      <c r="P1367" s="52">
        <v>8425586479705</v>
      </c>
      <c r="Q1367" s="52">
        <v>8425586510385</v>
      </c>
      <c r="R1367" s="31" t="s">
        <v>22</v>
      </c>
      <c r="S1367" s="31" t="s">
        <v>248</v>
      </c>
      <c r="T1367" s="160">
        <v>1</v>
      </c>
    </row>
    <row r="1368" spans="1:20">
      <c r="A1368" s="334"/>
      <c r="B1368" s="342"/>
      <c r="C1368" s="136">
        <v>809</v>
      </c>
      <c r="D1368" s="53"/>
      <c r="E1368" s="46" t="s">
        <v>3438</v>
      </c>
      <c r="F1368" s="225" t="s">
        <v>3439</v>
      </c>
      <c r="G1368" s="54">
        <v>100</v>
      </c>
      <c r="H1368" s="28">
        <v>41.02</v>
      </c>
      <c r="I1368" s="199">
        <f>T_PR[[#This Row],[CENA KATALOG NETTO ZA JEDNOSTKĘ MIARY]]/G1368</f>
        <v>0.41020000000000001</v>
      </c>
      <c r="J1368" s="94">
        <f>T1368*(T_PR[[#This Row],[CENA KATALOG NETTO ZA JEDNOSTKĘ MIARY]]-T_PR[[#This Row],[CENA KATALOG NETTO ZA JEDNOSTKĘ MIARY]]*T_PR[[#This Row],[RABAT %]])/100</f>
        <v>0.41020000000000001</v>
      </c>
      <c r="K1368" s="95">
        <f t="shared" si="51"/>
        <v>41.02</v>
      </c>
      <c r="L1368" s="264">
        <f t="shared" si="52"/>
        <v>0</v>
      </c>
      <c r="M1368" s="25">
        <v>100</v>
      </c>
      <c r="N1368" s="256">
        <f>T_PR[[#This Row],[CENA ZA POJ. SZTUKĘ PO RABACIE]]*T_PR[[#This Row],[LICZBA SZT. W OPAKOWANIU]]</f>
        <v>41.02</v>
      </c>
      <c r="O1368" s="253" t="str">
        <f>IF(T_PR[[#This Row],[CENA ZA OPAKOWANIE PO RABACIE]]*D1368=0,"",D1368*N1368)</f>
        <v/>
      </c>
      <c r="P1368" s="52">
        <v>8425586492667</v>
      </c>
      <c r="Q1368" s="52">
        <v>8425586510460</v>
      </c>
      <c r="R1368" s="31" t="s">
        <v>22</v>
      </c>
      <c r="S1368" s="31" t="s">
        <v>248</v>
      </c>
      <c r="T1368" s="160">
        <v>1</v>
      </c>
    </row>
    <row r="1369" spans="1:20">
      <c r="A1369" s="108"/>
      <c r="B1369" s="76"/>
      <c r="C1369" s="136">
        <v>809</v>
      </c>
      <c r="D1369" s="53"/>
      <c r="E1369" s="46" t="s">
        <v>4223</v>
      </c>
      <c r="F1369" s="225"/>
      <c r="G1369" s="54">
        <v>100</v>
      </c>
      <c r="H1369" s="28">
        <v>12.4</v>
      </c>
      <c r="I1369" s="199">
        <f>T_PR[[#This Row],[CENA KATALOG NETTO ZA JEDNOSTKĘ MIARY]]/G1369</f>
        <v>0.124</v>
      </c>
      <c r="J1369" s="28">
        <f>T1369*(T_PR[[#This Row],[CENA KATALOG NETTO ZA JEDNOSTKĘ MIARY]]-T_PR[[#This Row],[CENA KATALOG NETTO ZA JEDNOSTKĘ MIARY]]*T_PR[[#This Row],[RABAT %]])/100</f>
        <v>0.124</v>
      </c>
      <c r="K1369" s="106">
        <f>SUM(H1369)*(1-L1370)</f>
        <v>12.4</v>
      </c>
      <c r="L1369" s="261">
        <f t="shared" si="52"/>
        <v>0</v>
      </c>
      <c r="M1369" s="25">
        <v>500</v>
      </c>
      <c r="N1369" s="256">
        <f>T_PR[[#This Row],[CENA ZA POJ. SZTUKĘ PO RABACIE]]*T_PR[[#This Row],[LICZBA SZT. W OPAKOWANIU]]</f>
        <v>62</v>
      </c>
      <c r="O1369" s="253" t="str">
        <f>IF(T_PR[[#This Row],[CENA ZA OPAKOWANIE PO RABACIE]]*D1369=0,"",D1369*N1369)</f>
        <v/>
      </c>
      <c r="P1369" s="105"/>
      <c r="Q1369" s="105"/>
      <c r="R1369" s="100"/>
      <c r="S1369" s="101"/>
      <c r="T1369" s="160">
        <v>1</v>
      </c>
    </row>
    <row r="1370" spans="1:20">
      <c r="A1370" s="108"/>
      <c r="B1370" s="76"/>
      <c r="C1370" s="136">
        <v>809</v>
      </c>
      <c r="D1370" s="53"/>
      <c r="E1370" s="46" t="s">
        <v>4224</v>
      </c>
      <c r="F1370" s="225"/>
      <c r="G1370" s="54">
        <v>100</v>
      </c>
      <c r="H1370" s="28">
        <v>9.4</v>
      </c>
      <c r="I1370" s="199">
        <f>T_PR[[#This Row],[CENA KATALOG NETTO ZA JEDNOSTKĘ MIARY]]/G1370</f>
        <v>9.4E-2</v>
      </c>
      <c r="J1370" s="28">
        <f>T1370*(T_PR[[#This Row],[CENA KATALOG NETTO ZA JEDNOSTKĘ MIARY]]-T_PR[[#This Row],[CENA KATALOG NETTO ZA JEDNOSTKĘ MIARY]]*T_PR[[#This Row],[RABAT %]])/100</f>
        <v>9.4E-2</v>
      </c>
      <c r="K1370" s="106">
        <f>SUM(H1370)*(1-L1371)</f>
        <v>9.4</v>
      </c>
      <c r="L1370" s="261">
        <f t="shared" si="52"/>
        <v>0</v>
      </c>
      <c r="M1370" s="25">
        <v>500</v>
      </c>
      <c r="N1370" s="256">
        <f>T_PR[[#This Row],[CENA ZA POJ. SZTUKĘ PO RABACIE]]*T_PR[[#This Row],[LICZBA SZT. W OPAKOWANIU]]</f>
        <v>47</v>
      </c>
      <c r="O1370" s="253" t="str">
        <f>IF(T_PR[[#This Row],[CENA ZA OPAKOWANIE PO RABACIE]]*D1370=0,"",D1370*N1370)</f>
        <v/>
      </c>
      <c r="P1370" s="105"/>
      <c r="Q1370" s="105"/>
      <c r="R1370" s="100"/>
      <c r="S1370" s="101"/>
      <c r="T1370" s="160">
        <v>1</v>
      </c>
    </row>
    <row r="1371" spans="1:20">
      <c r="A1371" s="332"/>
      <c r="B1371" s="341"/>
      <c r="C1371" s="136">
        <v>809</v>
      </c>
      <c r="D1371" s="53"/>
      <c r="E1371" s="46" t="s">
        <v>3440</v>
      </c>
      <c r="F1371" s="225" t="s">
        <v>3441</v>
      </c>
      <c r="G1371" s="54">
        <v>100</v>
      </c>
      <c r="H1371" s="28">
        <v>10</v>
      </c>
      <c r="I1371" s="199">
        <f>T_PR[[#This Row],[CENA KATALOG NETTO ZA JEDNOSTKĘ MIARY]]/G1371</f>
        <v>0.1</v>
      </c>
      <c r="J1371" s="94">
        <f>T1371*(T_PR[[#This Row],[CENA KATALOG NETTO ZA JEDNOSTKĘ MIARY]]-T_PR[[#This Row],[CENA KATALOG NETTO ZA JEDNOSTKĘ MIARY]]*T_PR[[#This Row],[RABAT %]])/100</f>
        <v>0.1</v>
      </c>
      <c r="K1371" s="95">
        <f t="shared" si="51"/>
        <v>10</v>
      </c>
      <c r="L1371" s="264">
        <f t="shared" si="52"/>
        <v>0</v>
      </c>
      <c r="M1371" s="25">
        <v>500</v>
      </c>
      <c r="N1371" s="256">
        <f>T_PR[[#This Row],[CENA ZA POJ. SZTUKĘ PO RABACIE]]*T_PR[[#This Row],[LICZBA SZT. W OPAKOWANIU]]</f>
        <v>50</v>
      </c>
      <c r="O1371" s="253" t="str">
        <f>IF(T_PR[[#This Row],[CENA ZA OPAKOWANIE PO RABACIE]]*D1371=0,"",D1371*N1371)</f>
        <v/>
      </c>
      <c r="P1371" s="52">
        <v>8425586492131</v>
      </c>
      <c r="Q1371" s="52">
        <v>8425586511115</v>
      </c>
      <c r="R1371" s="31" t="s">
        <v>22</v>
      </c>
      <c r="S1371" s="31" t="s">
        <v>248</v>
      </c>
      <c r="T1371" s="160">
        <v>1</v>
      </c>
    </row>
    <row r="1372" spans="1:20">
      <c r="A1372" s="333"/>
      <c r="B1372" s="346"/>
      <c r="C1372" s="136">
        <v>809</v>
      </c>
      <c r="D1372" s="53"/>
      <c r="E1372" s="46" t="s">
        <v>3442</v>
      </c>
      <c r="F1372" s="225" t="s">
        <v>3443</v>
      </c>
      <c r="G1372" s="54">
        <v>100</v>
      </c>
      <c r="H1372" s="28">
        <v>11.82</v>
      </c>
      <c r="I1372" s="199">
        <f>T_PR[[#This Row],[CENA KATALOG NETTO ZA JEDNOSTKĘ MIARY]]/G1372</f>
        <v>0.1182</v>
      </c>
      <c r="J1372" s="94">
        <f>T1372*(T_PR[[#This Row],[CENA KATALOG NETTO ZA JEDNOSTKĘ MIARY]]-T_PR[[#This Row],[CENA KATALOG NETTO ZA JEDNOSTKĘ MIARY]]*T_PR[[#This Row],[RABAT %]])/100</f>
        <v>0.1182</v>
      </c>
      <c r="K1372" s="95">
        <f t="shared" si="51"/>
        <v>11.82</v>
      </c>
      <c r="L1372" s="264">
        <f t="shared" si="52"/>
        <v>0</v>
      </c>
      <c r="M1372" s="25">
        <v>500</v>
      </c>
      <c r="N1372" s="256">
        <f>T_PR[[#This Row],[CENA ZA POJ. SZTUKĘ PO RABACIE]]*T_PR[[#This Row],[LICZBA SZT. W OPAKOWANIU]]</f>
        <v>59.1</v>
      </c>
      <c r="O1372" s="253" t="str">
        <f>IF(T_PR[[#This Row],[CENA ZA OPAKOWANIE PO RABACIE]]*D1372=0,"",D1372*N1372)</f>
        <v/>
      </c>
      <c r="P1372" s="52">
        <v>8425586479378</v>
      </c>
      <c r="Q1372" s="52">
        <v>8425586511160</v>
      </c>
      <c r="R1372" s="31" t="s">
        <v>22</v>
      </c>
      <c r="S1372" s="31" t="s">
        <v>248</v>
      </c>
      <c r="T1372" s="160">
        <v>1</v>
      </c>
    </row>
    <row r="1373" spans="1:20">
      <c r="A1373" s="333"/>
      <c r="B1373" s="346"/>
      <c r="C1373" s="136">
        <v>809</v>
      </c>
      <c r="D1373" s="53"/>
      <c r="E1373" s="46" t="s">
        <v>3444</v>
      </c>
      <c r="F1373" s="225" t="s">
        <v>3445</v>
      </c>
      <c r="G1373" s="54">
        <v>100</v>
      </c>
      <c r="H1373" s="28">
        <v>19.38</v>
      </c>
      <c r="I1373" s="199">
        <f>T_PR[[#This Row],[CENA KATALOG NETTO ZA JEDNOSTKĘ MIARY]]/G1373</f>
        <v>0.1938</v>
      </c>
      <c r="J1373" s="94">
        <f>T1373*(T_PR[[#This Row],[CENA KATALOG NETTO ZA JEDNOSTKĘ MIARY]]-T_PR[[#This Row],[CENA KATALOG NETTO ZA JEDNOSTKĘ MIARY]]*T_PR[[#This Row],[RABAT %]])/100</f>
        <v>0.1938</v>
      </c>
      <c r="K1373" s="95">
        <f t="shared" si="51"/>
        <v>19.38</v>
      </c>
      <c r="L1373" s="264">
        <f t="shared" si="52"/>
        <v>0</v>
      </c>
      <c r="M1373" s="25">
        <v>500</v>
      </c>
      <c r="N1373" s="256">
        <f>T_PR[[#This Row],[CENA ZA POJ. SZTUKĘ PO RABACIE]]*T_PR[[#This Row],[LICZBA SZT. W OPAKOWANIU]]</f>
        <v>96.9</v>
      </c>
      <c r="O1373" s="253" t="str">
        <f>IF(T_PR[[#This Row],[CENA ZA OPAKOWANIE PO RABACIE]]*D1373=0,"",D1373*N1373)</f>
        <v/>
      </c>
      <c r="P1373" s="52">
        <v>8425586492155</v>
      </c>
      <c r="Q1373" s="52">
        <v>8425586511238</v>
      </c>
      <c r="R1373" s="31" t="s">
        <v>22</v>
      </c>
      <c r="S1373" s="31" t="s">
        <v>248</v>
      </c>
      <c r="T1373" s="160">
        <v>1</v>
      </c>
    </row>
    <row r="1374" spans="1:20">
      <c r="A1374" s="333"/>
      <c r="B1374" s="346"/>
      <c r="C1374" s="136">
        <v>809</v>
      </c>
      <c r="D1374" s="53"/>
      <c r="E1374" s="46" t="s">
        <v>3446</v>
      </c>
      <c r="F1374" s="225" t="s">
        <v>3447</v>
      </c>
      <c r="G1374" s="54">
        <v>100</v>
      </c>
      <c r="H1374" s="28">
        <v>13.12</v>
      </c>
      <c r="I1374" s="199">
        <f>T_PR[[#This Row],[CENA KATALOG NETTO ZA JEDNOSTKĘ MIARY]]/G1374</f>
        <v>0.13119999999999998</v>
      </c>
      <c r="J1374" s="94">
        <f>T1374*(T_PR[[#This Row],[CENA KATALOG NETTO ZA JEDNOSTKĘ MIARY]]-T_PR[[#This Row],[CENA KATALOG NETTO ZA JEDNOSTKĘ MIARY]]*T_PR[[#This Row],[RABAT %]])/100</f>
        <v>0.13119999999999998</v>
      </c>
      <c r="K1374" s="95">
        <f t="shared" si="51"/>
        <v>13.12</v>
      </c>
      <c r="L1374" s="264">
        <f t="shared" si="52"/>
        <v>0</v>
      </c>
      <c r="M1374" s="25">
        <v>500</v>
      </c>
      <c r="N1374" s="256">
        <f>T_PR[[#This Row],[CENA ZA POJ. SZTUKĘ PO RABACIE]]*T_PR[[#This Row],[LICZBA SZT. W OPAKOWANIU]]</f>
        <v>65.599999999999994</v>
      </c>
      <c r="O1374" s="253" t="str">
        <f>IF(T_PR[[#This Row],[CENA ZA OPAKOWANIE PO RABACIE]]*D1374=0,"",D1374*N1374)</f>
        <v/>
      </c>
      <c r="P1374" s="52">
        <v>8425586479385</v>
      </c>
      <c r="Q1374" s="52">
        <v>8425586511283</v>
      </c>
      <c r="R1374" s="31" t="s">
        <v>22</v>
      </c>
      <c r="S1374" s="31" t="s">
        <v>248</v>
      </c>
      <c r="T1374" s="160">
        <v>1</v>
      </c>
    </row>
    <row r="1375" spans="1:20">
      <c r="A1375" s="333"/>
      <c r="B1375" s="346"/>
      <c r="C1375" s="136">
        <v>809</v>
      </c>
      <c r="D1375" s="53"/>
      <c r="E1375" s="46" t="s">
        <v>3448</v>
      </c>
      <c r="F1375" s="225" t="s">
        <v>3449</v>
      </c>
      <c r="G1375" s="54">
        <v>100</v>
      </c>
      <c r="H1375" s="28">
        <v>14.29</v>
      </c>
      <c r="I1375" s="199">
        <f>T_PR[[#This Row],[CENA KATALOG NETTO ZA JEDNOSTKĘ MIARY]]/G1375</f>
        <v>0.1429</v>
      </c>
      <c r="J1375" s="94">
        <f>T1375*(T_PR[[#This Row],[CENA KATALOG NETTO ZA JEDNOSTKĘ MIARY]]-T_PR[[#This Row],[CENA KATALOG NETTO ZA JEDNOSTKĘ MIARY]]*T_PR[[#This Row],[RABAT %]])/100</f>
        <v>0.1429</v>
      </c>
      <c r="K1375" s="95">
        <f t="shared" si="51"/>
        <v>14.29</v>
      </c>
      <c r="L1375" s="264">
        <f t="shared" si="52"/>
        <v>0</v>
      </c>
      <c r="M1375" s="25">
        <v>500</v>
      </c>
      <c r="N1375" s="256">
        <f>T_PR[[#This Row],[CENA ZA POJ. SZTUKĘ PO RABACIE]]*T_PR[[#This Row],[LICZBA SZT. W OPAKOWANIU]]</f>
        <v>71.45</v>
      </c>
      <c r="O1375" s="253" t="str">
        <f>IF(T_PR[[#This Row],[CENA ZA OPAKOWANIE PO RABACIE]]*D1375=0,"",D1375*N1375)</f>
        <v/>
      </c>
      <c r="P1375" s="52">
        <v>8425586479521</v>
      </c>
      <c r="Q1375" s="52">
        <v>8425586511337</v>
      </c>
      <c r="R1375" s="31" t="s">
        <v>22</v>
      </c>
      <c r="S1375" s="31" t="s">
        <v>248</v>
      </c>
      <c r="T1375" s="160">
        <v>1</v>
      </c>
    </row>
    <row r="1376" spans="1:20">
      <c r="A1376" s="333"/>
      <c r="B1376" s="346"/>
      <c r="C1376" s="136">
        <v>809</v>
      </c>
      <c r="D1376" s="53"/>
      <c r="E1376" s="46" t="s">
        <v>3450</v>
      </c>
      <c r="F1376" s="225" t="s">
        <v>3451</v>
      </c>
      <c r="G1376" s="54">
        <v>100</v>
      </c>
      <c r="H1376" s="28">
        <v>14.32</v>
      </c>
      <c r="I1376" s="199">
        <f>T_PR[[#This Row],[CENA KATALOG NETTO ZA JEDNOSTKĘ MIARY]]/G1376</f>
        <v>0.14319999999999999</v>
      </c>
      <c r="J1376" s="94">
        <f>T1376*(T_PR[[#This Row],[CENA KATALOG NETTO ZA JEDNOSTKĘ MIARY]]-T_PR[[#This Row],[CENA KATALOG NETTO ZA JEDNOSTKĘ MIARY]]*T_PR[[#This Row],[RABAT %]])/100</f>
        <v>0.14319999999999999</v>
      </c>
      <c r="K1376" s="95">
        <f t="shared" si="51"/>
        <v>14.32</v>
      </c>
      <c r="L1376" s="264">
        <f t="shared" si="52"/>
        <v>0</v>
      </c>
      <c r="M1376" s="25">
        <v>500</v>
      </c>
      <c r="N1376" s="256">
        <f>T_PR[[#This Row],[CENA ZA POJ. SZTUKĘ PO RABACIE]]*T_PR[[#This Row],[LICZBA SZT. W OPAKOWANIU]]</f>
        <v>71.599999999999994</v>
      </c>
      <c r="O1376" s="253" t="str">
        <f>IF(T_PR[[#This Row],[CENA ZA OPAKOWANIE PO RABACIE]]*D1376=0,"",D1376*N1376)</f>
        <v/>
      </c>
      <c r="P1376" s="52">
        <v>8421814590471</v>
      </c>
      <c r="Q1376" s="52">
        <v>8421814590488</v>
      </c>
      <c r="R1376" s="31" t="s">
        <v>22</v>
      </c>
      <c r="S1376" s="31" t="s">
        <v>248</v>
      </c>
      <c r="T1376" s="160">
        <v>1</v>
      </c>
    </row>
    <row r="1377" spans="1:20">
      <c r="A1377" s="333"/>
      <c r="B1377" s="346"/>
      <c r="C1377" s="136">
        <v>809</v>
      </c>
      <c r="D1377" s="53"/>
      <c r="E1377" s="46" t="s">
        <v>3452</v>
      </c>
      <c r="F1377" s="225" t="s">
        <v>3453</v>
      </c>
      <c r="G1377" s="54">
        <v>100</v>
      </c>
      <c r="H1377" s="28">
        <v>42.07</v>
      </c>
      <c r="I1377" s="199">
        <f>T_PR[[#This Row],[CENA KATALOG NETTO ZA JEDNOSTKĘ MIARY]]/G1377</f>
        <v>0.42070000000000002</v>
      </c>
      <c r="J1377" s="94">
        <f>T1377*(T_PR[[#This Row],[CENA KATALOG NETTO ZA JEDNOSTKĘ MIARY]]-T_PR[[#This Row],[CENA KATALOG NETTO ZA JEDNOSTKĘ MIARY]]*T_PR[[#This Row],[RABAT %]])/100</f>
        <v>0.42070000000000002</v>
      </c>
      <c r="K1377" s="95">
        <f t="shared" si="51"/>
        <v>42.07</v>
      </c>
      <c r="L1377" s="264">
        <f t="shared" si="52"/>
        <v>0</v>
      </c>
      <c r="M1377" s="25">
        <v>500</v>
      </c>
      <c r="N1377" s="256">
        <f>T_PR[[#This Row],[CENA ZA POJ. SZTUKĘ PO RABACIE]]*T_PR[[#This Row],[LICZBA SZT. W OPAKOWANIU]]</f>
        <v>210.35000000000002</v>
      </c>
      <c r="O1377" s="253" t="str">
        <f>IF(T_PR[[#This Row],[CENA ZA OPAKOWANIE PO RABACIE]]*D1377=0,"",D1377*N1377)</f>
        <v/>
      </c>
      <c r="P1377" s="52">
        <v>8425586492278</v>
      </c>
      <c r="Q1377" s="52">
        <v>8425586511405</v>
      </c>
      <c r="R1377" s="31" t="s">
        <v>22</v>
      </c>
      <c r="S1377" s="31" t="s">
        <v>248</v>
      </c>
      <c r="T1377" s="160">
        <v>1</v>
      </c>
    </row>
    <row r="1378" spans="1:20">
      <c r="A1378" s="333"/>
      <c r="B1378" s="346"/>
      <c r="C1378" s="136">
        <v>809</v>
      </c>
      <c r="D1378" s="53"/>
      <c r="E1378" s="46" t="s">
        <v>3454</v>
      </c>
      <c r="F1378" s="225" t="s">
        <v>3455</v>
      </c>
      <c r="G1378" s="54">
        <v>100</v>
      </c>
      <c r="H1378" s="28">
        <v>16.059999999999999</v>
      </c>
      <c r="I1378" s="199">
        <f>T_PR[[#This Row],[CENA KATALOG NETTO ZA JEDNOSTKĘ MIARY]]/G1378</f>
        <v>0.16059999999999999</v>
      </c>
      <c r="J1378" s="94">
        <f>T1378*(T_PR[[#This Row],[CENA KATALOG NETTO ZA JEDNOSTKĘ MIARY]]-T_PR[[#This Row],[CENA KATALOG NETTO ZA JEDNOSTKĘ MIARY]]*T_PR[[#This Row],[RABAT %]])/100</f>
        <v>0.16059999999999999</v>
      </c>
      <c r="K1378" s="95">
        <f t="shared" si="51"/>
        <v>16.059999999999999</v>
      </c>
      <c r="L1378" s="264">
        <f t="shared" si="52"/>
        <v>0</v>
      </c>
      <c r="M1378" s="25">
        <v>500</v>
      </c>
      <c r="N1378" s="256">
        <f>T_PR[[#This Row],[CENA ZA POJ. SZTUKĘ PO RABACIE]]*T_PR[[#This Row],[LICZBA SZT. W OPAKOWANIU]]</f>
        <v>80.3</v>
      </c>
      <c r="O1378" s="253" t="str">
        <f>IF(T_PR[[#This Row],[CENA ZA OPAKOWANIE PO RABACIE]]*D1378=0,"",D1378*N1378)</f>
        <v/>
      </c>
      <c r="P1378" s="52">
        <v>8425586479538</v>
      </c>
      <c r="Q1378" s="52">
        <v>8425586511450</v>
      </c>
      <c r="R1378" s="31" t="s">
        <v>22</v>
      </c>
      <c r="S1378" s="31" t="s">
        <v>248</v>
      </c>
      <c r="T1378" s="160">
        <v>1</v>
      </c>
    </row>
    <row r="1379" spans="1:20">
      <c r="A1379" s="333"/>
      <c r="B1379" s="346"/>
      <c r="C1379" s="136">
        <v>809</v>
      </c>
      <c r="D1379" s="53"/>
      <c r="E1379" s="46" t="s">
        <v>3456</v>
      </c>
      <c r="F1379" s="225" t="s">
        <v>3457</v>
      </c>
      <c r="G1379" s="54">
        <v>100</v>
      </c>
      <c r="H1379" s="28">
        <v>18.87</v>
      </c>
      <c r="I1379" s="199">
        <f>T_PR[[#This Row],[CENA KATALOG NETTO ZA JEDNOSTKĘ MIARY]]/G1379</f>
        <v>0.18870000000000001</v>
      </c>
      <c r="J1379" s="94">
        <f>T1379*(T_PR[[#This Row],[CENA KATALOG NETTO ZA JEDNOSTKĘ MIARY]]-T_PR[[#This Row],[CENA KATALOG NETTO ZA JEDNOSTKĘ MIARY]]*T_PR[[#This Row],[RABAT %]])/100</f>
        <v>0.18870000000000001</v>
      </c>
      <c r="K1379" s="95">
        <f t="shared" si="51"/>
        <v>18.87</v>
      </c>
      <c r="L1379" s="264">
        <f t="shared" si="52"/>
        <v>0</v>
      </c>
      <c r="M1379" s="25">
        <v>500</v>
      </c>
      <c r="N1379" s="256">
        <f>T_PR[[#This Row],[CENA ZA POJ. SZTUKĘ PO RABACIE]]*T_PR[[#This Row],[LICZBA SZT. W OPAKOWANIU]]</f>
        <v>94.350000000000009</v>
      </c>
      <c r="O1379" s="253" t="str">
        <f>IF(T_PR[[#This Row],[CENA ZA OPAKOWANIE PO RABACIE]]*D1379=0,"",D1379*N1379)</f>
        <v/>
      </c>
      <c r="P1379" s="52">
        <v>8425586492391</v>
      </c>
      <c r="Q1379" s="52">
        <v>8425586511627</v>
      </c>
      <c r="R1379" s="31" t="s">
        <v>22</v>
      </c>
      <c r="S1379" s="31" t="s">
        <v>248</v>
      </c>
      <c r="T1379" s="160">
        <v>1</v>
      </c>
    </row>
    <row r="1380" spans="1:20">
      <c r="A1380" s="333"/>
      <c r="B1380" s="346"/>
      <c r="C1380" s="136">
        <v>809</v>
      </c>
      <c r="D1380" s="53"/>
      <c r="E1380" s="46" t="s">
        <v>3458</v>
      </c>
      <c r="F1380" s="225" t="s">
        <v>3459</v>
      </c>
      <c r="G1380" s="54">
        <v>100</v>
      </c>
      <c r="H1380" s="28">
        <v>20.71</v>
      </c>
      <c r="I1380" s="199">
        <f>T_PR[[#This Row],[CENA KATALOG NETTO ZA JEDNOSTKĘ MIARY]]/G1380</f>
        <v>0.20710000000000001</v>
      </c>
      <c r="J1380" s="94">
        <f>T1380*(T_PR[[#This Row],[CENA KATALOG NETTO ZA JEDNOSTKĘ MIARY]]-T_PR[[#This Row],[CENA KATALOG NETTO ZA JEDNOSTKĘ MIARY]]*T_PR[[#This Row],[RABAT %]])/100</f>
        <v>0.20710000000000001</v>
      </c>
      <c r="K1380" s="95">
        <f t="shared" si="51"/>
        <v>20.71</v>
      </c>
      <c r="L1380" s="264">
        <f t="shared" si="52"/>
        <v>0</v>
      </c>
      <c r="M1380" s="25">
        <v>250</v>
      </c>
      <c r="N1380" s="256">
        <f>T_PR[[#This Row],[CENA ZA POJ. SZTUKĘ PO RABACIE]]*T_PR[[#This Row],[LICZBA SZT. W OPAKOWANIU]]</f>
        <v>51.774999999999999</v>
      </c>
      <c r="O1380" s="253" t="str">
        <f>IF(T_PR[[#This Row],[CENA ZA OPAKOWANIE PO RABACIE]]*D1380=0,"",D1380*N1380)</f>
        <v/>
      </c>
      <c r="P1380" s="52">
        <v>8425586492407</v>
      </c>
      <c r="Q1380" s="52">
        <v>8425586511689</v>
      </c>
      <c r="R1380" s="31" t="s">
        <v>22</v>
      </c>
      <c r="S1380" s="31" t="s">
        <v>248</v>
      </c>
      <c r="T1380" s="160">
        <v>1</v>
      </c>
    </row>
    <row r="1381" spans="1:20">
      <c r="A1381" s="333"/>
      <c r="B1381" s="346"/>
      <c r="C1381" s="136">
        <v>809</v>
      </c>
      <c r="D1381" s="53"/>
      <c r="E1381" s="46" t="s">
        <v>3460</v>
      </c>
      <c r="F1381" s="225" t="s">
        <v>3461</v>
      </c>
      <c r="G1381" s="54">
        <v>100</v>
      </c>
      <c r="H1381" s="28">
        <v>24.58</v>
      </c>
      <c r="I1381" s="199">
        <f>T_PR[[#This Row],[CENA KATALOG NETTO ZA JEDNOSTKĘ MIARY]]/G1381</f>
        <v>0.24579999999999999</v>
      </c>
      <c r="J1381" s="94">
        <f>T1381*(T_PR[[#This Row],[CENA KATALOG NETTO ZA JEDNOSTKĘ MIARY]]-T_PR[[#This Row],[CENA KATALOG NETTO ZA JEDNOSTKĘ MIARY]]*T_PR[[#This Row],[RABAT %]])/100</f>
        <v>0.24579999999999999</v>
      </c>
      <c r="K1381" s="95">
        <f t="shared" si="51"/>
        <v>24.58</v>
      </c>
      <c r="L1381" s="264">
        <f t="shared" si="52"/>
        <v>0</v>
      </c>
      <c r="M1381" s="25">
        <v>250</v>
      </c>
      <c r="N1381" s="256">
        <f>T_PR[[#This Row],[CENA ZA POJ. SZTUKĘ PO RABACIE]]*T_PR[[#This Row],[LICZBA SZT. W OPAKOWANIU]]</f>
        <v>61.449999999999996</v>
      </c>
      <c r="O1381" s="253" t="str">
        <f>IF(T_PR[[#This Row],[CENA ZA OPAKOWANIE PO RABACIE]]*D1381=0,"",D1381*N1381)</f>
        <v/>
      </c>
      <c r="P1381" s="52">
        <v>8425586479637</v>
      </c>
      <c r="Q1381" s="52">
        <v>8425586511726</v>
      </c>
      <c r="R1381" s="31" t="s">
        <v>22</v>
      </c>
      <c r="S1381" s="31" t="s">
        <v>248</v>
      </c>
      <c r="T1381" s="160">
        <v>1</v>
      </c>
    </row>
    <row r="1382" spans="1:20">
      <c r="A1382" s="333"/>
      <c r="B1382" s="346"/>
      <c r="C1382" s="136">
        <v>809</v>
      </c>
      <c r="D1382" s="53"/>
      <c r="E1382" s="46" t="s">
        <v>3462</v>
      </c>
      <c r="F1382" s="225" t="s">
        <v>3463</v>
      </c>
      <c r="G1382" s="54">
        <v>100</v>
      </c>
      <c r="H1382" s="28">
        <v>23.61</v>
      </c>
      <c r="I1382" s="199">
        <f>T_PR[[#This Row],[CENA KATALOG NETTO ZA JEDNOSTKĘ MIARY]]/G1382</f>
        <v>0.2361</v>
      </c>
      <c r="J1382" s="94">
        <f>T1382*(T_PR[[#This Row],[CENA KATALOG NETTO ZA JEDNOSTKĘ MIARY]]-T_PR[[#This Row],[CENA KATALOG NETTO ZA JEDNOSTKĘ MIARY]]*T_PR[[#This Row],[RABAT %]])/100</f>
        <v>0.2361</v>
      </c>
      <c r="K1382" s="95">
        <f t="shared" si="51"/>
        <v>23.61</v>
      </c>
      <c r="L1382" s="264">
        <f t="shared" si="52"/>
        <v>0</v>
      </c>
      <c r="M1382" s="25">
        <v>250</v>
      </c>
      <c r="N1382" s="256">
        <f>T_PR[[#This Row],[CENA ZA POJ. SZTUKĘ PO RABACIE]]*T_PR[[#This Row],[LICZBA SZT. W OPAKOWANIU]]</f>
        <v>59.024999999999999</v>
      </c>
      <c r="O1382" s="253" t="str">
        <f>IF(T_PR[[#This Row],[CENA ZA OPAKOWANIE PO RABACIE]]*D1382=0,"",D1382*N1382)</f>
        <v/>
      </c>
      <c r="P1382" s="52">
        <v>8425586479644</v>
      </c>
      <c r="Q1382" s="52">
        <v>8425586511788</v>
      </c>
      <c r="R1382" s="31" t="s">
        <v>22</v>
      </c>
      <c r="S1382" s="31" t="s">
        <v>248</v>
      </c>
      <c r="T1382" s="160">
        <v>1</v>
      </c>
    </row>
    <row r="1383" spans="1:20">
      <c r="A1383" s="333"/>
      <c r="B1383" s="346"/>
      <c r="C1383" s="136">
        <v>809</v>
      </c>
      <c r="D1383" s="53"/>
      <c r="E1383" s="46" t="s">
        <v>3464</v>
      </c>
      <c r="F1383" s="225" t="s">
        <v>3465</v>
      </c>
      <c r="G1383" s="54">
        <v>100</v>
      </c>
      <c r="H1383" s="28">
        <v>34.409999999999997</v>
      </c>
      <c r="I1383" s="199">
        <f>T_PR[[#This Row],[CENA KATALOG NETTO ZA JEDNOSTKĘ MIARY]]/G1383</f>
        <v>0.34409999999999996</v>
      </c>
      <c r="J1383" s="94">
        <f>T1383*(T_PR[[#This Row],[CENA KATALOG NETTO ZA JEDNOSTKĘ MIARY]]-T_PR[[#This Row],[CENA KATALOG NETTO ZA JEDNOSTKĘ MIARY]]*T_PR[[#This Row],[RABAT %]])/100</f>
        <v>0.34409999999999996</v>
      </c>
      <c r="K1383" s="95">
        <f t="shared" si="51"/>
        <v>34.409999999999997</v>
      </c>
      <c r="L1383" s="264">
        <f t="shared" si="52"/>
        <v>0</v>
      </c>
      <c r="M1383" s="25">
        <v>200</v>
      </c>
      <c r="N1383" s="256">
        <f>T_PR[[#This Row],[CENA ZA POJ. SZTUKĘ PO RABACIE]]*T_PR[[#This Row],[LICZBA SZT. W OPAKOWANIU]]</f>
        <v>68.819999999999993</v>
      </c>
      <c r="O1383" s="253" t="str">
        <f>IF(T_PR[[#This Row],[CENA ZA OPAKOWANIE PO RABACIE]]*D1383=0,"",D1383*N1383)</f>
        <v/>
      </c>
      <c r="P1383" s="52">
        <v>8425586496788</v>
      </c>
      <c r="Q1383" s="52">
        <v>8425586511849</v>
      </c>
      <c r="R1383" s="31" t="s">
        <v>22</v>
      </c>
      <c r="S1383" s="31" t="s">
        <v>248</v>
      </c>
      <c r="T1383" s="160">
        <v>1</v>
      </c>
    </row>
    <row r="1384" spans="1:20">
      <c r="A1384" s="333"/>
      <c r="B1384" s="346"/>
      <c r="C1384" s="136">
        <v>809</v>
      </c>
      <c r="D1384" s="53"/>
      <c r="E1384" s="46" t="s">
        <v>3466</v>
      </c>
      <c r="F1384" s="225" t="s">
        <v>3467</v>
      </c>
      <c r="G1384" s="54">
        <v>100</v>
      </c>
      <c r="H1384" s="28">
        <v>37.119999999999997</v>
      </c>
      <c r="I1384" s="199">
        <f>T_PR[[#This Row],[CENA KATALOG NETTO ZA JEDNOSTKĘ MIARY]]/G1384</f>
        <v>0.37119999999999997</v>
      </c>
      <c r="J1384" s="94">
        <f>T1384*(T_PR[[#This Row],[CENA KATALOG NETTO ZA JEDNOSTKĘ MIARY]]-T_PR[[#This Row],[CENA KATALOG NETTO ZA JEDNOSTKĘ MIARY]]*T_PR[[#This Row],[RABAT %]])/100</f>
        <v>0.37119999999999997</v>
      </c>
      <c r="K1384" s="95">
        <f t="shared" si="51"/>
        <v>37.119999999999997</v>
      </c>
      <c r="L1384" s="264">
        <f t="shared" si="52"/>
        <v>0</v>
      </c>
      <c r="M1384" s="25">
        <v>100</v>
      </c>
      <c r="N1384" s="256">
        <f>T_PR[[#This Row],[CENA ZA POJ. SZTUKĘ PO RABACIE]]*T_PR[[#This Row],[LICZBA SZT. W OPAKOWANIU]]</f>
        <v>37.119999999999997</v>
      </c>
      <c r="O1384" s="253" t="str">
        <f>IF(T_PR[[#This Row],[CENA ZA OPAKOWANIE PO RABACIE]]*D1384=0,"",D1384*N1384)</f>
        <v/>
      </c>
      <c r="P1384" s="52">
        <v>8425586492445</v>
      </c>
      <c r="Q1384" s="52">
        <v>8425586511900</v>
      </c>
      <c r="R1384" s="31" t="s">
        <v>22</v>
      </c>
      <c r="S1384" s="31" t="s">
        <v>248</v>
      </c>
      <c r="T1384" s="160">
        <v>1</v>
      </c>
    </row>
    <row r="1385" spans="1:20">
      <c r="A1385" s="333"/>
      <c r="B1385" s="346"/>
      <c r="C1385" s="136">
        <v>809</v>
      </c>
      <c r="D1385" s="53"/>
      <c r="E1385" s="46" t="s">
        <v>3468</v>
      </c>
      <c r="F1385" s="225" t="s">
        <v>3469</v>
      </c>
      <c r="G1385" s="54">
        <v>100</v>
      </c>
      <c r="H1385" s="28">
        <v>21.27</v>
      </c>
      <c r="I1385" s="199">
        <f>T_PR[[#This Row],[CENA KATALOG NETTO ZA JEDNOSTKĘ MIARY]]/G1385</f>
        <v>0.2127</v>
      </c>
      <c r="J1385" s="94">
        <f>T1385*(T_PR[[#This Row],[CENA KATALOG NETTO ZA JEDNOSTKĘ MIARY]]-T_PR[[#This Row],[CENA KATALOG NETTO ZA JEDNOSTKĘ MIARY]]*T_PR[[#This Row],[RABAT %]])/100</f>
        <v>0.2127</v>
      </c>
      <c r="K1385" s="95">
        <f t="shared" si="51"/>
        <v>21.27</v>
      </c>
      <c r="L1385" s="264">
        <f t="shared" si="52"/>
        <v>0</v>
      </c>
      <c r="M1385" s="25">
        <v>250</v>
      </c>
      <c r="N1385" s="256">
        <f>T_PR[[#This Row],[CENA ZA POJ. SZTUKĘ PO RABACIE]]*T_PR[[#This Row],[LICZBA SZT. W OPAKOWANIU]]</f>
        <v>53.174999999999997</v>
      </c>
      <c r="O1385" s="253" t="str">
        <f>IF(T_PR[[#This Row],[CENA ZA OPAKOWANIE PO RABACIE]]*D1385=0,"",D1385*N1385)</f>
        <v/>
      </c>
      <c r="P1385" s="52">
        <v>8425586492292</v>
      </c>
      <c r="Q1385" s="52">
        <v>8425586511511</v>
      </c>
      <c r="R1385" s="31" t="s">
        <v>22</v>
      </c>
      <c r="S1385" s="31" t="s">
        <v>248</v>
      </c>
      <c r="T1385" s="160">
        <v>1</v>
      </c>
    </row>
    <row r="1386" spans="1:20">
      <c r="A1386" s="333"/>
      <c r="B1386" s="346"/>
      <c r="C1386" s="136">
        <v>809</v>
      </c>
      <c r="D1386" s="53"/>
      <c r="E1386" s="46" t="s">
        <v>3470</v>
      </c>
      <c r="F1386" s="225" t="s">
        <v>3471</v>
      </c>
      <c r="G1386" s="54">
        <v>100</v>
      </c>
      <c r="H1386" s="28">
        <v>24.99</v>
      </c>
      <c r="I1386" s="199">
        <f>T_PR[[#This Row],[CENA KATALOG NETTO ZA JEDNOSTKĘ MIARY]]/G1386</f>
        <v>0.24989999999999998</v>
      </c>
      <c r="J1386" s="94">
        <f>T1386*(T_PR[[#This Row],[CENA KATALOG NETTO ZA JEDNOSTKĘ MIARY]]-T_PR[[#This Row],[CENA KATALOG NETTO ZA JEDNOSTKĘ MIARY]]*T_PR[[#This Row],[RABAT %]])/100</f>
        <v>0.24989999999999998</v>
      </c>
      <c r="K1386" s="95">
        <f t="shared" si="51"/>
        <v>24.99</v>
      </c>
      <c r="L1386" s="264">
        <f t="shared" si="52"/>
        <v>0</v>
      </c>
      <c r="M1386" s="25">
        <v>200</v>
      </c>
      <c r="N1386" s="256">
        <f>T_PR[[#This Row],[CENA ZA POJ. SZTUKĘ PO RABACIE]]*T_PR[[#This Row],[LICZBA SZT. W OPAKOWANIU]]</f>
        <v>49.98</v>
      </c>
      <c r="O1386" s="253" t="str">
        <f>IF(T_PR[[#This Row],[CENA ZA OPAKOWANIE PO RABACIE]]*D1386=0,"",D1386*N1386)</f>
        <v/>
      </c>
      <c r="P1386" s="52">
        <v>8425586496771</v>
      </c>
      <c r="Q1386" s="52">
        <v>8425586511573</v>
      </c>
      <c r="R1386" s="31" t="s">
        <v>22</v>
      </c>
      <c r="S1386" s="31" t="s">
        <v>248</v>
      </c>
      <c r="T1386" s="160">
        <v>1</v>
      </c>
    </row>
    <row r="1387" spans="1:20">
      <c r="A1387" s="333"/>
      <c r="B1387" s="346"/>
      <c r="C1387" s="136">
        <v>809</v>
      </c>
      <c r="D1387" s="53"/>
      <c r="E1387" s="46" t="s">
        <v>3472</v>
      </c>
      <c r="F1387" s="225" t="s">
        <v>3473</v>
      </c>
      <c r="G1387" s="54">
        <v>100</v>
      </c>
      <c r="H1387" s="28">
        <v>76.650000000000006</v>
      </c>
      <c r="I1387" s="199">
        <f>T_PR[[#This Row],[CENA KATALOG NETTO ZA JEDNOSTKĘ MIARY]]/G1387</f>
        <v>0.76650000000000007</v>
      </c>
      <c r="J1387" s="94">
        <f>T1387*(T_PR[[#This Row],[CENA KATALOG NETTO ZA JEDNOSTKĘ MIARY]]-T_PR[[#This Row],[CENA KATALOG NETTO ZA JEDNOSTKĘ MIARY]]*T_PR[[#This Row],[RABAT %]])/100</f>
        <v>0.76650000000000007</v>
      </c>
      <c r="K1387" s="95">
        <f t="shared" si="51"/>
        <v>76.650000000000006</v>
      </c>
      <c r="L1387" s="264">
        <f t="shared" si="52"/>
        <v>0</v>
      </c>
      <c r="M1387" s="25">
        <v>50</v>
      </c>
      <c r="N1387" s="256">
        <f>T_PR[[#This Row],[CENA ZA POJ. SZTUKĘ PO RABACIE]]*T_PR[[#This Row],[LICZBA SZT. W OPAKOWANIU]]</f>
        <v>38.325000000000003</v>
      </c>
      <c r="O1387" s="253" t="str">
        <f>IF(T_PR[[#This Row],[CENA ZA OPAKOWANIE PO RABACIE]]*D1387=0,"",D1387*N1387)</f>
        <v/>
      </c>
      <c r="P1387" s="52">
        <v>8425586496795</v>
      </c>
      <c r="Q1387" s="52">
        <v>8425586512341</v>
      </c>
      <c r="R1387" s="31" t="s">
        <v>22</v>
      </c>
      <c r="S1387" s="31" t="s">
        <v>248</v>
      </c>
      <c r="T1387" s="160">
        <v>1</v>
      </c>
    </row>
    <row r="1388" spans="1:20">
      <c r="A1388" s="333"/>
      <c r="B1388" s="346"/>
      <c r="C1388" s="136">
        <v>809</v>
      </c>
      <c r="D1388" s="53"/>
      <c r="E1388" s="46" t="s">
        <v>3474</v>
      </c>
      <c r="F1388" s="225" t="s">
        <v>3475</v>
      </c>
      <c r="G1388" s="54">
        <v>100</v>
      </c>
      <c r="H1388" s="28">
        <v>23.05</v>
      </c>
      <c r="I1388" s="199">
        <f>T_PR[[#This Row],[CENA KATALOG NETTO ZA JEDNOSTKĘ MIARY]]/G1388</f>
        <v>0.23050000000000001</v>
      </c>
      <c r="J1388" s="94">
        <f>T1388*(T_PR[[#This Row],[CENA KATALOG NETTO ZA JEDNOSTKĘ MIARY]]-T_PR[[#This Row],[CENA KATALOG NETTO ZA JEDNOSTKĘ MIARY]]*T_PR[[#This Row],[RABAT %]])/100</f>
        <v>0.23050000000000001</v>
      </c>
      <c r="K1388" s="95">
        <f t="shared" si="51"/>
        <v>23.05</v>
      </c>
      <c r="L1388" s="264">
        <f t="shared" si="52"/>
        <v>0</v>
      </c>
      <c r="M1388" s="25">
        <v>500</v>
      </c>
      <c r="N1388" s="256">
        <f>T_PR[[#This Row],[CENA ZA POJ. SZTUKĘ PO RABACIE]]*T_PR[[#This Row],[LICZBA SZT. W OPAKOWANIU]]</f>
        <v>115.25</v>
      </c>
      <c r="O1388" s="253" t="str">
        <f>IF(T_PR[[#This Row],[CENA ZA OPAKOWANIE PO RABACIE]]*D1388=0,"",D1388*N1388)</f>
        <v/>
      </c>
      <c r="P1388" s="52">
        <v>8425586492537</v>
      </c>
      <c r="Q1388" s="52">
        <v>8425586511948</v>
      </c>
      <c r="R1388" s="31" t="s">
        <v>22</v>
      </c>
      <c r="S1388" s="31" t="s">
        <v>248</v>
      </c>
      <c r="T1388" s="160">
        <v>1</v>
      </c>
    </row>
    <row r="1389" spans="1:20">
      <c r="A1389" s="333"/>
      <c r="B1389" s="346"/>
      <c r="C1389" s="136">
        <v>809</v>
      </c>
      <c r="D1389" s="53"/>
      <c r="E1389" s="46" t="s">
        <v>3476</v>
      </c>
      <c r="F1389" s="225" t="s">
        <v>3477</v>
      </c>
      <c r="G1389" s="54">
        <v>100</v>
      </c>
      <c r="H1389" s="28">
        <v>22.71</v>
      </c>
      <c r="I1389" s="199">
        <f>T_PR[[#This Row],[CENA KATALOG NETTO ZA JEDNOSTKĘ MIARY]]/G1389</f>
        <v>0.2271</v>
      </c>
      <c r="J1389" s="94">
        <f>T1389*(T_PR[[#This Row],[CENA KATALOG NETTO ZA JEDNOSTKĘ MIARY]]-T_PR[[#This Row],[CENA KATALOG NETTO ZA JEDNOSTKĘ MIARY]]*T_PR[[#This Row],[RABAT %]])/100</f>
        <v>0.2271</v>
      </c>
      <c r="K1389" s="95">
        <f t="shared" si="51"/>
        <v>22.71</v>
      </c>
      <c r="L1389" s="264">
        <f t="shared" si="52"/>
        <v>0</v>
      </c>
      <c r="M1389" s="25">
        <v>250</v>
      </c>
      <c r="N1389" s="256">
        <f>T_PR[[#This Row],[CENA ZA POJ. SZTUKĘ PO RABACIE]]*T_PR[[#This Row],[LICZBA SZT. W OPAKOWANIU]]</f>
        <v>56.774999999999999</v>
      </c>
      <c r="O1389" s="253" t="str">
        <f>IF(T_PR[[#This Row],[CENA ZA OPAKOWANIE PO RABACIE]]*D1389=0,"",D1389*N1389)</f>
        <v/>
      </c>
      <c r="P1389" s="52">
        <v>8425586492544</v>
      </c>
      <c r="Q1389" s="52">
        <v>8425586512006</v>
      </c>
      <c r="R1389" s="31" t="s">
        <v>22</v>
      </c>
      <c r="S1389" s="31" t="s">
        <v>248</v>
      </c>
      <c r="T1389" s="160">
        <v>1</v>
      </c>
    </row>
    <row r="1390" spans="1:20">
      <c r="A1390" s="333"/>
      <c r="B1390" s="346"/>
      <c r="C1390" s="136">
        <v>809</v>
      </c>
      <c r="D1390" s="53"/>
      <c r="E1390" s="46" t="s">
        <v>3478</v>
      </c>
      <c r="F1390" s="225" t="s">
        <v>3479</v>
      </c>
      <c r="G1390" s="54">
        <v>100</v>
      </c>
      <c r="H1390" s="28">
        <v>21.34</v>
      </c>
      <c r="I1390" s="199">
        <f>T_PR[[#This Row],[CENA KATALOG NETTO ZA JEDNOSTKĘ MIARY]]/G1390</f>
        <v>0.21340000000000001</v>
      </c>
      <c r="J1390" s="94">
        <f>T1390*(T_PR[[#This Row],[CENA KATALOG NETTO ZA JEDNOSTKĘ MIARY]]-T_PR[[#This Row],[CENA KATALOG NETTO ZA JEDNOSTKĘ MIARY]]*T_PR[[#This Row],[RABAT %]])/100</f>
        <v>0.21340000000000001</v>
      </c>
      <c r="K1390" s="95">
        <f t="shared" si="51"/>
        <v>21.34</v>
      </c>
      <c r="L1390" s="264">
        <f t="shared" si="52"/>
        <v>0</v>
      </c>
      <c r="M1390" s="25">
        <v>250</v>
      </c>
      <c r="N1390" s="256">
        <f>T_PR[[#This Row],[CENA ZA POJ. SZTUKĘ PO RABACIE]]*T_PR[[#This Row],[LICZBA SZT. W OPAKOWANIU]]</f>
        <v>53.35</v>
      </c>
      <c r="O1390" s="253" t="str">
        <f>IF(T_PR[[#This Row],[CENA ZA OPAKOWANIE PO RABACIE]]*D1390=0,"",D1390*N1390)</f>
        <v/>
      </c>
      <c r="P1390" s="52">
        <v>8425586479682</v>
      </c>
      <c r="Q1390" s="52">
        <v>8425586512044</v>
      </c>
      <c r="R1390" s="31" t="s">
        <v>22</v>
      </c>
      <c r="S1390" s="31" t="s">
        <v>248</v>
      </c>
      <c r="T1390" s="160">
        <v>1</v>
      </c>
    </row>
    <row r="1391" spans="1:20">
      <c r="A1391" s="333"/>
      <c r="B1391" s="346"/>
      <c r="C1391" s="136">
        <v>809</v>
      </c>
      <c r="D1391" s="53"/>
      <c r="E1391" s="46" t="s">
        <v>3480</v>
      </c>
      <c r="F1391" s="225" t="s">
        <v>3481</v>
      </c>
      <c r="G1391" s="54">
        <v>100</v>
      </c>
      <c r="H1391" s="28">
        <v>33.49</v>
      </c>
      <c r="I1391" s="199">
        <f>T_PR[[#This Row],[CENA KATALOG NETTO ZA JEDNOSTKĘ MIARY]]/G1391</f>
        <v>0.33490000000000003</v>
      </c>
      <c r="J1391" s="94">
        <f>T1391*(T_PR[[#This Row],[CENA KATALOG NETTO ZA JEDNOSTKĘ MIARY]]-T_PR[[#This Row],[CENA KATALOG NETTO ZA JEDNOSTKĘ MIARY]]*T_PR[[#This Row],[RABAT %]])/100</f>
        <v>0.33490000000000003</v>
      </c>
      <c r="K1391" s="95">
        <f t="shared" si="51"/>
        <v>33.49</v>
      </c>
      <c r="L1391" s="264">
        <f t="shared" si="52"/>
        <v>0</v>
      </c>
      <c r="M1391" s="25">
        <v>250</v>
      </c>
      <c r="N1391" s="256">
        <f>T_PR[[#This Row],[CENA ZA POJ. SZTUKĘ PO RABACIE]]*T_PR[[#This Row],[LICZBA SZT. W OPAKOWANIU]]</f>
        <v>83.725000000000009</v>
      </c>
      <c r="O1391" s="253" t="str">
        <f>IF(T_PR[[#This Row],[CENA ZA OPAKOWANIE PO RABACIE]]*D1391=0,"",D1391*N1391)</f>
        <v/>
      </c>
      <c r="P1391" s="52">
        <v>8425586487045</v>
      </c>
      <c r="Q1391" s="52">
        <v>8425586512105</v>
      </c>
      <c r="R1391" s="31" t="s">
        <v>22</v>
      </c>
      <c r="S1391" s="31" t="s">
        <v>248</v>
      </c>
      <c r="T1391" s="160">
        <v>1</v>
      </c>
    </row>
    <row r="1392" spans="1:20">
      <c r="A1392" s="333"/>
      <c r="B1392" s="346"/>
      <c r="C1392" s="136">
        <v>809</v>
      </c>
      <c r="D1392" s="53"/>
      <c r="E1392" s="46" t="s">
        <v>3482</v>
      </c>
      <c r="F1392" s="225" t="s">
        <v>3483</v>
      </c>
      <c r="G1392" s="54">
        <v>100</v>
      </c>
      <c r="H1392" s="28">
        <v>33.159999999999997</v>
      </c>
      <c r="I1392" s="199">
        <f>T_PR[[#This Row],[CENA KATALOG NETTO ZA JEDNOSTKĘ MIARY]]/G1392</f>
        <v>0.33159999999999995</v>
      </c>
      <c r="J1392" s="94">
        <f>T1392*(T_PR[[#This Row],[CENA KATALOG NETTO ZA JEDNOSTKĘ MIARY]]-T_PR[[#This Row],[CENA KATALOG NETTO ZA JEDNOSTKĘ MIARY]]*T_PR[[#This Row],[RABAT %]])/100</f>
        <v>0.33159999999999995</v>
      </c>
      <c r="K1392" s="95">
        <f t="shared" si="51"/>
        <v>33.159999999999997</v>
      </c>
      <c r="L1392" s="264">
        <f t="shared" si="52"/>
        <v>0</v>
      </c>
      <c r="M1392" s="25">
        <v>200</v>
      </c>
      <c r="N1392" s="256">
        <f>T_PR[[#This Row],[CENA ZA POJ. SZTUKĘ PO RABACIE]]*T_PR[[#This Row],[LICZBA SZT. W OPAKOWANIU]]</f>
        <v>66.319999999999993</v>
      </c>
      <c r="O1392" s="253" t="str">
        <f>IF(T_PR[[#This Row],[CENA ZA OPAKOWANIE PO RABACIE]]*D1392=0,"",D1392*N1392)</f>
        <v/>
      </c>
      <c r="P1392" s="52">
        <v>8425586492575</v>
      </c>
      <c r="Q1392" s="52">
        <v>8425586512167</v>
      </c>
      <c r="R1392" s="31" t="s">
        <v>22</v>
      </c>
      <c r="S1392" s="31" t="s">
        <v>248</v>
      </c>
      <c r="T1392" s="160">
        <v>1</v>
      </c>
    </row>
    <row r="1393" spans="1:20">
      <c r="A1393" s="333"/>
      <c r="B1393" s="346"/>
      <c r="C1393" s="136">
        <v>809</v>
      </c>
      <c r="D1393" s="53"/>
      <c r="E1393" s="46" t="s">
        <v>3484</v>
      </c>
      <c r="F1393" s="225" t="s">
        <v>3485</v>
      </c>
      <c r="G1393" s="54">
        <v>100</v>
      </c>
      <c r="H1393" s="28">
        <v>43.88</v>
      </c>
      <c r="I1393" s="199">
        <f>T_PR[[#This Row],[CENA KATALOG NETTO ZA JEDNOSTKĘ MIARY]]/G1393</f>
        <v>0.43880000000000002</v>
      </c>
      <c r="J1393" s="94">
        <f>T1393*(T_PR[[#This Row],[CENA KATALOG NETTO ZA JEDNOSTKĘ MIARY]]-T_PR[[#This Row],[CENA KATALOG NETTO ZA JEDNOSTKĘ MIARY]]*T_PR[[#This Row],[RABAT %]])/100</f>
        <v>0.43880000000000002</v>
      </c>
      <c r="K1393" s="95">
        <f t="shared" si="51"/>
        <v>43.88</v>
      </c>
      <c r="L1393" s="264">
        <f t="shared" si="52"/>
        <v>0</v>
      </c>
      <c r="M1393" s="25">
        <v>100</v>
      </c>
      <c r="N1393" s="256">
        <f>T_PR[[#This Row],[CENA ZA POJ. SZTUKĘ PO RABACIE]]*T_PR[[#This Row],[LICZBA SZT. W OPAKOWANIU]]</f>
        <v>43.88</v>
      </c>
      <c r="O1393" s="253" t="str">
        <f>IF(T_PR[[#This Row],[CENA ZA OPAKOWANIE PO RABACIE]]*D1393=0,"",D1393*N1393)</f>
        <v/>
      </c>
      <c r="P1393" s="52">
        <v>8425586492582</v>
      </c>
      <c r="Q1393" s="52">
        <v>8425586512228</v>
      </c>
      <c r="R1393" s="31" t="s">
        <v>22</v>
      </c>
      <c r="S1393" s="31" t="s">
        <v>248</v>
      </c>
      <c r="T1393" s="160">
        <v>1</v>
      </c>
    </row>
    <row r="1394" spans="1:20">
      <c r="A1394" s="333"/>
      <c r="B1394" s="346"/>
      <c r="C1394" s="136">
        <v>809</v>
      </c>
      <c r="D1394" s="53"/>
      <c r="E1394" s="46" t="s">
        <v>3486</v>
      </c>
      <c r="F1394" s="225" t="s">
        <v>3487</v>
      </c>
      <c r="G1394" s="54">
        <v>100</v>
      </c>
      <c r="H1394" s="28">
        <v>47.66</v>
      </c>
      <c r="I1394" s="199">
        <f>T_PR[[#This Row],[CENA KATALOG NETTO ZA JEDNOSTKĘ MIARY]]/G1394</f>
        <v>0.47659999999999997</v>
      </c>
      <c r="J1394" s="94">
        <f>T1394*(T_PR[[#This Row],[CENA KATALOG NETTO ZA JEDNOSTKĘ MIARY]]-T_PR[[#This Row],[CENA KATALOG NETTO ZA JEDNOSTKĘ MIARY]]*T_PR[[#This Row],[RABAT %]])/100</f>
        <v>0.47659999999999997</v>
      </c>
      <c r="K1394" s="95">
        <f t="shared" si="51"/>
        <v>47.66</v>
      </c>
      <c r="L1394" s="264">
        <f t="shared" si="52"/>
        <v>0</v>
      </c>
      <c r="M1394" s="25">
        <v>100</v>
      </c>
      <c r="N1394" s="256">
        <f>T_PR[[#This Row],[CENA ZA POJ. SZTUKĘ PO RABACIE]]*T_PR[[#This Row],[LICZBA SZT. W OPAKOWANIU]]</f>
        <v>47.66</v>
      </c>
      <c r="O1394" s="253" t="str">
        <f>IF(T_PR[[#This Row],[CENA ZA OPAKOWANIE PO RABACIE]]*D1394=0,"",D1394*N1394)</f>
        <v/>
      </c>
      <c r="P1394" s="52">
        <v>8425586492599</v>
      </c>
      <c r="Q1394" s="52">
        <v>8425586512280</v>
      </c>
      <c r="R1394" s="31" t="s">
        <v>22</v>
      </c>
      <c r="S1394" s="31" t="s">
        <v>248</v>
      </c>
      <c r="T1394" s="160">
        <v>1</v>
      </c>
    </row>
    <row r="1395" spans="1:20">
      <c r="A1395" s="333"/>
      <c r="B1395" s="346"/>
      <c r="C1395" s="136">
        <v>809</v>
      </c>
      <c r="D1395" s="53"/>
      <c r="E1395" s="38" t="s">
        <v>3488</v>
      </c>
      <c r="F1395" s="225" t="s">
        <v>3489</v>
      </c>
      <c r="G1395" s="54">
        <v>100</v>
      </c>
      <c r="H1395" s="28">
        <v>70.739999999999995</v>
      </c>
      <c r="I1395" s="199">
        <f>T_PR[[#This Row],[CENA KATALOG NETTO ZA JEDNOSTKĘ MIARY]]/G1395</f>
        <v>0.70739999999999992</v>
      </c>
      <c r="J1395" s="94">
        <f>T1395*(T_PR[[#This Row],[CENA KATALOG NETTO ZA JEDNOSTKĘ MIARY]]-T_PR[[#This Row],[CENA KATALOG NETTO ZA JEDNOSTKĘ MIARY]]*T_PR[[#This Row],[RABAT %]])/100</f>
        <v>0.70739999999999992</v>
      </c>
      <c r="K1395" s="95">
        <f t="shared" si="51"/>
        <v>70.739999999999995</v>
      </c>
      <c r="L1395" s="264">
        <f t="shared" si="52"/>
        <v>0</v>
      </c>
      <c r="M1395" s="25">
        <v>100</v>
      </c>
      <c r="N1395" s="256">
        <f>T_PR[[#This Row],[CENA ZA POJ. SZTUKĘ PO RABACIE]]*T_PR[[#This Row],[LICZBA SZT. W OPAKOWANIU]]</f>
        <v>70.739999999999995</v>
      </c>
      <c r="O1395" s="253" t="str">
        <f>IF(T_PR[[#This Row],[CENA ZA OPAKOWANIE PO RABACIE]]*D1395=0,"",D1395*N1395)</f>
        <v/>
      </c>
      <c r="P1395" s="52">
        <v>8425586565293</v>
      </c>
      <c r="Q1395" s="52">
        <v>8425586565309</v>
      </c>
      <c r="R1395" s="31" t="s">
        <v>22</v>
      </c>
      <c r="S1395" s="31" t="s">
        <v>248</v>
      </c>
      <c r="T1395" s="160">
        <v>1</v>
      </c>
    </row>
    <row r="1396" spans="1:20">
      <c r="A1396" s="333"/>
      <c r="B1396" s="346"/>
      <c r="C1396" s="136">
        <v>809</v>
      </c>
      <c r="D1396" s="53"/>
      <c r="E1396" s="38" t="s">
        <v>3490</v>
      </c>
      <c r="F1396" s="225" t="s">
        <v>3491</v>
      </c>
      <c r="G1396" s="54">
        <v>100</v>
      </c>
      <c r="H1396" s="28">
        <v>48.46</v>
      </c>
      <c r="I1396" s="199">
        <f>T_PR[[#This Row],[CENA KATALOG NETTO ZA JEDNOSTKĘ MIARY]]/G1396</f>
        <v>0.48460000000000003</v>
      </c>
      <c r="J1396" s="94">
        <f>T1396*(T_PR[[#This Row],[CENA KATALOG NETTO ZA JEDNOSTKĘ MIARY]]-T_PR[[#This Row],[CENA KATALOG NETTO ZA JEDNOSTKĘ MIARY]]*T_PR[[#This Row],[RABAT %]])/100</f>
        <v>0.48460000000000003</v>
      </c>
      <c r="K1396" s="95">
        <f t="shared" si="51"/>
        <v>48.46</v>
      </c>
      <c r="L1396" s="264">
        <f t="shared" si="52"/>
        <v>0</v>
      </c>
      <c r="M1396" s="25">
        <v>250</v>
      </c>
      <c r="N1396" s="256">
        <f>T_PR[[#This Row],[CENA ZA POJ. SZTUKĘ PO RABACIE]]*T_PR[[#This Row],[LICZBA SZT. W OPAKOWANIU]]</f>
        <v>121.15</v>
      </c>
      <c r="O1396" s="253" t="str">
        <f>IF(T_PR[[#This Row],[CENA ZA OPAKOWANIE PO RABACIE]]*D1396=0,"",D1396*N1396)</f>
        <v/>
      </c>
      <c r="P1396" s="52">
        <v>8425586572611</v>
      </c>
      <c r="Q1396" s="52">
        <v>8425586572628</v>
      </c>
      <c r="R1396" s="31" t="s">
        <v>22</v>
      </c>
      <c r="S1396" s="31" t="s">
        <v>248</v>
      </c>
      <c r="T1396" s="160">
        <v>1</v>
      </c>
    </row>
    <row r="1397" spans="1:20">
      <c r="A1397" s="333"/>
      <c r="B1397" s="346"/>
      <c r="C1397" s="136">
        <v>809</v>
      </c>
      <c r="D1397" s="53"/>
      <c r="E1397" s="38" t="s">
        <v>3492</v>
      </c>
      <c r="F1397" s="225" t="s">
        <v>3493</v>
      </c>
      <c r="G1397" s="54">
        <v>100</v>
      </c>
      <c r="H1397" s="28">
        <v>32.51</v>
      </c>
      <c r="I1397" s="199">
        <f>T_PR[[#This Row],[CENA KATALOG NETTO ZA JEDNOSTKĘ MIARY]]/G1397</f>
        <v>0.3251</v>
      </c>
      <c r="J1397" s="94">
        <f>T1397*(T_PR[[#This Row],[CENA KATALOG NETTO ZA JEDNOSTKĘ MIARY]]-T_PR[[#This Row],[CENA KATALOG NETTO ZA JEDNOSTKĘ MIARY]]*T_PR[[#This Row],[RABAT %]])/100</f>
        <v>0.3251</v>
      </c>
      <c r="K1397" s="95">
        <f t="shared" si="51"/>
        <v>32.51</v>
      </c>
      <c r="L1397" s="264">
        <f t="shared" si="52"/>
        <v>0</v>
      </c>
      <c r="M1397" s="25">
        <v>250</v>
      </c>
      <c r="N1397" s="256">
        <f>T_PR[[#This Row],[CENA ZA POJ. SZTUKĘ PO RABACIE]]*T_PR[[#This Row],[LICZBA SZT. W OPAKOWANIU]]</f>
        <v>81.275000000000006</v>
      </c>
      <c r="O1397" s="253" t="str">
        <f>IF(T_PR[[#This Row],[CENA ZA OPAKOWANIE PO RABACIE]]*D1397=0,"",D1397*N1397)</f>
        <v/>
      </c>
      <c r="P1397" s="52">
        <v>8425586569529</v>
      </c>
      <c r="Q1397" s="52">
        <v>8425586569536</v>
      </c>
      <c r="R1397" s="31" t="s">
        <v>22</v>
      </c>
      <c r="S1397" s="31" t="s">
        <v>248</v>
      </c>
      <c r="T1397" s="160">
        <v>1</v>
      </c>
    </row>
    <row r="1398" spans="1:20">
      <c r="A1398" s="333"/>
      <c r="B1398" s="346"/>
      <c r="C1398" s="136">
        <v>809</v>
      </c>
      <c r="D1398" s="53"/>
      <c r="E1398" s="38" t="s">
        <v>3494</v>
      </c>
      <c r="F1398" s="225" t="s">
        <v>3495</v>
      </c>
      <c r="G1398" s="54">
        <v>100</v>
      </c>
      <c r="H1398" s="28">
        <v>32.51</v>
      </c>
      <c r="I1398" s="199">
        <f>T_PR[[#This Row],[CENA KATALOG NETTO ZA JEDNOSTKĘ MIARY]]/G1398</f>
        <v>0.3251</v>
      </c>
      <c r="J1398" s="94">
        <f>T1398*(T_PR[[#This Row],[CENA KATALOG NETTO ZA JEDNOSTKĘ MIARY]]-T_PR[[#This Row],[CENA KATALOG NETTO ZA JEDNOSTKĘ MIARY]]*T_PR[[#This Row],[RABAT %]])/100</f>
        <v>0.3251</v>
      </c>
      <c r="K1398" s="95">
        <f t="shared" si="51"/>
        <v>32.51</v>
      </c>
      <c r="L1398" s="264">
        <f t="shared" si="52"/>
        <v>0</v>
      </c>
      <c r="M1398" s="25">
        <v>250</v>
      </c>
      <c r="N1398" s="256">
        <f>T_PR[[#This Row],[CENA ZA POJ. SZTUKĘ PO RABACIE]]*T_PR[[#This Row],[LICZBA SZT. W OPAKOWANIU]]</f>
        <v>81.275000000000006</v>
      </c>
      <c r="O1398" s="253" t="str">
        <f>IF(T_PR[[#This Row],[CENA ZA OPAKOWANIE PO RABACIE]]*D1398=0,"",D1398*N1398)</f>
        <v/>
      </c>
      <c r="P1398" s="52">
        <v>8425586572635</v>
      </c>
      <c r="Q1398" s="52">
        <v>8425586572642</v>
      </c>
      <c r="R1398" s="31" t="s">
        <v>22</v>
      </c>
      <c r="S1398" s="31" t="s">
        <v>248</v>
      </c>
      <c r="T1398" s="160">
        <v>1</v>
      </c>
    </row>
    <row r="1399" spans="1:20">
      <c r="A1399" s="333"/>
      <c r="B1399" s="346"/>
      <c r="C1399" s="136">
        <v>809</v>
      </c>
      <c r="D1399" s="53"/>
      <c r="E1399" s="38" t="s">
        <v>3496</v>
      </c>
      <c r="F1399" s="225" t="s">
        <v>3497</v>
      </c>
      <c r="G1399" s="54">
        <v>100</v>
      </c>
      <c r="H1399" s="28">
        <v>38.86</v>
      </c>
      <c r="I1399" s="199">
        <f>T_PR[[#This Row],[CENA KATALOG NETTO ZA JEDNOSTKĘ MIARY]]/G1399</f>
        <v>0.3886</v>
      </c>
      <c r="J1399" s="94">
        <f>T1399*(T_PR[[#This Row],[CENA KATALOG NETTO ZA JEDNOSTKĘ MIARY]]-T_PR[[#This Row],[CENA KATALOG NETTO ZA JEDNOSTKĘ MIARY]]*T_PR[[#This Row],[RABAT %]])/100</f>
        <v>0.3886</v>
      </c>
      <c r="K1399" s="95">
        <f t="shared" si="51"/>
        <v>38.86</v>
      </c>
      <c r="L1399" s="264">
        <f t="shared" si="52"/>
        <v>0</v>
      </c>
      <c r="M1399" s="25">
        <v>200</v>
      </c>
      <c r="N1399" s="256">
        <f>T_PR[[#This Row],[CENA ZA POJ. SZTUKĘ PO RABACIE]]*T_PR[[#This Row],[LICZBA SZT. W OPAKOWANIU]]</f>
        <v>77.72</v>
      </c>
      <c r="O1399" s="253" t="str">
        <f>IF(T_PR[[#This Row],[CENA ZA OPAKOWANIE PO RABACIE]]*D1399=0,"",D1399*N1399)</f>
        <v/>
      </c>
      <c r="P1399" s="52">
        <v>8425586572314</v>
      </c>
      <c r="Q1399" s="52">
        <v>8425586572321</v>
      </c>
      <c r="R1399" s="31" t="s">
        <v>22</v>
      </c>
      <c r="S1399" s="31" t="s">
        <v>248</v>
      </c>
      <c r="T1399" s="160">
        <v>1</v>
      </c>
    </row>
    <row r="1400" spans="1:20">
      <c r="A1400" s="333"/>
      <c r="B1400" s="346"/>
      <c r="C1400" s="136">
        <v>809</v>
      </c>
      <c r="D1400" s="53"/>
      <c r="E1400" s="38" t="s">
        <v>3498</v>
      </c>
      <c r="F1400" s="225" t="s">
        <v>3499</v>
      </c>
      <c r="G1400" s="54">
        <v>100</v>
      </c>
      <c r="H1400" s="28">
        <v>38.869999999999997</v>
      </c>
      <c r="I1400" s="199">
        <f>T_PR[[#This Row],[CENA KATALOG NETTO ZA JEDNOSTKĘ MIARY]]/G1400</f>
        <v>0.38869999999999999</v>
      </c>
      <c r="J1400" s="94">
        <f>T1400*(T_PR[[#This Row],[CENA KATALOG NETTO ZA JEDNOSTKĘ MIARY]]-T_PR[[#This Row],[CENA KATALOG NETTO ZA JEDNOSTKĘ MIARY]]*T_PR[[#This Row],[RABAT %]])/100</f>
        <v>0.38869999999999999</v>
      </c>
      <c r="K1400" s="95">
        <f t="shared" si="51"/>
        <v>38.869999999999997</v>
      </c>
      <c r="L1400" s="264">
        <f t="shared" si="52"/>
        <v>0</v>
      </c>
      <c r="M1400" s="25">
        <v>200</v>
      </c>
      <c r="N1400" s="256">
        <f>T_PR[[#This Row],[CENA ZA POJ. SZTUKĘ PO RABACIE]]*T_PR[[#This Row],[LICZBA SZT. W OPAKOWANIU]]</f>
        <v>77.739999999999995</v>
      </c>
      <c r="O1400" s="253" t="str">
        <f>IF(T_PR[[#This Row],[CENA ZA OPAKOWANIE PO RABACIE]]*D1400=0,"",D1400*N1400)</f>
        <v/>
      </c>
      <c r="P1400" s="52">
        <v>8425586572659</v>
      </c>
      <c r="Q1400" s="52">
        <v>8425586572666</v>
      </c>
      <c r="R1400" s="31" t="s">
        <v>22</v>
      </c>
      <c r="S1400" s="31" t="s">
        <v>248</v>
      </c>
      <c r="T1400" s="160">
        <v>1</v>
      </c>
    </row>
    <row r="1401" spans="1:20">
      <c r="A1401" s="333"/>
      <c r="B1401" s="346"/>
      <c r="C1401" s="136">
        <v>809</v>
      </c>
      <c r="D1401" s="53"/>
      <c r="E1401" s="38" t="s">
        <v>3500</v>
      </c>
      <c r="F1401" s="225" t="s">
        <v>3501</v>
      </c>
      <c r="G1401" s="54">
        <v>100</v>
      </c>
      <c r="H1401" s="28">
        <v>36.85</v>
      </c>
      <c r="I1401" s="199">
        <f>T_PR[[#This Row],[CENA KATALOG NETTO ZA JEDNOSTKĘ MIARY]]/G1401</f>
        <v>0.36849999999999999</v>
      </c>
      <c r="J1401" s="94">
        <f>T1401*(T_PR[[#This Row],[CENA KATALOG NETTO ZA JEDNOSTKĘ MIARY]]-T_PR[[#This Row],[CENA KATALOG NETTO ZA JEDNOSTKĘ MIARY]]*T_PR[[#This Row],[RABAT %]])/100</f>
        <v>0.36849999999999999</v>
      </c>
      <c r="K1401" s="95">
        <f t="shared" si="51"/>
        <v>36.85</v>
      </c>
      <c r="L1401" s="264">
        <f t="shared" si="52"/>
        <v>0</v>
      </c>
      <c r="M1401" s="25">
        <v>100</v>
      </c>
      <c r="N1401" s="256">
        <f>T_PR[[#This Row],[CENA ZA POJ. SZTUKĘ PO RABACIE]]*T_PR[[#This Row],[LICZBA SZT. W OPAKOWANIU]]</f>
        <v>36.85</v>
      </c>
      <c r="O1401" s="253" t="str">
        <f>IF(T_PR[[#This Row],[CENA ZA OPAKOWANIE PO RABACIE]]*D1401=0,"",D1401*N1401)</f>
        <v/>
      </c>
      <c r="P1401" s="52">
        <v>8425586572338</v>
      </c>
      <c r="Q1401" s="52">
        <v>8425586572345</v>
      </c>
      <c r="R1401" s="31" t="s">
        <v>22</v>
      </c>
      <c r="S1401" s="31" t="s">
        <v>248</v>
      </c>
      <c r="T1401" s="160">
        <v>1</v>
      </c>
    </row>
    <row r="1402" spans="1:20">
      <c r="A1402" s="333"/>
      <c r="B1402" s="346"/>
      <c r="C1402" s="136">
        <v>809</v>
      </c>
      <c r="D1402" s="53"/>
      <c r="E1402" s="38" t="s">
        <v>3502</v>
      </c>
      <c r="F1402" s="225" t="s">
        <v>3503</v>
      </c>
      <c r="G1402" s="54">
        <v>100</v>
      </c>
      <c r="H1402" s="28">
        <v>46.09</v>
      </c>
      <c r="I1402" s="199">
        <f>T_PR[[#This Row],[CENA KATALOG NETTO ZA JEDNOSTKĘ MIARY]]/G1402</f>
        <v>0.46090000000000003</v>
      </c>
      <c r="J1402" s="94">
        <f>T1402*(T_PR[[#This Row],[CENA KATALOG NETTO ZA JEDNOSTKĘ MIARY]]-T_PR[[#This Row],[CENA KATALOG NETTO ZA JEDNOSTKĘ MIARY]]*T_PR[[#This Row],[RABAT %]])/100</f>
        <v>0.46090000000000003</v>
      </c>
      <c r="K1402" s="95">
        <f t="shared" si="51"/>
        <v>46.09</v>
      </c>
      <c r="L1402" s="264">
        <f t="shared" si="52"/>
        <v>0</v>
      </c>
      <c r="M1402" s="25">
        <v>100</v>
      </c>
      <c r="N1402" s="256">
        <f>T_PR[[#This Row],[CENA ZA POJ. SZTUKĘ PO RABACIE]]*T_PR[[#This Row],[LICZBA SZT. W OPAKOWANIU]]</f>
        <v>46.09</v>
      </c>
      <c r="O1402" s="253" t="str">
        <f>IF(T_PR[[#This Row],[CENA ZA OPAKOWANIE PO RABACIE]]*D1402=0,"",D1402*N1402)</f>
        <v/>
      </c>
      <c r="P1402" s="52">
        <v>8425586572673</v>
      </c>
      <c r="Q1402" s="52">
        <v>8425586572680</v>
      </c>
      <c r="R1402" s="31" t="s">
        <v>22</v>
      </c>
      <c r="S1402" s="31" t="s">
        <v>248</v>
      </c>
      <c r="T1402" s="160">
        <v>1</v>
      </c>
    </row>
    <row r="1403" spans="1:20">
      <c r="A1403" s="333"/>
      <c r="B1403" s="346"/>
      <c r="C1403" s="136">
        <v>809</v>
      </c>
      <c r="D1403" s="53"/>
      <c r="E1403" s="38" t="s">
        <v>3504</v>
      </c>
      <c r="F1403" s="225" t="s">
        <v>3505</v>
      </c>
      <c r="G1403" s="54">
        <v>100</v>
      </c>
      <c r="H1403" s="28">
        <v>51.28</v>
      </c>
      <c r="I1403" s="199">
        <f>T_PR[[#This Row],[CENA KATALOG NETTO ZA JEDNOSTKĘ MIARY]]/G1403</f>
        <v>0.51280000000000003</v>
      </c>
      <c r="J1403" s="94">
        <f>T1403*(T_PR[[#This Row],[CENA KATALOG NETTO ZA JEDNOSTKĘ MIARY]]-T_PR[[#This Row],[CENA KATALOG NETTO ZA JEDNOSTKĘ MIARY]]*T_PR[[#This Row],[RABAT %]])/100</f>
        <v>0.51280000000000003</v>
      </c>
      <c r="K1403" s="95">
        <f t="shared" si="51"/>
        <v>51.28</v>
      </c>
      <c r="L1403" s="264">
        <f t="shared" si="52"/>
        <v>0</v>
      </c>
      <c r="M1403" s="25">
        <v>100</v>
      </c>
      <c r="N1403" s="256">
        <f>T_PR[[#This Row],[CENA ZA POJ. SZTUKĘ PO RABACIE]]*T_PR[[#This Row],[LICZBA SZT. W OPAKOWANIU]]</f>
        <v>51.28</v>
      </c>
      <c r="O1403" s="253" t="str">
        <f>IF(T_PR[[#This Row],[CENA ZA OPAKOWANIE PO RABACIE]]*D1403=0,"",D1403*N1403)</f>
        <v/>
      </c>
      <c r="P1403" s="52">
        <v>8425586572352</v>
      </c>
      <c r="Q1403" s="52">
        <v>8425586572369</v>
      </c>
      <c r="R1403" s="31" t="s">
        <v>22</v>
      </c>
      <c r="S1403" s="31" t="s">
        <v>248</v>
      </c>
      <c r="T1403" s="160">
        <v>1</v>
      </c>
    </row>
    <row r="1404" spans="1:20">
      <c r="A1404" s="333"/>
      <c r="B1404" s="346"/>
      <c r="C1404" s="136">
        <v>809</v>
      </c>
      <c r="D1404" s="53"/>
      <c r="E1404" s="38" t="s">
        <v>3506</v>
      </c>
      <c r="F1404" s="225" t="s">
        <v>3507</v>
      </c>
      <c r="G1404" s="54">
        <v>100</v>
      </c>
      <c r="H1404" s="28">
        <v>44.55</v>
      </c>
      <c r="I1404" s="199">
        <f>T_PR[[#This Row],[CENA KATALOG NETTO ZA JEDNOSTKĘ MIARY]]/G1404</f>
        <v>0.44549999999999995</v>
      </c>
      <c r="J1404" s="94">
        <f>T1404*(T_PR[[#This Row],[CENA KATALOG NETTO ZA JEDNOSTKĘ MIARY]]-T_PR[[#This Row],[CENA KATALOG NETTO ZA JEDNOSTKĘ MIARY]]*T_PR[[#This Row],[RABAT %]])/100</f>
        <v>0.44549999999999995</v>
      </c>
      <c r="K1404" s="95">
        <f t="shared" si="51"/>
        <v>44.55</v>
      </c>
      <c r="L1404" s="264">
        <f t="shared" si="52"/>
        <v>0</v>
      </c>
      <c r="M1404" s="25">
        <v>100</v>
      </c>
      <c r="N1404" s="256">
        <f>T_PR[[#This Row],[CENA ZA POJ. SZTUKĘ PO RABACIE]]*T_PR[[#This Row],[LICZBA SZT. W OPAKOWANIU]]</f>
        <v>44.55</v>
      </c>
      <c r="O1404" s="253" t="str">
        <f>IF(T_PR[[#This Row],[CENA ZA OPAKOWANIE PO RABACIE]]*D1404=0,"",D1404*N1404)</f>
        <v/>
      </c>
      <c r="P1404" s="52">
        <v>8425586572697</v>
      </c>
      <c r="Q1404" s="52">
        <v>8425586572703</v>
      </c>
      <c r="R1404" s="31" t="s">
        <v>22</v>
      </c>
      <c r="S1404" s="31" t="s">
        <v>248</v>
      </c>
      <c r="T1404" s="160">
        <v>1</v>
      </c>
    </row>
    <row r="1405" spans="1:20">
      <c r="A1405" s="333"/>
      <c r="B1405" s="346"/>
      <c r="C1405" s="136">
        <v>809</v>
      </c>
      <c r="D1405" s="53"/>
      <c r="E1405" s="38" t="s">
        <v>3508</v>
      </c>
      <c r="F1405" s="225" t="s">
        <v>3509</v>
      </c>
      <c r="G1405" s="54">
        <v>100</v>
      </c>
      <c r="H1405" s="28">
        <v>50.33</v>
      </c>
      <c r="I1405" s="199">
        <f>T_PR[[#This Row],[CENA KATALOG NETTO ZA JEDNOSTKĘ MIARY]]/G1405</f>
        <v>0.50329999999999997</v>
      </c>
      <c r="J1405" s="94">
        <f>T1405*(T_PR[[#This Row],[CENA KATALOG NETTO ZA JEDNOSTKĘ MIARY]]-T_PR[[#This Row],[CENA KATALOG NETTO ZA JEDNOSTKĘ MIARY]]*T_PR[[#This Row],[RABAT %]])/100</f>
        <v>0.50329999999999997</v>
      </c>
      <c r="K1405" s="95">
        <f t="shared" ref="K1405:K1411" si="53">SUM(H1405)*(1-L1405)</f>
        <v>50.33</v>
      </c>
      <c r="L1405" s="264">
        <f t="shared" si="52"/>
        <v>0</v>
      </c>
      <c r="M1405" s="25">
        <v>50</v>
      </c>
      <c r="N1405" s="256">
        <f>T_PR[[#This Row],[CENA ZA POJ. SZTUKĘ PO RABACIE]]*T_PR[[#This Row],[LICZBA SZT. W OPAKOWANIU]]</f>
        <v>25.164999999999999</v>
      </c>
      <c r="O1405" s="253" t="str">
        <f>IF(T_PR[[#This Row],[CENA ZA OPAKOWANIE PO RABACIE]]*D1405=0,"",D1405*N1405)</f>
        <v/>
      </c>
      <c r="P1405" s="52">
        <v>8425586572376</v>
      </c>
      <c r="Q1405" s="52">
        <v>8425586572383</v>
      </c>
      <c r="R1405" s="31" t="s">
        <v>22</v>
      </c>
      <c r="S1405" s="31" t="s">
        <v>248</v>
      </c>
      <c r="T1405" s="160">
        <v>1</v>
      </c>
    </row>
    <row r="1406" spans="1:20">
      <c r="A1406" s="333"/>
      <c r="B1406" s="346"/>
      <c r="C1406" s="136">
        <v>809</v>
      </c>
      <c r="D1406" s="53"/>
      <c r="E1406" s="38" t="s">
        <v>3510</v>
      </c>
      <c r="F1406" s="225" t="s">
        <v>3511</v>
      </c>
      <c r="G1406" s="54">
        <v>100</v>
      </c>
      <c r="H1406" s="28">
        <v>72.94</v>
      </c>
      <c r="I1406" s="199">
        <f>T_PR[[#This Row],[CENA KATALOG NETTO ZA JEDNOSTKĘ MIARY]]/G1406</f>
        <v>0.72939999999999994</v>
      </c>
      <c r="J1406" s="94">
        <f>T1406*(T_PR[[#This Row],[CENA KATALOG NETTO ZA JEDNOSTKĘ MIARY]]-T_PR[[#This Row],[CENA KATALOG NETTO ZA JEDNOSTKĘ MIARY]]*T_PR[[#This Row],[RABAT %]])/100</f>
        <v>0.72939999999999994</v>
      </c>
      <c r="K1406" s="95">
        <f t="shared" si="53"/>
        <v>72.94</v>
      </c>
      <c r="L1406" s="264">
        <f t="shared" si="52"/>
        <v>0</v>
      </c>
      <c r="M1406" s="25">
        <v>50</v>
      </c>
      <c r="N1406" s="256">
        <f>T_PR[[#This Row],[CENA ZA POJ. SZTUKĘ PO RABACIE]]*T_PR[[#This Row],[LICZBA SZT. W OPAKOWANIU]]</f>
        <v>36.47</v>
      </c>
      <c r="O1406" s="253" t="str">
        <f>IF(T_PR[[#This Row],[CENA ZA OPAKOWANIE PO RABACIE]]*D1406=0,"",D1406*N1406)</f>
        <v/>
      </c>
      <c r="P1406" s="52">
        <v>8425586572390</v>
      </c>
      <c r="Q1406" s="52">
        <v>8425586572406</v>
      </c>
      <c r="R1406" s="31" t="s">
        <v>22</v>
      </c>
      <c r="S1406" s="31" t="s">
        <v>248</v>
      </c>
      <c r="T1406" s="160">
        <v>1</v>
      </c>
    </row>
    <row r="1407" spans="1:20">
      <c r="A1407" s="333"/>
      <c r="B1407" s="346"/>
      <c r="C1407" s="136">
        <v>809</v>
      </c>
      <c r="D1407" s="53"/>
      <c r="E1407" s="38" t="s">
        <v>3512</v>
      </c>
      <c r="F1407" s="225" t="s">
        <v>3513</v>
      </c>
      <c r="G1407" s="54">
        <v>100</v>
      </c>
      <c r="H1407" s="28">
        <v>83.03</v>
      </c>
      <c r="I1407" s="199">
        <f>T_PR[[#This Row],[CENA KATALOG NETTO ZA JEDNOSTKĘ MIARY]]/G1407</f>
        <v>0.83030000000000004</v>
      </c>
      <c r="J1407" s="94">
        <f>T1407*(T_PR[[#This Row],[CENA KATALOG NETTO ZA JEDNOSTKĘ MIARY]]-T_PR[[#This Row],[CENA KATALOG NETTO ZA JEDNOSTKĘ MIARY]]*T_PR[[#This Row],[RABAT %]])/100</f>
        <v>0.83030000000000004</v>
      </c>
      <c r="K1407" s="95">
        <f t="shared" si="53"/>
        <v>83.03</v>
      </c>
      <c r="L1407" s="264">
        <f t="shared" si="52"/>
        <v>0</v>
      </c>
      <c r="M1407" s="25">
        <v>50</v>
      </c>
      <c r="N1407" s="256">
        <f>T_PR[[#This Row],[CENA ZA POJ. SZTUKĘ PO RABACIE]]*T_PR[[#This Row],[LICZBA SZT. W OPAKOWANIU]]</f>
        <v>41.515000000000001</v>
      </c>
      <c r="O1407" s="253" t="str">
        <f>IF(T_PR[[#This Row],[CENA ZA OPAKOWANIE PO RABACIE]]*D1407=0,"",D1407*N1407)</f>
        <v/>
      </c>
      <c r="P1407" s="52">
        <v>8425586569680</v>
      </c>
      <c r="Q1407" s="52">
        <v>8425586569697</v>
      </c>
      <c r="R1407" s="31" t="s">
        <v>22</v>
      </c>
      <c r="S1407" s="31" t="s">
        <v>248</v>
      </c>
      <c r="T1407" s="160">
        <v>1</v>
      </c>
    </row>
    <row r="1408" spans="1:20">
      <c r="A1408" s="333"/>
      <c r="B1408" s="346"/>
      <c r="C1408" s="136">
        <v>809</v>
      </c>
      <c r="D1408" s="53"/>
      <c r="E1408" s="38" t="s">
        <v>3514</v>
      </c>
      <c r="F1408" s="225" t="s">
        <v>3515</v>
      </c>
      <c r="G1408" s="54">
        <v>100</v>
      </c>
      <c r="H1408" s="28">
        <v>102.71</v>
      </c>
      <c r="I1408" s="199">
        <f>T_PR[[#This Row],[CENA KATALOG NETTO ZA JEDNOSTKĘ MIARY]]/G1408</f>
        <v>1.0270999999999999</v>
      </c>
      <c r="J1408" s="94">
        <f>T1408*(T_PR[[#This Row],[CENA KATALOG NETTO ZA JEDNOSTKĘ MIARY]]-T_PR[[#This Row],[CENA KATALOG NETTO ZA JEDNOSTKĘ MIARY]]*T_PR[[#This Row],[RABAT %]])/100</f>
        <v>1.0270999999999999</v>
      </c>
      <c r="K1408" s="95">
        <f t="shared" si="53"/>
        <v>102.71</v>
      </c>
      <c r="L1408" s="264">
        <f t="shared" si="52"/>
        <v>0</v>
      </c>
      <c r="M1408" s="25">
        <v>100</v>
      </c>
      <c r="N1408" s="256">
        <f>T_PR[[#This Row],[CENA ZA POJ. SZTUKĘ PO RABACIE]]*T_PR[[#This Row],[LICZBA SZT. W OPAKOWANIU]]</f>
        <v>102.71</v>
      </c>
      <c r="O1408" s="253" t="str">
        <f>IF(T_PR[[#This Row],[CENA ZA OPAKOWANIE PO RABACIE]]*D1408=0,"",D1408*N1408)</f>
        <v/>
      </c>
      <c r="P1408" s="52">
        <v>8425586569741</v>
      </c>
      <c r="Q1408" s="52">
        <v>8425586569758</v>
      </c>
      <c r="R1408" s="31" t="s">
        <v>22</v>
      </c>
      <c r="S1408" s="31" t="s">
        <v>248</v>
      </c>
      <c r="T1408" s="160">
        <v>1</v>
      </c>
    </row>
    <row r="1409" spans="1:20">
      <c r="A1409" s="333"/>
      <c r="B1409" s="346"/>
      <c r="C1409" s="136">
        <v>809</v>
      </c>
      <c r="D1409" s="53"/>
      <c r="E1409" s="38" t="s">
        <v>3516</v>
      </c>
      <c r="F1409" s="225" t="s">
        <v>3517</v>
      </c>
      <c r="G1409" s="54">
        <v>100</v>
      </c>
      <c r="H1409" s="28">
        <v>132.59</v>
      </c>
      <c r="I1409" s="199">
        <f>T_PR[[#This Row],[CENA KATALOG NETTO ZA JEDNOSTKĘ MIARY]]/G1409</f>
        <v>1.3259000000000001</v>
      </c>
      <c r="J1409" s="94">
        <f>T1409*(T_PR[[#This Row],[CENA KATALOG NETTO ZA JEDNOSTKĘ MIARY]]-T_PR[[#This Row],[CENA KATALOG NETTO ZA JEDNOSTKĘ MIARY]]*T_PR[[#This Row],[RABAT %]])/100</f>
        <v>1.3259000000000001</v>
      </c>
      <c r="K1409" s="95">
        <f t="shared" si="53"/>
        <v>132.59</v>
      </c>
      <c r="L1409" s="264">
        <f t="shared" si="52"/>
        <v>0</v>
      </c>
      <c r="M1409" s="25">
        <v>50</v>
      </c>
      <c r="N1409" s="256">
        <f>T_PR[[#This Row],[CENA ZA POJ. SZTUKĘ PO RABACIE]]*T_PR[[#This Row],[LICZBA SZT. W OPAKOWANIU]]</f>
        <v>66.295000000000002</v>
      </c>
      <c r="O1409" s="253" t="str">
        <f>IF(T_PR[[#This Row],[CENA ZA OPAKOWANIE PO RABACIE]]*D1409=0,"",D1409*N1409)</f>
        <v/>
      </c>
      <c r="P1409" s="52">
        <v>8425586569789</v>
      </c>
      <c r="Q1409" s="52">
        <v>8425586569796</v>
      </c>
      <c r="R1409" s="31" t="s">
        <v>22</v>
      </c>
      <c r="S1409" s="31" t="s">
        <v>248</v>
      </c>
      <c r="T1409" s="160">
        <v>1</v>
      </c>
    </row>
    <row r="1410" spans="1:20">
      <c r="A1410" s="333"/>
      <c r="B1410" s="346"/>
      <c r="C1410" s="136">
        <v>809</v>
      </c>
      <c r="D1410" s="53"/>
      <c r="E1410" s="38" t="s">
        <v>3518</v>
      </c>
      <c r="F1410" s="225" t="s">
        <v>3519</v>
      </c>
      <c r="G1410" s="54">
        <v>100</v>
      </c>
      <c r="H1410" s="28">
        <v>193.83</v>
      </c>
      <c r="I1410" s="199">
        <f>T_PR[[#This Row],[CENA KATALOG NETTO ZA JEDNOSTKĘ MIARY]]/G1410</f>
        <v>1.9383000000000001</v>
      </c>
      <c r="J1410" s="94">
        <f>T1410*(T_PR[[#This Row],[CENA KATALOG NETTO ZA JEDNOSTKĘ MIARY]]-T_PR[[#This Row],[CENA KATALOG NETTO ZA JEDNOSTKĘ MIARY]]*T_PR[[#This Row],[RABAT %]])/100</f>
        <v>1.9383000000000001</v>
      </c>
      <c r="K1410" s="95">
        <f t="shared" si="53"/>
        <v>193.83</v>
      </c>
      <c r="L1410" s="264">
        <f t="shared" si="52"/>
        <v>0</v>
      </c>
      <c r="M1410" s="25">
        <v>100</v>
      </c>
      <c r="N1410" s="256">
        <f>T_PR[[#This Row],[CENA ZA POJ. SZTUKĘ PO RABACIE]]*T_PR[[#This Row],[LICZBA SZT. W OPAKOWANIU]]</f>
        <v>193.83</v>
      </c>
      <c r="O1410" s="253" t="str">
        <f>IF(T_PR[[#This Row],[CENA ZA OPAKOWANIE PO RABACIE]]*D1410=0,"",D1410*N1410)</f>
        <v/>
      </c>
      <c r="P1410" s="52">
        <v>8425586569802</v>
      </c>
      <c r="Q1410" s="52">
        <v>8425586569819</v>
      </c>
      <c r="R1410" s="31" t="s">
        <v>22</v>
      </c>
      <c r="S1410" s="31" t="s">
        <v>248</v>
      </c>
      <c r="T1410" s="160">
        <v>1</v>
      </c>
    </row>
    <row r="1411" spans="1:20">
      <c r="A1411" s="333"/>
      <c r="B1411" s="346"/>
      <c r="C1411" s="137">
        <v>809</v>
      </c>
      <c r="D1411" s="53"/>
      <c r="E1411" s="47" t="s">
        <v>3520</v>
      </c>
      <c r="F1411" s="237" t="s">
        <v>3521</v>
      </c>
      <c r="G1411" s="112">
        <v>100</v>
      </c>
      <c r="H1411" s="113">
        <v>234.94</v>
      </c>
      <c r="I1411" s="199">
        <f>T_PR[[#This Row],[CENA KATALOG NETTO ZA JEDNOSTKĘ MIARY]]/G1411</f>
        <v>2.3494000000000002</v>
      </c>
      <c r="J1411" s="94">
        <f>T1411*(T_PR[[#This Row],[CENA KATALOG NETTO ZA JEDNOSTKĘ MIARY]]-T_PR[[#This Row],[CENA KATALOG NETTO ZA JEDNOSTKĘ MIARY]]*T_PR[[#This Row],[RABAT %]])/100</f>
        <v>2.3494000000000002</v>
      </c>
      <c r="K1411" s="114">
        <f t="shared" si="53"/>
        <v>234.94</v>
      </c>
      <c r="L1411" s="267">
        <f t="shared" si="52"/>
        <v>0</v>
      </c>
      <c r="M1411" s="58">
        <v>100</v>
      </c>
      <c r="N1411" s="256">
        <f>T_PR[[#This Row],[CENA ZA POJ. SZTUKĘ PO RABACIE]]*T_PR[[#This Row],[LICZBA SZT. W OPAKOWANIU]]</f>
        <v>234.94000000000003</v>
      </c>
      <c r="O1411" s="253" t="str">
        <f>IF(T_PR[[#This Row],[CENA ZA OPAKOWANIE PO RABACIE]]*D1411=0,"",D1411*N1411)</f>
        <v/>
      </c>
      <c r="P1411" s="103">
        <v>8425586569826</v>
      </c>
      <c r="Q1411" s="103">
        <v>8425586569833</v>
      </c>
      <c r="R1411" s="31" t="s">
        <v>22</v>
      </c>
      <c r="S1411" s="31" t="s">
        <v>248</v>
      </c>
      <c r="T1411" s="160">
        <v>1</v>
      </c>
    </row>
    <row r="1412" spans="1:20" ht="29.15">
      <c r="A1412" s="332"/>
      <c r="B1412" s="354"/>
      <c r="C1412" s="64">
        <v>809</v>
      </c>
      <c r="D1412" s="53"/>
      <c r="E1412" s="110" t="s">
        <v>3785</v>
      </c>
      <c r="F1412" s="225" t="s">
        <v>3788</v>
      </c>
      <c r="G1412" s="112">
        <v>100</v>
      </c>
      <c r="H1412" s="106">
        <v>22.35</v>
      </c>
      <c r="I1412" s="199">
        <f>T_PR[[#This Row],[CENA KATALOG NETTO ZA JEDNOSTKĘ MIARY]]/G1412</f>
        <v>0.2235</v>
      </c>
      <c r="J1412" s="94">
        <f>T1412*(T_PR[[#This Row],[CENA KATALOG NETTO ZA JEDNOSTKĘ MIARY]]-T_PR[[#This Row],[CENA KATALOG NETTO ZA JEDNOSTKĘ MIARY]]*T_PR[[#This Row],[RABAT %]])/100</f>
        <v>0.2235</v>
      </c>
      <c r="K1412" s="106">
        <f>SUM(H1412)*(1-L1413)</f>
        <v>22.35</v>
      </c>
      <c r="L1412" s="261">
        <f t="shared" si="52"/>
        <v>0</v>
      </c>
      <c r="M1412" s="115">
        <v>500</v>
      </c>
      <c r="N1412" s="256">
        <f>T_PR[[#This Row],[CENA ZA POJ. SZTUKĘ PO RABACIE]]*T_PR[[#This Row],[LICZBA SZT. W OPAKOWANIU]]</f>
        <v>111.75</v>
      </c>
      <c r="O1412" s="253" t="str">
        <f>IF(T_PR[[#This Row],[CENA ZA OPAKOWANIE PO RABACIE]]*D1412=0,"",D1412*N1412)</f>
        <v/>
      </c>
      <c r="P1412" s="111"/>
      <c r="Q1412" s="111"/>
      <c r="R1412" s="31" t="s">
        <v>22</v>
      </c>
      <c r="S1412" s="31" t="s">
        <v>248</v>
      </c>
      <c r="T1412" s="160">
        <v>1</v>
      </c>
    </row>
    <row r="1413" spans="1:20" ht="29.15">
      <c r="A1413" s="333"/>
      <c r="B1413" s="355"/>
      <c r="C1413" s="64">
        <v>809</v>
      </c>
      <c r="D1413" s="53"/>
      <c r="E1413" s="110" t="s">
        <v>3786</v>
      </c>
      <c r="F1413" s="225" t="s">
        <v>3789</v>
      </c>
      <c r="G1413" s="112">
        <v>100</v>
      </c>
      <c r="H1413" s="106">
        <v>31.74</v>
      </c>
      <c r="I1413" s="199">
        <f>T_PR[[#This Row],[CENA KATALOG NETTO ZA JEDNOSTKĘ MIARY]]/G1413</f>
        <v>0.31739999999999996</v>
      </c>
      <c r="J1413" s="94">
        <f>T1413*(T_PR[[#This Row],[CENA KATALOG NETTO ZA JEDNOSTKĘ MIARY]]-T_PR[[#This Row],[CENA KATALOG NETTO ZA JEDNOSTKĘ MIARY]]*T_PR[[#This Row],[RABAT %]])/100</f>
        <v>0.31739999999999996</v>
      </c>
      <c r="K1413" s="106">
        <f>SUM(H1413)*(1-L1414)</f>
        <v>31.74</v>
      </c>
      <c r="L1413" s="261">
        <f t="shared" si="52"/>
        <v>0</v>
      </c>
      <c r="M1413" s="115">
        <v>250</v>
      </c>
      <c r="N1413" s="256">
        <f>T_PR[[#This Row],[CENA ZA POJ. SZTUKĘ PO RABACIE]]*T_PR[[#This Row],[LICZBA SZT. W OPAKOWANIU]]</f>
        <v>79.349999999999994</v>
      </c>
      <c r="O1413" s="253" t="str">
        <f>IF(T_PR[[#This Row],[CENA ZA OPAKOWANIE PO RABACIE]]*D1413=0,"",D1413*N1413)</f>
        <v/>
      </c>
      <c r="P1413" s="111"/>
      <c r="Q1413" s="111"/>
      <c r="R1413" s="31" t="s">
        <v>22</v>
      </c>
      <c r="S1413" s="31" t="s">
        <v>248</v>
      </c>
      <c r="T1413" s="160">
        <v>1</v>
      </c>
    </row>
    <row r="1414" spans="1:20" ht="29.15">
      <c r="A1414" s="334"/>
      <c r="B1414" s="356"/>
      <c r="C1414" s="63">
        <v>809</v>
      </c>
      <c r="D1414" s="53"/>
      <c r="E1414" s="110" t="s">
        <v>3787</v>
      </c>
      <c r="F1414" s="225" t="s">
        <v>3790</v>
      </c>
      <c r="G1414" s="112">
        <v>100</v>
      </c>
      <c r="H1414" s="106">
        <v>37.26</v>
      </c>
      <c r="I1414" s="199">
        <f>T_PR[[#This Row],[CENA KATALOG NETTO ZA JEDNOSTKĘ MIARY]]/G1414</f>
        <v>0.37259999999999999</v>
      </c>
      <c r="J1414" s="94">
        <f>T1414*(T_PR[[#This Row],[CENA KATALOG NETTO ZA JEDNOSTKĘ MIARY]]-T_PR[[#This Row],[CENA KATALOG NETTO ZA JEDNOSTKĘ MIARY]]*T_PR[[#This Row],[RABAT %]])/100</f>
        <v>0.37259999999999999</v>
      </c>
      <c r="K1414" s="106">
        <f>SUM(H1414)*(1-L1414)</f>
        <v>37.26</v>
      </c>
      <c r="L1414" s="261">
        <f t="shared" si="52"/>
        <v>0</v>
      </c>
      <c r="M1414" s="115">
        <v>250</v>
      </c>
      <c r="N1414" s="256">
        <f>T_PR[[#This Row],[CENA ZA POJ. SZTUKĘ PO RABACIE]]*T_PR[[#This Row],[LICZBA SZT. W OPAKOWANIU]]</f>
        <v>93.149999999999991</v>
      </c>
      <c r="O1414" s="253" t="str">
        <f>IF(T_PR[[#This Row],[CENA ZA OPAKOWANIE PO RABACIE]]*D1414=0,"",D1414*N1414)</f>
        <v/>
      </c>
      <c r="P1414" s="111"/>
      <c r="Q1414" s="111"/>
      <c r="R1414" s="31" t="s">
        <v>22</v>
      </c>
      <c r="S1414" s="31" t="s">
        <v>248</v>
      </c>
      <c r="T1414" s="160">
        <v>1</v>
      </c>
    </row>
    <row r="1415" spans="1:20">
      <c r="E1415" s="180" t="s">
        <v>4225</v>
      </c>
      <c r="F1415" s="238"/>
      <c r="G1415" s="181"/>
      <c r="H1415" s="182">
        <v>12.57</v>
      </c>
      <c r="I1415" s="199" t="e">
        <f>T_PR[[#This Row],[CENA KATALOG NETTO ZA JEDNOSTKĘ MIARY]]/G1415</f>
        <v>#DIV/0!</v>
      </c>
      <c r="J1415" s="182">
        <f>D1415*K1415/100</f>
        <v>0</v>
      </c>
      <c r="K1415" s="182">
        <f>SUM(H1415)*(1-L1416)</f>
        <v>12.57</v>
      </c>
      <c r="L1415" s="268"/>
      <c r="M1415" s="180"/>
      <c r="N1415" s="180"/>
      <c r="O1415" s="253" t="str">
        <f>IF(T_PR[[#This Row],[CENA ZA OPAKOWANIE PO RABACIE]]*D1415=0,"",D1415*N1415)</f>
        <v/>
      </c>
      <c r="P1415" s="184"/>
      <c r="Q1415" s="184"/>
      <c r="R1415" s="185"/>
      <c r="S1415" s="185"/>
      <c r="T1415" s="160">
        <v>1</v>
      </c>
    </row>
    <row r="1416" spans="1:20">
      <c r="E1416" s="180"/>
      <c r="F1416" s="238"/>
      <c r="G1416" s="181"/>
      <c r="H1416" s="182"/>
      <c r="I1416" s="182"/>
      <c r="J1416" s="182"/>
      <c r="K1416" s="182"/>
      <c r="L1416" s="183"/>
      <c r="M1416" s="180"/>
      <c r="N1416" s="180"/>
      <c r="O1416" s="260">
        <f>SUM(O5:O1414)</f>
        <v>0</v>
      </c>
      <c r="P1416" s="184"/>
      <c r="Q1416" s="184"/>
      <c r="R1416" s="185"/>
      <c r="S1416" s="185"/>
      <c r="T1416" s="125"/>
    </row>
  </sheetData>
  <mergeCells count="344">
    <mergeCell ref="B1:F1"/>
    <mergeCell ref="B305:B306"/>
    <mergeCell ref="A458:A461"/>
    <mergeCell ref="A462:A463"/>
    <mergeCell ref="B797:B799"/>
    <mergeCell ref="B800:B812"/>
    <mergeCell ref="B814:B825"/>
    <mergeCell ref="A405:A417"/>
    <mergeCell ref="A562:A571"/>
    <mergeCell ref="A453:A457"/>
    <mergeCell ref="A467:A470"/>
    <mergeCell ref="A471:A474"/>
    <mergeCell ref="A475:A482"/>
    <mergeCell ref="A483:A485"/>
    <mergeCell ref="A487:A489"/>
    <mergeCell ref="A517:A518"/>
    <mergeCell ref="A511:A512"/>
    <mergeCell ref="A514:A516"/>
    <mergeCell ref="A532:A541"/>
    <mergeCell ref="A527:A531"/>
    <mergeCell ref="A418:A432"/>
    <mergeCell ref="A433:A452"/>
    <mergeCell ref="A490:A500"/>
    <mergeCell ref="A501:A510"/>
    <mergeCell ref="A465:A466"/>
    <mergeCell ref="A519:A521"/>
    <mergeCell ref="A257:A269"/>
    <mergeCell ref="A270:A273"/>
    <mergeCell ref="A100:A105"/>
    <mergeCell ref="B77:B99"/>
    <mergeCell ref="B100:B105"/>
    <mergeCell ref="B6:B11"/>
    <mergeCell ref="A6:A11"/>
    <mergeCell ref="A241:A256"/>
    <mergeCell ref="A55:A56"/>
    <mergeCell ref="B225:B234"/>
    <mergeCell ref="A197:A206"/>
    <mergeCell ref="A180:A191"/>
    <mergeCell ref="A213:A224"/>
    <mergeCell ref="A225:A234"/>
    <mergeCell ref="B217:B224"/>
    <mergeCell ref="A57:A60"/>
    <mergeCell ref="A61:A64"/>
    <mergeCell ref="A65:A69"/>
    <mergeCell ref="B57:B60"/>
    <mergeCell ref="B61:B64"/>
    <mergeCell ref="B65:B69"/>
    <mergeCell ref="B75:B76"/>
    <mergeCell ref="A106:A108"/>
    <mergeCell ref="A112:A116"/>
    <mergeCell ref="A117:A124"/>
    <mergeCell ref="A3:B3"/>
    <mergeCell ref="A5:B5"/>
    <mergeCell ref="A12:A13"/>
    <mergeCell ref="A14:A15"/>
    <mergeCell ref="A16:A18"/>
    <mergeCell ref="A46:A54"/>
    <mergeCell ref="B12:B13"/>
    <mergeCell ref="B14:B15"/>
    <mergeCell ref="B16:B18"/>
    <mergeCell ref="B44:B45"/>
    <mergeCell ref="B46:B54"/>
    <mergeCell ref="A24:A39"/>
    <mergeCell ref="B40:B43"/>
    <mergeCell ref="A40:A45"/>
    <mergeCell ref="B24:B39"/>
    <mergeCell ref="A77:A88"/>
    <mergeCell ref="A89:A99"/>
    <mergeCell ref="A109:A110"/>
    <mergeCell ref="A73:A74"/>
    <mergeCell ref="B106:B108"/>
    <mergeCell ref="B109:B110"/>
    <mergeCell ref="B112:B116"/>
    <mergeCell ref="A522:A526"/>
    <mergeCell ref="A557:A560"/>
    <mergeCell ref="B626:B634"/>
    <mergeCell ref="B635:B644"/>
    <mergeCell ref="B778:B779"/>
    <mergeCell ref="B584:B586"/>
    <mergeCell ref="B588:B590"/>
    <mergeCell ref="B517:B518"/>
    <mergeCell ref="A588:A590"/>
    <mergeCell ref="A594:A597"/>
    <mergeCell ref="A584:A586"/>
    <mergeCell ref="A770:A773"/>
    <mergeCell ref="A577:A583"/>
    <mergeCell ref="A626:A643"/>
    <mergeCell ref="A644:A682"/>
    <mergeCell ref="A754:A756"/>
    <mergeCell ref="A572:A576"/>
    <mergeCell ref="A542:A545"/>
    <mergeCell ref="A546:A550"/>
    <mergeCell ref="B572:B576"/>
    <mergeCell ref="A598:A611"/>
    <mergeCell ref="A613:A614"/>
    <mergeCell ref="A619:A625"/>
    <mergeCell ref="A823:A825"/>
    <mergeCell ref="B774:B777"/>
    <mergeCell ref="B770:B773"/>
    <mergeCell ref="B757:B760"/>
    <mergeCell ref="B761:B764"/>
    <mergeCell ref="B754:B756"/>
    <mergeCell ref="B645:B662"/>
    <mergeCell ref="B663:B682"/>
    <mergeCell ref="B732:B735"/>
    <mergeCell ref="A683:A745"/>
    <mergeCell ref="B736:B739"/>
    <mergeCell ref="B780:B781"/>
    <mergeCell ref="B782:B783"/>
    <mergeCell ref="B784:B785"/>
    <mergeCell ref="A757:A762"/>
    <mergeCell ref="A820:A822"/>
    <mergeCell ref="A1412:A1414"/>
    <mergeCell ref="B1412:B1414"/>
    <mergeCell ref="A1237:A1239"/>
    <mergeCell ref="A1240:A1242"/>
    <mergeCell ref="A1371:A1411"/>
    <mergeCell ref="A1184:A1186"/>
    <mergeCell ref="A1187:A1189"/>
    <mergeCell ref="A1169:A1172"/>
    <mergeCell ref="A1136:A1143"/>
    <mergeCell ref="A1144:A1152"/>
    <mergeCell ref="A1153:A1168"/>
    <mergeCell ref="A1173:A1179"/>
    <mergeCell ref="B1335:B1368"/>
    <mergeCell ref="B1371:B1411"/>
    <mergeCell ref="B1234:B1236"/>
    <mergeCell ref="B1237:B1239"/>
    <mergeCell ref="A1196:A1199"/>
    <mergeCell ref="B1254:B1334"/>
    <mergeCell ref="B1153:B1168"/>
    <mergeCell ref="B1169:B1172"/>
    <mergeCell ref="A1263:A1276"/>
    <mergeCell ref="A1206:A1207"/>
    <mergeCell ref="A1203:A1205"/>
    <mergeCell ref="B1203:B1205"/>
    <mergeCell ref="A1214:A1215"/>
    <mergeCell ref="A1217:A1220"/>
    <mergeCell ref="A1243:A1245"/>
    <mergeCell ref="A1221:A1225"/>
    <mergeCell ref="A1248:A1249"/>
    <mergeCell ref="B1173:B1179"/>
    <mergeCell ref="B1180:B1183"/>
    <mergeCell ref="B1184:B1189"/>
    <mergeCell ref="A1190:A1195"/>
    <mergeCell ref="A1234:A1236"/>
    <mergeCell ref="A1180:A1181"/>
    <mergeCell ref="A1182:A1183"/>
    <mergeCell ref="B1240:B1242"/>
    <mergeCell ref="B1190:B1195"/>
    <mergeCell ref="B1196:B1199"/>
    <mergeCell ref="A1231:A1232"/>
    <mergeCell ref="B883:B899"/>
    <mergeCell ref="A1060:A1062"/>
    <mergeCell ref="A995:A998"/>
    <mergeCell ref="A862:A869"/>
    <mergeCell ref="B990:B994"/>
    <mergeCell ref="A987:A994"/>
    <mergeCell ref="A963:A976"/>
    <mergeCell ref="B1029:B1030"/>
    <mergeCell ref="B1032:B1034"/>
    <mergeCell ref="A1035:A1036"/>
    <mergeCell ref="A1037:A1038"/>
    <mergeCell ref="A1039:A1040"/>
    <mergeCell ref="A1041:A1042"/>
    <mergeCell ref="A1043:A1050"/>
    <mergeCell ref="B984:B989"/>
    <mergeCell ref="B862:B869"/>
    <mergeCell ref="B870:B882"/>
    <mergeCell ref="A1089:A1105"/>
    <mergeCell ref="A1087:A1088"/>
    <mergeCell ref="A774:A777"/>
    <mergeCell ref="A782:A785"/>
    <mergeCell ref="A786:A789"/>
    <mergeCell ref="A790:A792"/>
    <mergeCell ref="A793:A796"/>
    <mergeCell ref="A1063:A1064"/>
    <mergeCell ref="A870:A957"/>
    <mergeCell ref="A978:A986"/>
    <mergeCell ref="A1029:A1030"/>
    <mergeCell ref="A958:A962"/>
    <mergeCell ref="A1020:A1026"/>
    <mergeCell ref="A797:A799"/>
    <mergeCell ref="A800:A813"/>
    <mergeCell ref="A814:A819"/>
    <mergeCell ref="A999:A1012"/>
    <mergeCell ref="A1013:A1019"/>
    <mergeCell ref="A858:A861"/>
    <mergeCell ref="A1065:A1067"/>
    <mergeCell ref="A1068:A1070"/>
    <mergeCell ref="A855:A857"/>
    <mergeCell ref="A826:A829"/>
    <mergeCell ref="A778:A781"/>
    <mergeCell ref="A313:A316"/>
    <mergeCell ref="A317:A323"/>
    <mergeCell ref="A361:A404"/>
    <mergeCell ref="A274:A277"/>
    <mergeCell ref="A278:A281"/>
    <mergeCell ref="A288:A292"/>
    <mergeCell ref="A333:A338"/>
    <mergeCell ref="A331:A332"/>
    <mergeCell ref="A296:A298"/>
    <mergeCell ref="A305:A306"/>
    <mergeCell ref="A324:A325"/>
    <mergeCell ref="A326:A327"/>
    <mergeCell ref="A299:A300"/>
    <mergeCell ref="A348:A349"/>
    <mergeCell ref="A354:A360"/>
    <mergeCell ref="A350:A353"/>
    <mergeCell ref="A302:A304"/>
    <mergeCell ref="A282:A284"/>
    <mergeCell ref="A285:A287"/>
    <mergeCell ref="B831:B837"/>
    <mergeCell ref="B838:B844"/>
    <mergeCell ref="B855:B857"/>
    <mergeCell ref="B793:B796"/>
    <mergeCell ref="B790:B792"/>
    <mergeCell ref="B765:B769"/>
    <mergeCell ref="B511:B512"/>
    <mergeCell ref="B683:B731"/>
    <mergeCell ref="B522:B526"/>
    <mergeCell ref="B527:B531"/>
    <mergeCell ref="B542:B556"/>
    <mergeCell ref="B557:B560"/>
    <mergeCell ref="B562:B571"/>
    <mergeCell ref="B594:B598"/>
    <mergeCell ref="B601:B611"/>
    <mergeCell ref="B577:B583"/>
    <mergeCell ref="B786:B787"/>
    <mergeCell ref="B826:B829"/>
    <mergeCell ref="B619:B625"/>
    <mergeCell ref="B1106:B1118"/>
    <mergeCell ref="B1119:B1126"/>
    <mergeCell ref="B1127:B1135"/>
    <mergeCell ref="B1051:B1062"/>
    <mergeCell ref="B1063:B1064"/>
    <mergeCell ref="B1065:B1070"/>
    <mergeCell ref="B788:B789"/>
    <mergeCell ref="B900:B957"/>
    <mergeCell ref="B978:B982"/>
    <mergeCell ref="B858:B861"/>
    <mergeCell ref="B849:B850"/>
    <mergeCell ref="B851:B852"/>
    <mergeCell ref="B853:B854"/>
    <mergeCell ref="B963:B976"/>
    <mergeCell ref="B958:B962"/>
    <mergeCell ref="B1071:B1078"/>
    <mergeCell ref="B1079:B1084"/>
    <mergeCell ref="B1087:B1088"/>
    <mergeCell ref="B1020:B1026"/>
    <mergeCell ref="B1035:B1042"/>
    <mergeCell ref="B995:B998"/>
    <mergeCell ref="B999:B1012"/>
    <mergeCell ref="B1013:B1019"/>
    <mergeCell ref="B845:B848"/>
    <mergeCell ref="A1351:A1368"/>
    <mergeCell ref="B132:B133"/>
    <mergeCell ref="B134:B166"/>
    <mergeCell ref="B280:B281"/>
    <mergeCell ref="B288:B290"/>
    <mergeCell ref="B291:B292"/>
    <mergeCell ref="B307:B308"/>
    <mergeCell ref="B313:B323"/>
    <mergeCell ref="B324:B325"/>
    <mergeCell ref="B241:B247"/>
    <mergeCell ref="B257:B262"/>
    <mergeCell ref="B263:B269"/>
    <mergeCell ref="B248:B256"/>
    <mergeCell ref="B519:B521"/>
    <mergeCell ref="B490:B499"/>
    <mergeCell ref="B270:B271"/>
    <mergeCell ref="B272:B273"/>
    <mergeCell ref="B274:B275"/>
    <mergeCell ref="A1032:A1034"/>
    <mergeCell ref="A1051:A1059"/>
    <mergeCell ref="A616:A618"/>
    <mergeCell ref="B514:B516"/>
    <mergeCell ref="B532:B541"/>
    <mergeCell ref="B1089:B1105"/>
    <mergeCell ref="A1335:A1350"/>
    <mergeCell ref="B465:B466"/>
    <mergeCell ref="B467:B468"/>
    <mergeCell ref="B469:B470"/>
    <mergeCell ref="B473:B474"/>
    <mergeCell ref="B475:B478"/>
    <mergeCell ref="B479:B482"/>
    <mergeCell ref="B484:B485"/>
    <mergeCell ref="B1136:B1143"/>
    <mergeCell ref="B1144:B1152"/>
    <mergeCell ref="B1043:B1050"/>
    <mergeCell ref="A1119:A1126"/>
    <mergeCell ref="A1127:A1135"/>
    <mergeCell ref="A763:A769"/>
    <mergeCell ref="A1254:A1262"/>
    <mergeCell ref="B740:B742"/>
    <mergeCell ref="B743:B745"/>
    <mergeCell ref="B612:B618"/>
    <mergeCell ref="A1106:A1118"/>
    <mergeCell ref="A552:A556"/>
    <mergeCell ref="A849:A854"/>
    <mergeCell ref="A1071:A1078"/>
    <mergeCell ref="A1079:A1084"/>
    <mergeCell ref="A831:A848"/>
    <mergeCell ref="B299:B300"/>
    <mergeCell ref="B333:B338"/>
    <mergeCell ref="B348:B349"/>
    <mergeCell ref="B458:B463"/>
    <mergeCell ref="B331:B332"/>
    <mergeCell ref="B500:B510"/>
    <mergeCell ref="B405:B417"/>
    <mergeCell ref="B456:B457"/>
    <mergeCell ref="B350:B353"/>
    <mergeCell ref="B302:B304"/>
    <mergeCell ref="B361:B368"/>
    <mergeCell ref="B369:B375"/>
    <mergeCell ref="B376:B388"/>
    <mergeCell ref="B389:B404"/>
    <mergeCell ref="B418:B434"/>
    <mergeCell ref="B435:B452"/>
    <mergeCell ref="B453:B455"/>
    <mergeCell ref="B471:B472"/>
    <mergeCell ref="B309:B312"/>
    <mergeCell ref="B329:B330"/>
    <mergeCell ref="A134:A147"/>
    <mergeCell ref="A148:A166"/>
    <mergeCell ref="A125:A131"/>
    <mergeCell ref="A293:A294"/>
    <mergeCell ref="A167:A170"/>
    <mergeCell ref="A174:A179"/>
    <mergeCell ref="A132:A133"/>
    <mergeCell ref="B174:B191"/>
    <mergeCell ref="B197:B206"/>
    <mergeCell ref="A192:A196"/>
    <mergeCell ref="A207:A212"/>
    <mergeCell ref="B282:B287"/>
    <mergeCell ref="B296:B298"/>
    <mergeCell ref="B117:B124"/>
    <mergeCell ref="B125:B131"/>
    <mergeCell ref="B167:B172"/>
    <mergeCell ref="B213:B214"/>
    <mergeCell ref="B215:B216"/>
    <mergeCell ref="B276:B277"/>
    <mergeCell ref="B278:B279"/>
    <mergeCell ref="B293:B294"/>
  </mergeCells>
  <phoneticPr fontId="42" type="noConversion"/>
  <dataValidations disablePrompts="1" count="1">
    <dataValidation type="list" allowBlank="1" showInputMessage="1" showErrorMessage="1" sqref="K1169:K1172" xr:uid="{25352903-1470-4B80-8FE7-C56399A230CF}">
      <formula1>"NO"</formula1>
    </dataValidation>
  </dataValidations>
  <pageMargins left="0.7" right="0.7" top="0.75" bottom="0.75" header="0.3" footer="0.3"/>
  <pageSetup orientation="portrait" horizontalDpi="4294967293" verticalDpi="20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9338F-DF32-4F5C-9FE5-245EFDB113A2}">
  <sheetPr>
    <pageSetUpPr fitToPage="1"/>
  </sheetPr>
  <dimension ref="A5:BB53"/>
  <sheetViews>
    <sheetView showGridLines="0" zoomScale="67" zoomScaleNormal="56" workbookViewId="0">
      <selection activeCell="O20" sqref="O20"/>
    </sheetView>
  </sheetViews>
  <sheetFormatPr defaultColWidth="0" defaultRowHeight="14.6"/>
  <cols>
    <col min="1" max="1" width="14.765625" style="159" customWidth="1"/>
    <col min="2" max="2" width="18.765625" style="16" customWidth="1"/>
    <col min="3" max="3" width="83.23046875" style="147" customWidth="1"/>
    <col min="4" max="4" width="27.3046875" style="16" hidden="1" customWidth="1"/>
    <col min="5" max="5" width="23.53515625" style="16" hidden="1" customWidth="1"/>
    <col min="6" max="6" width="17.23046875" style="142" customWidth="1"/>
    <col min="7" max="7" width="15.84375" style="142" customWidth="1"/>
    <col min="8" max="8" width="27.69140625" style="16" hidden="1" customWidth="1"/>
    <col min="9" max="9" width="14.3046875" style="16" customWidth="1"/>
    <col min="10" max="10" width="14" style="16" customWidth="1"/>
    <col min="11" max="11" width="14.765625" style="142" customWidth="1"/>
    <col min="12" max="12" width="16.07421875" style="16" customWidth="1"/>
    <col min="13" max="13" width="13.4609375" style="16" customWidth="1"/>
    <col min="14" max="14" width="16.69140625" style="16" bestFit="1" customWidth="1"/>
    <col min="15" max="16" width="30.07421875" style="16" customWidth="1"/>
    <col min="17" max="17" width="16.07421875" style="16" bestFit="1" customWidth="1"/>
    <col min="18" max="18" width="22.3046875" style="16" bestFit="1" customWidth="1"/>
    <col min="19" max="19" width="24.4609375" style="16" bestFit="1" customWidth="1"/>
    <col min="20" max="21" width="9.07421875" style="16" customWidth="1"/>
    <col min="22" max="22" width="28.3046875" style="16" hidden="1" customWidth="1"/>
    <col min="23" max="24" width="14.4609375" style="16" hidden="1" customWidth="1"/>
    <col min="25" max="26" width="9.07421875" style="16" hidden="1" customWidth="1"/>
    <col min="27" max="27" width="14.4609375" style="16" hidden="1" customWidth="1"/>
    <col min="28" max="28" width="12" style="16" hidden="1" customWidth="1"/>
    <col min="29" max="32" width="9.07421875" style="16" hidden="1" customWidth="1"/>
    <col min="33" max="33" width="13.4609375" style="16" hidden="1" customWidth="1"/>
    <col min="34" max="34" width="14.69140625" style="16" hidden="1" customWidth="1"/>
    <col min="35" max="35" width="14.07421875" style="16" hidden="1" customWidth="1"/>
    <col min="36" max="36" width="14.4609375" style="16" hidden="1" customWidth="1"/>
    <col min="37" max="37" width="17.07421875" style="16" hidden="1" customWidth="1"/>
    <col min="38" max="38" width="12.3046875" style="16" hidden="1" customWidth="1"/>
    <col min="39" max="44" width="17.07421875" style="16" hidden="1" customWidth="1"/>
    <col min="45" max="45" width="9.4609375" style="16" hidden="1" customWidth="1"/>
    <col min="46" max="54" width="10" style="16" hidden="1" customWidth="1"/>
    <col min="55" max="16384" width="9.07421875" style="16" hidden="1"/>
  </cols>
  <sheetData>
    <row r="5" spans="2:11" ht="137.4" hidden="1" customHeight="1">
      <c r="B5" s="387"/>
      <c r="C5" s="387"/>
      <c r="D5" s="387"/>
      <c r="H5" s="388"/>
      <c r="I5" s="388"/>
      <c r="J5" s="138"/>
      <c r="K5" s="143"/>
    </row>
    <row r="6" spans="2:11" ht="33.9" hidden="1">
      <c r="B6" s="387"/>
      <c r="C6" s="387"/>
      <c r="D6" s="387"/>
      <c r="I6" s="17"/>
      <c r="J6" s="17"/>
      <c r="K6" s="144"/>
    </row>
    <row r="7" spans="2:11" ht="33.9" hidden="1">
      <c r="B7" s="389"/>
      <c r="C7" s="389"/>
      <c r="D7" s="389"/>
      <c r="I7" s="17"/>
      <c r="J7" s="17"/>
      <c r="K7" s="144"/>
    </row>
    <row r="8" spans="2:11" ht="20.6" hidden="1">
      <c r="B8" s="389"/>
      <c r="C8" s="389"/>
      <c r="D8" s="389"/>
      <c r="I8" s="18"/>
      <c r="J8" s="18"/>
      <c r="K8" s="145"/>
    </row>
    <row r="9" spans="2:11" ht="20.6" hidden="1">
      <c r="B9" s="389"/>
      <c r="C9" s="389"/>
      <c r="D9" s="389"/>
      <c r="H9" s="18"/>
      <c r="I9" s="18"/>
      <c r="J9" s="18"/>
      <c r="K9" s="145"/>
    </row>
    <row r="10" spans="2:11" ht="20.6" hidden="1">
      <c r="B10" s="389"/>
      <c r="C10" s="389"/>
      <c r="D10" s="389"/>
      <c r="H10" s="18"/>
      <c r="I10" s="18"/>
      <c r="J10" s="18"/>
      <c r="K10" s="145"/>
    </row>
    <row r="11" spans="2:11" ht="20.6" hidden="1">
      <c r="B11" s="389"/>
      <c r="C11" s="389"/>
      <c r="D11" s="389"/>
      <c r="H11" s="18"/>
      <c r="I11" s="18"/>
      <c r="J11" s="18"/>
      <c r="K11" s="145"/>
    </row>
    <row r="12" spans="2:11" ht="20.6" hidden="1">
      <c r="B12" s="389"/>
      <c r="C12" s="389"/>
      <c r="D12" s="389"/>
      <c r="H12" s="18"/>
      <c r="I12" s="18"/>
      <c r="J12" s="18"/>
      <c r="K12" s="145"/>
    </row>
    <row r="13" spans="2:11" ht="20.6" hidden="1">
      <c r="B13" s="390"/>
      <c r="C13" s="390"/>
      <c r="D13" s="390"/>
      <c r="H13" s="18"/>
      <c r="I13" s="18"/>
      <c r="J13" s="18"/>
    </row>
    <row r="14" spans="2:11" ht="20.6" hidden="1">
      <c r="B14" s="390"/>
      <c r="C14" s="390"/>
      <c r="D14" s="390"/>
      <c r="E14" s="97"/>
      <c r="F14" s="146"/>
    </row>
    <row r="15" spans="2:11" ht="20.6" hidden="1">
      <c r="E15" s="97"/>
      <c r="F15" s="146"/>
    </row>
    <row r="16" spans="2:11" ht="24" hidden="1">
      <c r="B16" s="391"/>
      <c r="C16" s="391"/>
      <c r="E16" s="19"/>
      <c r="F16" s="148"/>
      <c r="G16" s="148"/>
      <c r="H16" s="19"/>
      <c r="I16" s="19"/>
      <c r="J16" s="19"/>
      <c r="K16" s="148"/>
    </row>
    <row r="17" spans="1:12" ht="33.9">
      <c r="B17" s="386"/>
      <c r="C17" s="386"/>
      <c r="D17" s="98"/>
      <c r="E17" s="19"/>
      <c r="F17" s="148"/>
      <c r="G17" s="149"/>
      <c r="H17" s="19"/>
      <c r="I17" s="19"/>
      <c r="J17" s="19"/>
    </row>
    <row r="18" spans="1:12" s="150" customFormat="1" ht="84" customHeight="1">
      <c r="A18" s="269" t="e" cm="1">
        <f t="array" aca="1" ref="A18:L18" ca="1">_xlfn.UNIQUE(_xlfn._xlws.FILTER(PRODUKTY!D:O,PRODUKTY!D:D&gt;0))</f>
        <v>#NAME?</v>
      </c>
      <c r="B18" s="269" t="e">
        <f ca="1"/>
        <v>#NAME?</v>
      </c>
      <c r="C18" s="270" t="e">
        <f ca="1"/>
        <v>#NAME?</v>
      </c>
      <c r="D18" s="270" t="e">
        <f ca="1"/>
        <v>#NAME?</v>
      </c>
      <c r="E18" s="271" t="e">
        <f ca="1"/>
        <v>#NAME?</v>
      </c>
      <c r="F18" s="272" t="e">
        <f ca="1"/>
        <v>#NAME?</v>
      </c>
      <c r="G18" s="272" t="e">
        <f ca="1"/>
        <v>#NAME?</v>
      </c>
      <c r="H18" s="271" t="e">
        <f ca="1"/>
        <v>#NAME?</v>
      </c>
      <c r="I18" s="271" t="e">
        <f ca="1"/>
        <v>#NAME?</v>
      </c>
      <c r="J18" s="271" t="e">
        <f ca="1"/>
        <v>#NAME?</v>
      </c>
      <c r="K18" s="272" t="e">
        <f ca="1"/>
        <v>#NAME?</v>
      </c>
      <c r="L18" s="269" t="e">
        <f ca="1"/>
        <v>#NAME?</v>
      </c>
    </row>
    <row r="19" spans="1:12" ht="42.65" customHeight="1">
      <c r="A19" s="273"/>
      <c r="B19" s="274"/>
      <c r="C19" s="275"/>
      <c r="D19" s="276"/>
      <c r="E19" s="277"/>
      <c r="F19" s="277"/>
      <c r="G19" s="278"/>
      <c r="H19" s="279"/>
      <c r="I19" s="279"/>
      <c r="J19" s="280"/>
      <c r="K19" s="278"/>
      <c r="L19" s="281"/>
    </row>
    <row r="20" spans="1:12" ht="42.65" customHeight="1">
      <c r="A20" s="282"/>
      <c r="B20" s="279"/>
      <c r="C20" s="283"/>
      <c r="D20" s="276"/>
      <c r="E20" s="277"/>
      <c r="F20" s="277"/>
      <c r="G20" s="277"/>
      <c r="H20" s="279"/>
      <c r="I20" s="279"/>
      <c r="J20" s="280"/>
      <c r="K20" s="277"/>
      <c r="L20" s="284"/>
    </row>
    <row r="21" spans="1:12" ht="42.65" customHeight="1">
      <c r="A21" s="285"/>
      <c r="B21" s="286"/>
      <c r="C21" s="287"/>
      <c r="D21" s="288"/>
      <c r="E21" s="289"/>
      <c r="F21" s="289"/>
      <c r="G21" s="290"/>
      <c r="H21" s="279"/>
      <c r="I21" s="279"/>
      <c r="J21" s="291"/>
      <c r="K21" s="278"/>
      <c r="L21" s="281"/>
    </row>
    <row r="22" spans="1:12" ht="42.65" customHeight="1">
      <c r="A22" s="282"/>
      <c r="B22" s="279"/>
      <c r="C22" s="283"/>
      <c r="D22" s="276"/>
      <c r="E22" s="277"/>
      <c r="F22" s="277"/>
      <c r="G22" s="277"/>
      <c r="H22" s="279"/>
      <c r="I22" s="279"/>
      <c r="J22" s="280"/>
      <c r="K22" s="277"/>
      <c r="L22" s="277"/>
    </row>
    <row r="23" spans="1:12" ht="42.65" customHeight="1">
      <c r="A23" s="285"/>
      <c r="B23" s="286"/>
      <c r="C23" s="287"/>
      <c r="D23" s="288"/>
      <c r="E23" s="289"/>
      <c r="F23" s="289"/>
      <c r="G23" s="290"/>
      <c r="H23" s="279"/>
      <c r="I23" s="279"/>
      <c r="J23" s="291"/>
      <c r="K23" s="278"/>
      <c r="L23" s="281"/>
    </row>
    <row r="24" spans="1:12" ht="42.65" customHeight="1">
      <c r="A24" s="282"/>
      <c r="B24" s="279"/>
      <c r="C24" s="283"/>
      <c r="D24" s="276"/>
      <c r="E24" s="277"/>
      <c r="F24" s="277"/>
      <c r="G24" s="277"/>
      <c r="H24" s="279"/>
      <c r="I24" s="279"/>
      <c r="J24" s="280"/>
      <c r="K24" s="277"/>
      <c r="L24" s="277"/>
    </row>
    <row r="25" spans="1:12" ht="42.65" customHeight="1">
      <c r="A25" s="285"/>
      <c r="B25" s="286"/>
      <c r="C25" s="287"/>
      <c r="D25" s="288"/>
      <c r="E25" s="289"/>
      <c r="F25" s="289"/>
      <c r="G25" s="290"/>
      <c r="H25" s="279"/>
      <c r="I25" s="279"/>
      <c r="J25" s="291"/>
      <c r="K25" s="278"/>
      <c r="L25" s="281"/>
    </row>
    <row r="26" spans="1:12" ht="42.65" customHeight="1">
      <c r="A26" s="282"/>
      <c r="B26" s="279"/>
      <c r="C26" s="283"/>
      <c r="D26" s="276"/>
      <c r="E26" s="277"/>
      <c r="F26" s="277"/>
      <c r="G26" s="277"/>
      <c r="H26" s="279"/>
      <c r="I26" s="279"/>
      <c r="J26" s="280"/>
      <c r="K26" s="277"/>
      <c r="L26" s="277"/>
    </row>
    <row r="27" spans="1:12" ht="42.65" customHeight="1">
      <c r="A27" s="285"/>
      <c r="B27" s="286"/>
      <c r="C27" s="287"/>
      <c r="D27" s="288"/>
      <c r="E27" s="289"/>
      <c r="F27" s="289"/>
      <c r="G27" s="290"/>
      <c r="H27" s="279"/>
      <c r="I27" s="279"/>
      <c r="J27" s="291"/>
      <c r="K27" s="278"/>
      <c r="L27" s="281"/>
    </row>
    <row r="28" spans="1:12" ht="42.65" customHeight="1">
      <c r="A28" s="282"/>
      <c r="B28" s="279"/>
      <c r="C28" s="283"/>
      <c r="D28" s="276"/>
      <c r="E28" s="277"/>
      <c r="F28" s="277"/>
      <c r="G28" s="277"/>
      <c r="H28" s="279"/>
      <c r="I28" s="279"/>
      <c r="J28" s="280"/>
      <c r="K28" s="277"/>
      <c r="L28" s="277"/>
    </row>
    <row r="29" spans="1:12" ht="42.65" customHeight="1">
      <c r="A29" s="292"/>
      <c r="B29" s="286"/>
      <c r="C29" s="287"/>
      <c r="D29" s="288"/>
      <c r="E29" s="289"/>
      <c r="F29" s="289"/>
      <c r="G29" s="290"/>
      <c r="H29" s="279"/>
      <c r="I29" s="279"/>
      <c r="J29" s="291"/>
      <c r="K29" s="293"/>
      <c r="L29" s="294"/>
    </row>
    <row r="30" spans="1:12" ht="42.65" customHeight="1">
      <c r="A30" s="282"/>
      <c r="B30" s="279"/>
      <c r="C30" s="283"/>
      <c r="D30" s="276"/>
      <c r="E30" s="277"/>
      <c r="F30" s="277"/>
      <c r="G30" s="277"/>
      <c r="H30" s="279"/>
      <c r="I30" s="279"/>
      <c r="J30" s="280"/>
      <c r="K30" s="277"/>
      <c r="L30" s="277"/>
    </row>
    <row r="31" spans="1:12" ht="42.65" customHeight="1">
      <c r="A31" s="292"/>
      <c r="B31" s="286"/>
      <c r="C31" s="287"/>
      <c r="D31" s="288"/>
      <c r="E31" s="289"/>
      <c r="F31" s="289"/>
      <c r="G31" s="290"/>
      <c r="H31" s="279"/>
      <c r="I31" s="279"/>
      <c r="J31" s="291"/>
      <c r="K31" s="293"/>
      <c r="L31" s="294"/>
    </row>
    <row r="32" spans="1:12" ht="42.65" customHeight="1">
      <c r="A32" s="282"/>
      <c r="B32" s="279"/>
      <c r="C32" s="283"/>
      <c r="D32" s="276"/>
      <c r="E32" s="277"/>
      <c r="F32" s="277"/>
      <c r="G32" s="277"/>
      <c r="H32" s="279"/>
      <c r="I32" s="279"/>
      <c r="J32" s="280"/>
      <c r="K32" s="277"/>
      <c r="L32" s="277"/>
    </row>
    <row r="33" spans="1:23" ht="42.65" customHeight="1">
      <c r="A33" s="292"/>
      <c r="B33" s="286"/>
      <c r="C33" s="287"/>
      <c r="D33" s="288"/>
      <c r="E33" s="289"/>
      <c r="F33" s="289"/>
      <c r="G33" s="290"/>
      <c r="H33" s="279"/>
      <c r="I33" s="279"/>
      <c r="J33" s="291"/>
      <c r="K33" s="293"/>
      <c r="L33" s="294"/>
    </row>
    <row r="34" spans="1:23" ht="42.65" customHeight="1">
      <c r="A34" s="282"/>
      <c r="B34" s="279"/>
      <c r="C34" s="283"/>
      <c r="D34" s="276"/>
      <c r="E34" s="277"/>
      <c r="F34" s="277"/>
      <c r="G34" s="277"/>
      <c r="H34" s="279"/>
      <c r="I34" s="279"/>
      <c r="J34" s="280"/>
      <c r="K34" s="277"/>
      <c r="L34" s="277"/>
    </row>
    <row r="35" spans="1:23" ht="42.65" customHeight="1">
      <c r="A35" s="292"/>
      <c r="B35" s="286"/>
      <c r="C35" s="287"/>
      <c r="D35" s="288"/>
      <c r="E35" s="289"/>
      <c r="F35" s="289"/>
      <c r="G35" s="290"/>
      <c r="H35" s="279"/>
      <c r="I35" s="279"/>
      <c r="J35" s="291"/>
      <c r="K35" s="293"/>
      <c r="L35" s="294"/>
    </row>
    <row r="36" spans="1:23" ht="42.65" customHeight="1">
      <c r="A36" s="282"/>
      <c r="B36" s="279"/>
      <c r="C36" s="283"/>
      <c r="D36" s="276"/>
      <c r="E36" s="277"/>
      <c r="F36" s="277"/>
      <c r="G36" s="277"/>
      <c r="H36" s="279"/>
      <c r="I36" s="279"/>
      <c r="J36" s="280"/>
      <c r="K36" s="277"/>
      <c r="L36" s="277"/>
    </row>
    <row r="37" spans="1:23" ht="42.65" customHeight="1">
      <c r="A37" s="292"/>
      <c r="B37" s="286"/>
      <c r="C37" s="287"/>
      <c r="D37" s="288"/>
      <c r="E37" s="289"/>
      <c r="F37" s="289"/>
      <c r="G37" s="290"/>
      <c r="H37" s="279"/>
      <c r="I37" s="279"/>
      <c r="J37" s="291"/>
      <c r="K37" s="293"/>
      <c r="L37" s="294"/>
    </row>
    <row r="38" spans="1:23" ht="42.65" customHeight="1">
      <c r="A38" s="282"/>
      <c r="B38" s="279"/>
      <c r="C38" s="283"/>
      <c r="D38" s="276"/>
      <c r="E38" s="277"/>
      <c r="F38" s="277"/>
      <c r="G38" s="277"/>
      <c r="H38" s="279"/>
      <c r="I38" s="279"/>
      <c r="J38" s="280"/>
      <c r="K38" s="277"/>
      <c r="L38" s="277"/>
    </row>
    <row r="39" spans="1:23" ht="42.65" customHeight="1">
      <c r="A39" s="292"/>
      <c r="B39" s="286"/>
      <c r="C39" s="287"/>
      <c r="D39" s="288"/>
      <c r="E39" s="289"/>
      <c r="F39" s="289"/>
      <c r="G39" s="290"/>
      <c r="H39" s="279"/>
      <c r="I39" s="279"/>
      <c r="J39" s="291"/>
      <c r="K39" s="293"/>
      <c r="L39" s="294"/>
    </row>
    <row r="40" spans="1:23" ht="42.65" customHeight="1">
      <c r="A40" s="282"/>
      <c r="B40" s="279"/>
      <c r="C40" s="283"/>
      <c r="D40" s="276"/>
      <c r="E40" s="277"/>
      <c r="F40" s="277"/>
      <c r="G40" s="277"/>
      <c r="H40" s="279"/>
      <c r="I40" s="279"/>
      <c r="J40" s="280"/>
      <c r="K40" s="277"/>
      <c r="L40" s="277"/>
    </row>
    <row r="41" spans="1:23" ht="42.65" customHeight="1">
      <c r="A41" s="292"/>
      <c r="B41" s="286"/>
      <c r="C41" s="287"/>
      <c r="D41" s="288"/>
      <c r="E41" s="289"/>
      <c r="F41" s="289"/>
      <c r="G41" s="290"/>
      <c r="H41" s="279"/>
      <c r="I41" s="279"/>
      <c r="J41" s="291"/>
      <c r="K41" s="293"/>
      <c r="L41" s="294"/>
    </row>
    <row r="42" spans="1:23" ht="42.65" customHeight="1">
      <c r="A42" s="282"/>
      <c r="B42" s="279"/>
      <c r="C42" s="283"/>
      <c r="D42" s="276"/>
      <c r="E42" s="277"/>
      <c r="F42" s="277"/>
      <c r="G42" s="277"/>
      <c r="H42" s="279"/>
      <c r="I42" s="279"/>
      <c r="J42" s="280"/>
      <c r="K42" s="277"/>
      <c r="L42" s="277"/>
    </row>
    <row r="43" spans="1:23" ht="42.65" customHeight="1">
      <c r="A43" s="292"/>
      <c r="B43" s="286"/>
      <c r="C43" s="287"/>
      <c r="D43" s="288"/>
      <c r="E43" s="289"/>
      <c r="F43" s="289"/>
      <c r="G43" s="290"/>
      <c r="H43" s="279"/>
      <c r="I43" s="279"/>
      <c r="J43" s="291"/>
      <c r="K43" s="293"/>
      <c r="L43" s="294"/>
    </row>
    <row r="44" spans="1:23" ht="42.65" customHeight="1">
      <c r="A44" s="282"/>
      <c r="B44" s="279"/>
      <c r="C44" s="283"/>
      <c r="D44" s="276"/>
      <c r="E44" s="277"/>
      <c r="F44" s="277"/>
      <c r="G44" s="277"/>
      <c r="H44" s="279"/>
      <c r="I44" s="279"/>
      <c r="J44" s="280"/>
      <c r="K44" s="277"/>
      <c r="L44" s="277"/>
    </row>
    <row r="45" spans="1:23" ht="42.65" customHeight="1">
      <c r="A45" s="295"/>
      <c r="B45" s="274"/>
      <c r="C45" s="287" t="str">
        <f>IFERROR(INDEX(T_PR[],MATCH($B45,INDEX(T_PR[],,MATCH(#REF!,T_PR[#Headers],0)),0),MATCH(#REF!,T_PR[#Headers],0)),"")</f>
        <v/>
      </c>
      <c r="D45" s="296" t="s">
        <v>4001</v>
      </c>
      <c r="E45" s="297" t="s">
        <v>4001</v>
      </c>
      <c r="F45" s="284"/>
      <c r="G45" s="281"/>
      <c r="H45" s="297" t="s">
        <v>4001</v>
      </c>
      <c r="I45" s="279"/>
      <c r="J45" s="298"/>
      <c r="K45" s="299"/>
      <c r="L45" s="294"/>
      <c r="N45" s="369"/>
      <c r="O45" s="369"/>
      <c r="P45" s="99"/>
      <c r="Q45" s="99"/>
      <c r="R45" s="99"/>
      <c r="S45" s="99"/>
      <c r="T45" s="99"/>
      <c r="U45" s="99"/>
      <c r="V45" s="370" t="s">
        <v>0</v>
      </c>
      <c r="W45" s="370"/>
    </row>
    <row r="46" spans="1:23" ht="42.65" customHeight="1">
      <c r="A46" s="295"/>
      <c r="B46" s="300"/>
      <c r="C46" s="301"/>
      <c r="D46" s="300"/>
      <c r="E46" s="392" t="s">
        <v>3527</v>
      </c>
      <c r="F46" s="393"/>
      <c r="G46" s="394"/>
      <c r="H46" s="302"/>
      <c r="I46" s="303">
        <f>SUM(K19:K44)</f>
        <v>0</v>
      </c>
      <c r="J46" s="304"/>
      <c r="K46" s="305"/>
      <c r="L46" s="306"/>
      <c r="N46" s="371"/>
      <c r="O46" s="371"/>
      <c r="P46" s="372"/>
      <c r="Q46" s="372"/>
      <c r="R46" s="372"/>
      <c r="S46" s="372"/>
      <c r="T46" s="372"/>
      <c r="U46" s="372"/>
      <c r="V46" s="373" t="s">
        <v>3564</v>
      </c>
      <c r="W46" s="373"/>
    </row>
    <row r="47" spans="1:23" ht="42.65" customHeight="1">
      <c r="A47" s="295"/>
      <c r="B47" s="307" t="s">
        <v>3526</v>
      </c>
      <c r="C47" s="301"/>
      <c r="D47" s="300"/>
      <c r="E47" s="392" t="s">
        <v>3528</v>
      </c>
      <c r="F47" s="393"/>
      <c r="G47" s="394"/>
      <c r="H47" s="308">
        <v>0.23</v>
      </c>
      <c r="I47" s="303">
        <f>I46*I_TAXRATE</f>
        <v>0</v>
      </c>
      <c r="J47" s="304"/>
      <c r="K47" s="305"/>
      <c r="L47" s="306"/>
    </row>
    <row r="48" spans="1:23" ht="42.65" customHeight="1">
      <c r="A48" s="309"/>
      <c r="B48" s="374"/>
      <c r="C48" s="375"/>
      <c r="D48" s="376"/>
      <c r="E48" s="397" t="s">
        <v>3529</v>
      </c>
      <c r="F48" s="397"/>
      <c r="G48" s="397"/>
      <c r="H48" s="302"/>
      <c r="I48" s="303">
        <f>IFERROR(ROUND(I46+I47,2),"")</f>
        <v>0</v>
      </c>
      <c r="J48" s="304"/>
      <c r="K48" s="310"/>
      <c r="L48" s="311"/>
    </row>
    <row r="49" spans="1:12" ht="42.65" hidden="1" customHeight="1">
      <c r="A49" s="312"/>
      <c r="B49" s="377"/>
      <c r="C49" s="378"/>
      <c r="D49" s="379"/>
      <c r="E49" s="395" t="s">
        <v>3531</v>
      </c>
      <c r="F49" s="396"/>
      <c r="G49" s="313" t="s">
        <v>3556</v>
      </c>
      <c r="H49" s="314">
        <v>0</v>
      </c>
      <c r="I49" s="303">
        <f>IFERROR(-ROUND(IF(G49="DISCOUNT %",I_DISCOUNT*I48,IF(G49="DISCOUNT AMT",I_DISCOUNT,"")),2),"")</f>
        <v>0</v>
      </c>
      <c r="J49" s="304"/>
      <c r="K49" s="310"/>
      <c r="L49" s="311"/>
    </row>
    <row r="50" spans="1:12">
      <c r="A50" s="312"/>
      <c r="B50" s="377"/>
      <c r="C50" s="378"/>
      <c r="D50" s="379"/>
      <c r="E50" s="315"/>
      <c r="F50" s="383"/>
      <c r="G50" s="384"/>
      <c r="H50" s="384"/>
      <c r="I50" s="384"/>
      <c r="J50" s="384"/>
      <c r="K50" s="384"/>
      <c r="L50" s="385"/>
    </row>
    <row r="51" spans="1:12">
      <c r="A51" s="312"/>
      <c r="B51" s="377"/>
      <c r="C51" s="378"/>
      <c r="D51" s="379"/>
      <c r="E51" s="398" t="s">
        <v>3633</v>
      </c>
      <c r="F51" s="399"/>
      <c r="G51" s="400"/>
      <c r="H51" s="316"/>
      <c r="I51" s="317">
        <f>I48+I49</f>
        <v>0</v>
      </c>
      <c r="J51" s="318"/>
      <c r="K51" s="310"/>
      <c r="L51" s="311"/>
    </row>
    <row r="52" spans="1:12">
      <c r="A52" s="319"/>
      <c r="B52" s="380"/>
      <c r="C52" s="381"/>
      <c r="D52" s="382"/>
      <c r="E52" s="300"/>
      <c r="F52" s="320"/>
      <c r="G52" s="321"/>
      <c r="H52" s="321"/>
      <c r="I52" s="321"/>
      <c r="J52" s="321"/>
      <c r="K52" s="321"/>
      <c r="L52" s="322"/>
    </row>
    <row r="53" spans="1:12" ht="20.6">
      <c r="E53" s="368"/>
      <c r="F53" s="368"/>
      <c r="G53" s="368"/>
      <c r="J53" s="27"/>
      <c r="K53" s="151"/>
      <c r="L53" s="27"/>
    </row>
  </sheetData>
  <sheetProtection formatCells="0" formatColumns="0" formatRows="0"/>
  <mergeCells count="19">
    <mergeCell ref="B48:D52"/>
    <mergeCell ref="F50:L50"/>
    <mergeCell ref="B17:C17"/>
    <mergeCell ref="B5:D6"/>
    <mergeCell ref="H5:I5"/>
    <mergeCell ref="B7:D12"/>
    <mergeCell ref="B13:D14"/>
    <mergeCell ref="B16:C16"/>
    <mergeCell ref="E46:G46"/>
    <mergeCell ref="E49:F49"/>
    <mergeCell ref="E47:G47"/>
    <mergeCell ref="E48:G48"/>
    <mergeCell ref="E51:G51"/>
    <mergeCell ref="E53:G53"/>
    <mergeCell ref="N45:O45"/>
    <mergeCell ref="V45:W45"/>
    <mergeCell ref="N46:O46"/>
    <mergeCell ref="P46:U46"/>
    <mergeCell ref="V46:W46"/>
  </mergeCells>
  <conditionalFormatting sqref="B18:E18 G18:I18 B19:I19 A20:L20 H20:H21 I20:I45 A22:H22 H23 A24:H24 H25 A26:H26 H27 A28:H28 H29:H44 A30:G30 J30:L30 A32:G32 J32:L32 A34:G34 J34:L34 A36:G36 A38:G38 A40:G40 A42:G42 A44:G44">
    <cfRule type="expression" dxfId="26" priority="11">
      <formula>MOD(ROW(A18),2)=0</formula>
    </cfRule>
  </conditionalFormatting>
  <conditionalFormatting sqref="H49">
    <cfRule type="expression" dxfId="25" priority="10">
      <formula>#REF!="DISCOUNT %"</formula>
    </cfRule>
  </conditionalFormatting>
  <conditionalFormatting sqref="J22:L22">
    <cfRule type="expression" dxfId="24" priority="9">
      <formula>MOD(ROW(J22),2)=0</formula>
    </cfRule>
  </conditionalFormatting>
  <conditionalFormatting sqref="J24:L24">
    <cfRule type="expression" dxfId="23" priority="8">
      <formula>MOD(ROW(J24),2)=0</formula>
    </cfRule>
  </conditionalFormatting>
  <conditionalFormatting sqref="J26:L26">
    <cfRule type="expression" dxfId="22" priority="7">
      <formula>MOD(ROW(J26),2)=0</formula>
    </cfRule>
  </conditionalFormatting>
  <conditionalFormatting sqref="J28:L28">
    <cfRule type="expression" dxfId="21" priority="6">
      <formula>MOD(ROW(J28),2)=0</formula>
    </cfRule>
  </conditionalFormatting>
  <conditionalFormatting sqref="J36:L36">
    <cfRule type="expression" dxfId="20" priority="5">
      <formula>MOD(ROW(J36),2)=0</formula>
    </cfRule>
  </conditionalFormatting>
  <conditionalFormatting sqref="J38:L38">
    <cfRule type="expression" dxfId="19" priority="4">
      <formula>MOD(ROW(J38),2)=0</formula>
    </cfRule>
  </conditionalFormatting>
  <conditionalFormatting sqref="J40:L40">
    <cfRule type="expression" dxfId="18" priority="3">
      <formula>MOD(ROW(J40),2)=0</formula>
    </cfRule>
  </conditionalFormatting>
  <conditionalFormatting sqref="J42:L42">
    <cfRule type="expression" dxfId="17" priority="2">
      <formula>MOD(ROW(J42),2)=0</formula>
    </cfRule>
  </conditionalFormatting>
  <conditionalFormatting sqref="J44:L44">
    <cfRule type="expression" dxfId="16" priority="1">
      <formula>MOD(ROW(J44),2)=0</formula>
    </cfRule>
  </conditionalFormatting>
  <dataValidations count="2">
    <dataValidation type="list" allowBlank="1" showInputMessage="1" showErrorMessage="1" sqref="B31 B45 B33 B35 B37 B39 B41 B43 B18:B19 B21 B23 B25 B27 B29" xr:uid="{F6BE005A-075A-49BF-9A65-995DCE2B4566}">
      <formula1>IF(#REF!=INDEX(L_PRCHOICES,1),L_PR,L_PRNAME)</formula1>
    </dataValidation>
    <dataValidation type="list" allowBlank="1" showInputMessage="1" showErrorMessage="1" sqref="B16" xr:uid="{55288351-E669-472B-A052-999475E40ED1}">
      <formula1>L_PARTNERHEADER</formula1>
    </dataValidation>
  </dataValidations>
  <printOptions horizontalCentered="1" verticalCentered="1"/>
  <pageMargins left="0.2" right="0.2" top="0.25" bottom="0.25" header="0.3" footer="0.05"/>
  <pageSetup paperSize="9" scale="3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66427-4FC3-4A9A-9A43-CC5C55DA1359}">
  <dimension ref="A2:D12"/>
  <sheetViews>
    <sheetView workbookViewId="0">
      <selection activeCell="B5" sqref="B5"/>
    </sheetView>
  </sheetViews>
  <sheetFormatPr defaultRowHeight="14.6"/>
  <cols>
    <col min="2" max="2" width="32.53515625" customWidth="1"/>
    <col min="3" max="3" width="17.4609375" bestFit="1" customWidth="1"/>
    <col min="4" max="4" width="42.3046875" bestFit="1" customWidth="1"/>
  </cols>
  <sheetData>
    <row r="2" spans="1:4" ht="18.45">
      <c r="A2" s="401" t="s">
        <v>3558</v>
      </c>
      <c r="B2" s="401"/>
      <c r="C2" s="401"/>
      <c r="D2" s="20"/>
    </row>
    <row r="3" spans="1:4">
      <c r="A3" s="20"/>
      <c r="B3" s="20"/>
      <c r="C3" s="20"/>
      <c r="D3" s="20"/>
    </row>
    <row r="4" spans="1:4" ht="30">
      <c r="A4" s="21" t="s">
        <v>3559</v>
      </c>
      <c r="B4" s="21" t="s">
        <v>3557</v>
      </c>
      <c r="C4" s="21" t="s">
        <v>3560</v>
      </c>
      <c r="D4" s="21" t="s">
        <v>3561</v>
      </c>
    </row>
    <row r="5" spans="1:4" ht="21">
      <c r="A5" s="24">
        <v>1</v>
      </c>
      <c r="B5" s="22"/>
      <c r="C5" s="23"/>
      <c r="D5" s="24"/>
    </row>
    <row r="6" spans="1:4" ht="21">
      <c r="A6" s="24">
        <v>2</v>
      </c>
      <c r="B6" s="22"/>
      <c r="C6" s="23"/>
      <c r="D6" s="24"/>
    </row>
    <row r="7" spans="1:4" ht="21">
      <c r="A7" s="24">
        <v>3</v>
      </c>
      <c r="B7" s="22"/>
      <c r="C7" s="23"/>
      <c r="D7" s="24"/>
    </row>
    <row r="8" spans="1:4" ht="21">
      <c r="A8" s="24">
        <v>4</v>
      </c>
      <c r="B8" s="22"/>
      <c r="C8" s="23"/>
      <c r="D8" s="24"/>
    </row>
    <row r="9" spans="1:4" ht="21">
      <c r="A9" s="24">
        <v>5</v>
      </c>
      <c r="B9" s="22"/>
      <c r="C9" s="23"/>
      <c r="D9" s="24"/>
    </row>
    <row r="10" spans="1:4" ht="21">
      <c r="A10" s="24">
        <v>6</v>
      </c>
      <c r="B10" s="22"/>
      <c r="C10" s="23"/>
      <c r="D10" s="24"/>
    </row>
    <row r="11" spans="1:4" ht="21">
      <c r="A11" s="24">
        <v>7</v>
      </c>
      <c r="B11" s="22"/>
      <c r="C11" s="23"/>
      <c r="D11" s="24"/>
    </row>
    <row r="12" spans="1:4" ht="21">
      <c r="A12" s="24"/>
      <c r="B12" s="22"/>
      <c r="C12" s="23"/>
      <c r="D12" s="24"/>
    </row>
  </sheetData>
  <mergeCells count="1">
    <mergeCell ref="A2:C2"/>
  </mergeCells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showGridLines="0" topLeftCell="A6" zoomScaleNormal="100" workbookViewId="0">
      <selection activeCell="C15" sqref="C15"/>
    </sheetView>
  </sheetViews>
  <sheetFormatPr defaultColWidth="9.07421875" defaultRowHeight="14.6"/>
  <cols>
    <col min="1" max="1" width="5" style="1" customWidth="1"/>
    <col min="2" max="2" width="2.69140625" style="1" customWidth="1"/>
    <col min="3" max="3" width="39.3046875" style="1" customWidth="1"/>
    <col min="4" max="4" width="2.69140625" style="1" customWidth="1"/>
    <col min="5" max="6" width="25.4609375" style="1" customWidth="1"/>
    <col min="7" max="7" width="11.84375" style="1" customWidth="1"/>
    <col min="8" max="8" width="42.69140625" style="1" customWidth="1"/>
    <col min="9" max="9" width="23.07421875" style="1" customWidth="1"/>
    <col min="10" max="10" width="9" style="1" customWidth="1"/>
    <col min="11" max="16384" width="9.07421875" style="1"/>
  </cols>
  <sheetData>
    <row r="1" spans="1:8" ht="30.9">
      <c r="A1" s="5" t="s">
        <v>6</v>
      </c>
      <c r="B1" s="6"/>
      <c r="C1" s="6"/>
      <c r="D1" s="7"/>
      <c r="E1" s="6"/>
      <c r="F1" s="6"/>
      <c r="G1" s="6"/>
      <c r="H1" s="6"/>
    </row>
    <row r="2" spans="1:8" ht="20.6">
      <c r="D2" s="2"/>
    </row>
    <row r="3" spans="1:8" ht="15.9">
      <c r="B3" s="8"/>
      <c r="C3" s="9"/>
      <c r="D3" s="8"/>
    </row>
    <row r="4" spans="1:8" ht="27" customHeight="1">
      <c r="B4" s="8"/>
      <c r="C4" s="10" t="s">
        <v>5</v>
      </c>
      <c r="D4" s="8"/>
    </row>
    <row r="5" spans="1:8" ht="18.45">
      <c r="B5" s="8"/>
      <c r="C5" s="11" t="s">
        <v>2</v>
      </c>
      <c r="D5" s="8"/>
    </row>
    <row r="6" spans="1:8" ht="18.45">
      <c r="B6" s="8"/>
      <c r="C6" s="10" t="s">
        <v>7</v>
      </c>
      <c r="D6" s="8"/>
    </row>
    <row r="7" spans="1:8" ht="46.5" customHeight="1">
      <c r="B7" s="8"/>
      <c r="C7" s="12" t="s">
        <v>3931</v>
      </c>
      <c r="D7" s="8"/>
      <c r="E7" s="3"/>
    </row>
    <row r="8" spans="1:8" ht="18.45">
      <c r="A8" s="4"/>
      <c r="B8" s="8"/>
      <c r="C8" s="10" t="s">
        <v>8</v>
      </c>
      <c r="D8" s="8"/>
    </row>
    <row r="9" spans="1:8" ht="46.5" customHeight="1">
      <c r="A9" s="4"/>
      <c r="B9" s="8"/>
      <c r="C9" s="12" t="s">
        <v>3931</v>
      </c>
      <c r="D9" s="8"/>
    </row>
    <row r="10" spans="1:8" ht="18.45">
      <c r="A10" s="4"/>
      <c r="B10" s="8"/>
      <c r="C10" s="10" t="s">
        <v>9</v>
      </c>
      <c r="D10" s="8"/>
    </row>
    <row r="11" spans="1:8" ht="18.45">
      <c r="A11" s="4"/>
      <c r="B11" s="8"/>
      <c r="C11" s="13" t="s">
        <v>4</v>
      </c>
      <c r="D11" s="8"/>
    </row>
    <row r="12" spans="1:8" ht="18.45">
      <c r="A12" s="4"/>
      <c r="B12" s="8"/>
      <c r="C12" s="10" t="s">
        <v>1</v>
      </c>
      <c r="D12" s="8"/>
    </row>
    <row r="13" spans="1:8" ht="15.9">
      <c r="A13" s="4"/>
      <c r="B13" s="8"/>
      <c r="C13" s="15" t="s">
        <v>3564</v>
      </c>
      <c r="D13" s="8"/>
    </row>
    <row r="14" spans="1:8" ht="18.45">
      <c r="A14" s="4"/>
      <c r="B14" s="8"/>
      <c r="C14" s="10" t="s">
        <v>11</v>
      </c>
      <c r="D14" s="8"/>
    </row>
    <row r="15" spans="1:8" ht="15.9">
      <c r="A15" s="4"/>
      <c r="B15" s="8"/>
      <c r="C15" s="26" t="s">
        <v>3932</v>
      </c>
      <c r="D15" s="8"/>
    </row>
    <row r="16" spans="1:8" ht="18.45">
      <c r="B16" s="8"/>
      <c r="C16" s="10" t="s">
        <v>10</v>
      </c>
      <c r="D16" s="8"/>
    </row>
    <row r="17" spans="1:6" ht="18.45">
      <c r="B17" s="8"/>
      <c r="C17" s="14" t="s">
        <v>3</v>
      </c>
      <c r="D17" s="8"/>
    </row>
    <row r="18" spans="1:6">
      <c r="B18" s="8"/>
      <c r="C18" s="8"/>
      <c r="D18" s="8"/>
    </row>
    <row r="19" spans="1:6" ht="19.5" customHeight="1"/>
    <row r="20" spans="1:6">
      <c r="A20" s="8"/>
      <c r="B20" s="8"/>
      <c r="C20" s="8"/>
      <c r="D20" s="8"/>
      <c r="E20" s="8"/>
      <c r="F20" s="8"/>
    </row>
    <row r="21" spans="1:6">
      <c r="A21" s="8"/>
      <c r="B21" s="8"/>
      <c r="C21" s="8"/>
      <c r="D21" s="8"/>
      <c r="E21" s="8"/>
      <c r="F21" s="8"/>
    </row>
    <row r="22" spans="1:6">
      <c r="A22" s="8"/>
      <c r="B22" s="8"/>
      <c r="C22" s="8"/>
      <c r="D22" s="8"/>
      <c r="E22" s="8"/>
      <c r="F22" s="8"/>
    </row>
    <row r="23" spans="1:6">
      <c r="A23" s="8"/>
      <c r="B23" s="8"/>
      <c r="C23" s="8"/>
      <c r="D23" s="8"/>
      <c r="E23" s="8"/>
      <c r="F23" s="8"/>
    </row>
    <row r="24" spans="1:6">
      <c r="A24" s="8"/>
      <c r="B24" s="8"/>
      <c r="C24" s="8"/>
      <c r="D24" s="8"/>
      <c r="E24" s="8"/>
      <c r="F24" s="8"/>
    </row>
    <row r="25" spans="1:6">
      <c r="A25" s="8"/>
      <c r="B25" s="8"/>
      <c r="C25" s="8"/>
      <c r="D25" s="8"/>
      <c r="E25" s="8"/>
      <c r="F25" s="8"/>
    </row>
    <row r="26" spans="1:6">
      <c r="A26" s="8"/>
      <c r="B26" s="8"/>
      <c r="C26" s="8"/>
      <c r="D26" s="8"/>
      <c r="E26" s="8"/>
      <c r="F26" s="8"/>
    </row>
    <row r="27" spans="1:6">
      <c r="A27" s="8"/>
      <c r="B27" s="8"/>
      <c r="C27" s="8"/>
      <c r="D27" s="8"/>
      <c r="E27" s="8"/>
      <c r="F27" s="8"/>
    </row>
    <row r="28" spans="1:6">
      <c r="A28" s="8"/>
      <c r="B28" s="8"/>
      <c r="C28" s="8"/>
      <c r="D28" s="8"/>
      <c r="E28" s="8"/>
      <c r="F28" s="8"/>
    </row>
    <row r="29" spans="1:6">
      <c r="A29" s="8"/>
      <c r="B29" s="8"/>
      <c r="C29" s="8"/>
      <c r="D29" s="8"/>
      <c r="E29" s="8"/>
      <c r="F29" s="8"/>
    </row>
    <row r="30" spans="1:6">
      <c r="A30" s="8"/>
      <c r="B30" s="8"/>
      <c r="C30" s="8"/>
      <c r="D30" s="8"/>
      <c r="E30" s="8"/>
      <c r="F30" s="8"/>
    </row>
    <row r="31" spans="1:6">
      <c r="A31" s="8"/>
      <c r="B31" s="8"/>
      <c r="C31" s="8"/>
      <c r="D31" s="8"/>
      <c r="E31" s="8"/>
      <c r="F31" s="8"/>
    </row>
    <row r="32" spans="1:6" ht="8.25" customHeight="1">
      <c r="A32" s="8"/>
      <c r="B32" s="8"/>
      <c r="C32" s="8"/>
      <c r="D32" s="8"/>
      <c r="E32" s="8"/>
      <c r="F32" s="8"/>
    </row>
  </sheetData>
  <hyperlinks>
    <hyperlink ref="C13" r:id="rId1" xr:uid="{00000000-0004-0000-0000-000000000000}"/>
    <hyperlink ref="C17" r:id="rId2" display="indzara.com" xr:uid="{00000000-0004-0000-0000-000001000000}"/>
  </hyperlinks>
  <pageMargins left="0.7" right="0.7" top="0.75" bottom="0.75" header="0.3" footer="0.3"/>
  <pageSetup orientation="portrait" horizontalDpi="200" verticalDpi="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15</vt:i4>
      </vt:variant>
    </vt:vector>
  </HeadingPairs>
  <TitlesOfParts>
    <vt:vector size="19" baseType="lpstr">
      <vt:lpstr>PRODUKTY</vt:lpstr>
      <vt:lpstr>WYCENA</vt:lpstr>
      <vt:lpstr>KODY RABATOWE</vt:lpstr>
      <vt:lpstr>USTAWIENIA</vt:lpstr>
      <vt:lpstr>WYCENA!CURR</vt:lpstr>
      <vt:lpstr>I_ADB</vt:lpstr>
      <vt:lpstr>I_ADS</vt:lpstr>
      <vt:lpstr>I_BN</vt:lpstr>
      <vt:lpstr>WYCENA!I_DISCOUNT</vt:lpstr>
      <vt:lpstr>I_EM</vt:lpstr>
      <vt:lpstr>I_PH</vt:lpstr>
      <vt:lpstr>I_TAG</vt:lpstr>
      <vt:lpstr>WYCENA!I_TAXRATE</vt:lpstr>
      <vt:lpstr>I_WB</vt:lpstr>
      <vt:lpstr>L_PR</vt:lpstr>
      <vt:lpstr>L_PRCHOICES</vt:lpstr>
      <vt:lpstr>L_PRHEADER</vt:lpstr>
      <vt:lpstr>L_PRNAME</vt:lpstr>
      <vt:lpstr>WYCENA!Print_Area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Ryzlak</dc:creator>
  <cp:lastModifiedBy>Michał Gałęzowski</cp:lastModifiedBy>
  <cp:lastPrinted>2023-05-19T09:14:20Z</cp:lastPrinted>
  <dcterms:created xsi:type="dcterms:W3CDTF">2016-03-30T11:50:53Z</dcterms:created>
  <dcterms:modified xsi:type="dcterms:W3CDTF">2026-03-19T21:29:31Z</dcterms:modified>
</cp:coreProperties>
</file>